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T.B\Desktop\DEPI\task6\"/>
    </mc:Choice>
  </mc:AlternateContent>
  <xr:revisionPtr revIDLastSave="0" documentId="13_ncr:1_{1210438A-1012-46EB-AEB5-17010D330E84}" xr6:coauthVersionLast="47" xr6:coauthVersionMax="47" xr10:uidLastSave="{00000000-0000-0000-0000-000000000000}"/>
  <bookViews>
    <workbookView xWindow="-108" yWindow="-108" windowWidth="23256" windowHeight="12576" xr2:uid="{8FA815A9-4D7B-4FD3-B52D-3D01257E6FE0}"/>
  </bookViews>
  <sheets>
    <sheet name="Dashboard" sheetId="2" r:id="rId1"/>
    <sheet name="pivot tables" sheetId="1" state="hidden" r:id="rId2"/>
  </sheets>
  <definedNames>
    <definedName name="Slicer_Category">#N/A</definedName>
    <definedName name="Slicer_Order_Date__Year">#N/A</definedName>
  </definedNames>
  <calcPr calcId="191029"/>
  <pivotCaches>
    <pivotCache cacheId="91" r:id="rId3"/>
    <pivotCache cacheId="94" r:id="rId4"/>
    <pivotCache cacheId="97" r:id="rId5"/>
    <pivotCache cacheId="100" r:id="rId6"/>
    <pivotCache cacheId="103" r:id="rId7"/>
    <pivotCache cacheId="106" r:id="rId8"/>
    <pivotCache cacheId="109" r:id="rId9"/>
    <pivotCache cacheId="112" r:id="rId10"/>
    <pivotCache cacheId="115" r:id="rId11"/>
  </pivotCaches>
  <extLst>
    <ext xmlns:x14="http://schemas.microsoft.com/office/spreadsheetml/2009/9/main" uri="{876F7934-8845-4945-9796-88D515C7AA90}">
      <x14:pivotCaches>
        <pivotCache cacheId="9" r:id="rId12"/>
        <pivotCache cacheId="10"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ople_62145dda-9c1e-4060-837c-0fabd192c9c0" name="People" connection="Query - People"/>
          <x15:modelTable id="Returns_856cb433-dfa3-4ff5-a2a2-5b6cce2df6fd" name="Returns" connection="Query - Returns"/>
          <x15:modelTable id="Customers_6d0041b6-3aee-4496-8a0d-17ff8244715e" name="Customers" connection="Query - Customers"/>
          <x15:modelTable id="Products_a6a34c8a-81ad-4c8c-b9fb-f5bda1854a14" name="Products" connection="Query - Products"/>
          <x15:modelTable id="Order_7e765f3c-1388-4394-ba2e-22eff1803ddc" name="Order" connection="Query - Order"/>
          <x15:modelTable id="Segment_01cd6b57-e3d1-44c8-b9e4-d897d6c8ddc3" name="Segment" connection="Query - Segment"/>
        </x15:modelTables>
        <x15:modelRelationships>
          <x15:modelRelationship fromTable="Customers" fromColumn="Segment ID" toTable="Segment" toColumn="Segment ID"/>
          <x15:modelRelationship fromTable="Order" fromColumn="People ID" toTable="People" toColumn="People ID"/>
          <x15:modelRelationship fromTable="Order" fromColumn="Customer ID" toTable="Customers" toColumn="Customer ID"/>
          <x15:modelRelationship fromTable="Order" fromColumn="Product ID" toTable="Products" toColumn="Product ID"/>
          <x15:modelRelationship fromTable="Order" fromColumn="Order ID" toTable="Returns" toColumn="Order ID"/>
        </x15:modelRelationships>
        <x15:extLst>
          <ext xmlns:x16="http://schemas.microsoft.com/office/spreadsheetml/2014/11/main" uri="{9835A34E-60A6-4A7C-AAB8-D5F71C897F49}">
            <x16:modelTimeGroupings>
              <x16:modelTimeGrouping tableName="Order"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 l="1"/>
  <c r="L8" i="1"/>
  <c r="L26" i="1"/>
  <c r="K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AF3C13-24B8-41B9-9A63-B2696F2236F8}" name="Query - Customers" description="Connection to the 'Customers' query in the workbook." type="100" refreshedVersion="8" minRefreshableVersion="5">
    <extLst>
      <ext xmlns:x15="http://schemas.microsoft.com/office/spreadsheetml/2010/11/main" uri="{DE250136-89BD-433C-8126-D09CA5730AF9}">
        <x15:connection id="a76e1d06-d0ed-408f-b6ee-ee5cbe021718">
          <x15:oledbPr connection="Provider=Microsoft.Mashup.OleDb.1;Data Source=$Workbook$;Location=Customers;Extended Properties=&quot;&quot;">
            <x15:dbTables>
              <x15:dbTable name="Customers"/>
            </x15:dbTables>
          </x15:oledbPr>
        </x15:connection>
      </ext>
    </extLst>
  </connection>
  <connection id="2" xr16:uid="{83247D24-7DC5-4C56-9287-16CA8FAD003A}" name="Query - Order" description="Connection to the 'Order' query in the workbook." type="100" refreshedVersion="8" minRefreshableVersion="5">
    <extLst>
      <ext xmlns:x15="http://schemas.microsoft.com/office/spreadsheetml/2010/11/main" uri="{DE250136-89BD-433C-8126-D09CA5730AF9}">
        <x15:connection id="c5b90432-91dc-4214-ad52-def5d2404a2c"/>
      </ext>
    </extLst>
  </connection>
  <connection id="3" xr16:uid="{4D6A4584-57A7-4649-8E62-B661EA03E4FD}" name="Query - People" description="Connection to the 'People' query in the workbook." type="100" refreshedVersion="8" minRefreshableVersion="5">
    <extLst>
      <ext xmlns:x15="http://schemas.microsoft.com/office/spreadsheetml/2010/11/main" uri="{DE250136-89BD-433C-8126-D09CA5730AF9}">
        <x15:connection id="46bcd19d-6f33-4e92-bed4-7c8662c67572">
          <x15:oledbPr connection="Provider=Microsoft.Mashup.OleDb.1;Data Source=$Workbook$;Location=People;Extended Properties=&quot;&quot;">
            <x15:dbTables>
              <x15:dbTable name="People"/>
            </x15:dbTables>
          </x15:oledbPr>
        </x15:connection>
      </ext>
    </extLst>
  </connection>
  <connection id="4" xr16:uid="{B55D275C-37EA-4402-82CE-83A367A1F9BE}" name="Query - Products" description="Connection to the 'Products' query in the workbook." type="100" refreshedVersion="8" minRefreshableVersion="5">
    <extLst>
      <ext xmlns:x15="http://schemas.microsoft.com/office/spreadsheetml/2010/11/main" uri="{DE250136-89BD-433C-8126-D09CA5730AF9}">
        <x15:connection id="c06de13e-60a7-4f8b-aa56-da1a8133897b">
          <x15:oledbPr connection="Provider=Microsoft.Mashup.OleDb.1;Data Source=$Workbook$;Location=Products;Extended Properties=&quot;&quot;">
            <x15:dbTables>
              <x15:dbTable name="Products"/>
            </x15:dbTables>
          </x15:oledbPr>
        </x15:connection>
      </ext>
    </extLst>
  </connection>
  <connection id="5" xr16:uid="{2BEE4EB9-3915-4711-A2B2-2EDDBA58CD62}" name="Query - Returns" description="Connection to the 'Returns' query in the workbook." type="100" refreshedVersion="8" minRefreshableVersion="5">
    <extLst>
      <ext xmlns:x15="http://schemas.microsoft.com/office/spreadsheetml/2010/11/main" uri="{DE250136-89BD-433C-8126-D09CA5730AF9}">
        <x15:connection id="76929273-5d24-4f54-a33a-b88d3c4f443d">
          <x15:oledbPr connection="Provider=Microsoft.Mashup.OleDb.1;Data Source=$Workbook$;Location=Returns;Extended Properties=&quot;&quot;">
            <x15:dbTables>
              <x15:dbTable name="Returns"/>
            </x15:dbTables>
          </x15:oledbPr>
        </x15:connection>
      </ext>
    </extLst>
  </connection>
  <connection id="6" xr16:uid="{9FFEB65B-145D-4ED4-A677-68DE30AE26FB}" name="Query - Segment" description="Connection to the 'Segment' query in the workbook." type="100" refreshedVersion="8" minRefreshableVersion="5">
    <extLst>
      <ext xmlns:x15="http://schemas.microsoft.com/office/spreadsheetml/2010/11/main" uri="{DE250136-89BD-433C-8126-D09CA5730AF9}">
        <x15:connection id="bfeeb029-d354-4e4d-9200-a041366f842c">
          <x15:oledbPr connection="Provider=Microsoft.Mashup.OleDb.1;Data Source=$Workbook$;Location=Segment;Extended Properties=&quot;&quot;">
            <x15:dbTables>
              <x15:dbTable name="Segment"/>
            </x15:dbTables>
          </x15:oledbPr>
        </x15:connection>
      </ext>
    </extLst>
  </connection>
  <connection id="7" xr16:uid="{7E491F57-F8F8-4ED3-ADCE-61BCA83A49A7}" keepAlive="1" name="Query - Source" description="Connection to the 'Source' query in the workbook." type="5" refreshedVersion="0" background="1">
    <dbPr connection="Provider=Microsoft.Mashup.OleDb.1;Data Source=$Workbook$;Location=Source;Extended Properties=&quot;&quot;" command="SELECT * FROM [Source]"/>
  </connection>
  <connection id="8" xr16:uid="{FBC0406F-25DE-40E7-88EA-0B3997683C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<sst xmlns="http://schemas.openxmlformats.org/spreadsheetml/2006/main" count="48" uniqueCount="35">
  <si>
    <t>Most profitable branches</t>
  </si>
  <si>
    <t>Row Labels</t>
  </si>
  <si>
    <t>Central</t>
  </si>
  <si>
    <t>East</t>
  </si>
  <si>
    <t>South</t>
  </si>
  <si>
    <t>West</t>
  </si>
  <si>
    <t>Grand Total</t>
  </si>
  <si>
    <t>Total Profit</t>
  </si>
  <si>
    <t>Expected Profit</t>
  </si>
  <si>
    <t>Furniture</t>
  </si>
  <si>
    <t>Office Supplies</t>
  </si>
  <si>
    <t>Technology</t>
  </si>
  <si>
    <t>Total Sales</t>
  </si>
  <si>
    <t>Total Cost</t>
  </si>
  <si>
    <t>Jan</t>
  </si>
  <si>
    <t>Feb</t>
  </si>
  <si>
    <t>Mar</t>
  </si>
  <si>
    <t>Apr</t>
  </si>
  <si>
    <t>May</t>
  </si>
  <si>
    <t>Jun</t>
  </si>
  <si>
    <t>Jul</t>
  </si>
  <si>
    <t>Aug</t>
  </si>
  <si>
    <t>Sep</t>
  </si>
  <si>
    <t>Oct</t>
  </si>
  <si>
    <t>Nov</t>
  </si>
  <si>
    <t>Dec</t>
  </si>
  <si>
    <t>Net Order</t>
  </si>
  <si>
    <t>Consumer</t>
  </si>
  <si>
    <t>Corporate</t>
  </si>
  <si>
    <t>Home Office</t>
  </si>
  <si>
    <t>Storage</t>
  </si>
  <si>
    <t>Binders</t>
  </si>
  <si>
    <t>Supplies</t>
  </si>
  <si>
    <t>Appliances</t>
  </si>
  <si>
    <t>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</si>
</sst>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_-[$$-409]* #,##0.00_ ;_-[$$-409]* \-#,##0.00\ ;_-[$$-409]* &quot;-&quot;??_ ;_-@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9" fontId="0" fillId="0" borderId="0" xfId="1" applyFont="1"/>
    <xf numFmtId="9" fontId="0" fillId="0" borderId="0" xfId="0" applyNumberFormat="1"/>
    <xf numFmtId="0" fontId="0" fillId="0" borderId="0" xfId="0" applyNumberFormat="1"/>
  </cellXfs>
  <cellStyles count="2">
    <cellStyle name="Normal" xfId="0" builtinId="0"/>
    <cellStyle name="Percent" xfId="1" builtinId="5"/>
  </cellStyles>
  <dxfs count="8">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color theme="1"/>
      </font>
      <fill>
        <patternFill patternType="none">
          <bgColor auto="1"/>
        </patternFill>
      </fill>
      <border diagonalUp="0" diagonalDown="0">
        <left/>
        <right/>
        <top/>
        <bottom/>
        <vertical/>
        <horizontal/>
      </border>
    </dxf>
    <dxf>
      <font>
        <sz val="11"/>
        <color theme="1"/>
      </font>
      <fill>
        <patternFill patternType="solid">
          <bgColor rgb="FF1D243C"/>
        </patternFill>
      </fill>
      <border diagonalUp="0" diagonalDown="0">
        <left/>
        <right/>
        <top/>
        <bottom/>
        <vertical/>
        <horizontal/>
      </border>
    </dxf>
    <dxf>
      <font>
        <color theme="1" tint="0.24994659260841701"/>
      </font>
    </dxf>
  </dxfs>
  <tableStyles count="2" defaultTableStyle="TableStyleMedium2" defaultPivotStyle="PivotStyleLight16">
    <tableStyle name="Slicer Style 1" pivot="0" table="0" count="1" xr9:uid="{CE7DBF86-575A-4AE0-B295-E092489F4E0B}">
      <tableStyleElement type="wholeTable" dxfId="7"/>
    </tableStyle>
    <tableStyle name="SlicerStyleLight1 2" pivot="0" table="0" count="10" xr9:uid="{911FE787-5FB5-4D5F-A23E-5D4192D521B0}">
      <tableStyleElement type="wholeTable" dxfId="6"/>
      <tableStyleElement type="headerRow" dxfId="5"/>
    </tableStyle>
  </tableStyles>
  <colors>
    <mruColors>
      <color rgb="FF5C6BC0"/>
      <color rgb="FF1D243C"/>
      <color rgb="FF2A314E"/>
      <color rgb="FF3E3799"/>
      <color rgb="FF003333"/>
      <color rgb="FF3E2490"/>
      <color rgb="FF7CB9E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diagonalUp="0" diagonalDown="0">
            <left/>
            <right/>
            <top/>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5C6BC0"/>
            </patternFill>
          </fill>
          <border>
            <left style="thin">
              <color rgb="FF999999"/>
            </left>
            <right style="thin">
              <color rgb="FF999999"/>
            </right>
            <top style="thin">
              <color rgb="FF999999"/>
            </top>
            <bottom style="thin">
              <color rgb="FF999999"/>
            </bottom>
            <vertical/>
            <horizontal/>
          </border>
        </dxf>
        <dxf>
          <font>
            <color rgb="FF828282"/>
          </font>
          <fill>
            <gradientFill degree="270">
              <stop position="0">
                <color theme="0"/>
              </stop>
              <stop position="1">
                <color theme="4"/>
              </stop>
            </gradientFill>
          </fill>
          <border diagonalUp="0" diagonalDown="0">
            <left/>
            <right/>
            <top/>
            <bottom/>
            <vertical/>
            <horizontal/>
          </border>
        </dxf>
        <dxf>
          <font>
            <color rgb="FF000000"/>
          </font>
          <fill>
            <patternFill patternType="solid">
              <fgColor rgb="FFFFFFFF"/>
              <bgColor theme="2"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2019 cleaning.xlsx]pivot tables!PivotTable1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07773026367691E-3"/>
          <c:y val="0"/>
          <c:w val="0.99347205093339241"/>
          <c:h val="0.96770025839793294"/>
        </c:manualLayout>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tables'!$A$3:$A$7</c:f>
              <c:strCache>
                <c:ptCount val="4"/>
                <c:pt idx="0">
                  <c:v>West</c:v>
                </c:pt>
                <c:pt idx="1">
                  <c:v>East</c:v>
                </c:pt>
                <c:pt idx="2">
                  <c:v>South</c:v>
                </c:pt>
                <c:pt idx="3">
                  <c:v>Central</c:v>
                </c:pt>
              </c:strCache>
            </c:strRef>
          </c:cat>
          <c:val>
            <c:numRef>
              <c:f>'pivot tables'!$B$3:$B$7</c:f>
              <c:numCache>
                <c:formatCode>\$#,##0.00;\(\$#,##0.00\);\$#,##0.00</c:formatCode>
                <c:ptCount val="4"/>
                <c:pt idx="0">
                  <c:v>22203.25039999991</c:v>
                </c:pt>
                <c:pt idx="1">
                  <c:v>11449.018799999933</c:v>
                </c:pt>
                <c:pt idx="2">
                  <c:v>5825.7587999999814</c:v>
                </c:pt>
                <c:pt idx="3">
                  <c:v>215.05450000000565</c:v>
                </c:pt>
              </c:numCache>
            </c:numRef>
          </c:val>
          <c:extLst>
            <c:ext xmlns:c16="http://schemas.microsoft.com/office/drawing/2014/chart" uri="{C3380CC4-5D6E-409C-BE32-E72D297353CC}">
              <c16:uniqueId val="{00000001-E158-4109-A6B5-29F2753D8E46}"/>
            </c:ext>
          </c:extLst>
        </c:ser>
        <c:dLbls>
          <c:showLegendKey val="0"/>
          <c:showVal val="1"/>
          <c:showCatName val="0"/>
          <c:showSerName val="0"/>
          <c:showPercent val="0"/>
          <c:showBubbleSize val="0"/>
        </c:dLbls>
        <c:gapWidth val="219"/>
        <c:overlap val="-27"/>
        <c:axId val="1576550607"/>
        <c:axId val="1576553967"/>
      </c:barChart>
      <c:catAx>
        <c:axId val="1576550607"/>
        <c:scaling>
          <c:orientation val="minMax"/>
        </c:scaling>
        <c:delete val="0"/>
        <c:axPos val="b"/>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553967"/>
        <c:crosses val="autoZero"/>
        <c:auto val="1"/>
        <c:lblAlgn val="ctr"/>
        <c:lblOffset val="100"/>
        <c:noMultiLvlLbl val="0"/>
      </c:catAx>
      <c:valAx>
        <c:axId val="1576553967"/>
        <c:scaling>
          <c:orientation val="minMax"/>
        </c:scaling>
        <c:delete val="1"/>
        <c:axPos val="l"/>
        <c:numFmt formatCode="\$#,##0.00;\(\$#,##0.00\);\$#,##0.00" sourceLinked="1"/>
        <c:majorTickMark val="out"/>
        <c:minorTickMark val="none"/>
        <c:tickLblPos val="nextTo"/>
        <c:crossAx val="1576550607"/>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chart>
  <c:spP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2019 cleaning.xlsx]pivot tables!PivotTable3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17094017094017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628205128205128E-2"/>
              <c:y val="-5.87962962962962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6282051282051183E-2"/>
              <c:y val="-1.077919646545692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899572649572639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07773026367691E-3"/>
          <c:y val="0"/>
          <c:w val="0.99347205093339241"/>
          <c:h val="0.96770025839793294"/>
        </c:manualLayout>
      </c:layout>
      <c:barChart>
        <c:barDir val="col"/>
        <c:grouping val="clustered"/>
        <c:varyColors val="0"/>
        <c:ser>
          <c:idx val="0"/>
          <c:order val="0"/>
          <c:tx>
            <c:strRef>
              <c:f>'pivot tables'!$B$23</c:f>
              <c:strCache>
                <c:ptCount val="1"/>
                <c:pt idx="0">
                  <c:v>Total Cost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tables'!$A$24:$A$29</c:f>
              <c:strCache>
                <c:ptCount val="5"/>
                <c:pt idx="0">
                  <c:v>Binders</c:v>
                </c:pt>
                <c:pt idx="1">
                  <c:v>Storage</c:v>
                </c:pt>
                <c:pt idx="2">
                  <c:v>Appliances</c:v>
                </c:pt>
                <c:pt idx="3">
                  <c:v>Supplies</c:v>
                </c:pt>
                <c:pt idx="4">
                  <c:v>Paper</c:v>
                </c:pt>
              </c:strCache>
            </c:strRef>
          </c:cat>
          <c:val>
            <c:numRef>
              <c:f>'pivot tables'!$B$24:$B$29</c:f>
              <c:numCache>
                <c:formatCode>\$#,##0.00;\(\$#,##0.00\);\$#,##0.00</c:formatCode>
                <c:ptCount val="5"/>
                <c:pt idx="0">
                  <c:v>65483.586000000018</c:v>
                </c:pt>
                <c:pt idx="1">
                  <c:v>62267.401299999998</c:v>
                </c:pt>
                <c:pt idx="2">
                  <c:v>34750.116700000006</c:v>
                </c:pt>
                <c:pt idx="3">
                  <c:v>17004.722800000007</c:v>
                </c:pt>
                <c:pt idx="4">
                  <c:v>15505.936999999994</c:v>
                </c:pt>
              </c:numCache>
            </c:numRef>
          </c:val>
          <c:extLst>
            <c:ext xmlns:c16="http://schemas.microsoft.com/office/drawing/2014/chart" uri="{C3380CC4-5D6E-409C-BE32-E72D297353CC}">
              <c16:uniqueId val="{00000007-ADE7-4715-8218-9DBCC6C7B3FC}"/>
            </c:ext>
          </c:extLst>
        </c:ser>
        <c:ser>
          <c:idx val="1"/>
          <c:order val="1"/>
          <c:tx>
            <c:strRef>
              <c:f>'pivot tables'!$C$23</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tables'!$A$24:$A$29</c:f>
              <c:strCache>
                <c:ptCount val="5"/>
                <c:pt idx="0">
                  <c:v>Binders</c:v>
                </c:pt>
                <c:pt idx="1">
                  <c:v>Storage</c:v>
                </c:pt>
                <c:pt idx="2">
                  <c:v>Appliances</c:v>
                </c:pt>
                <c:pt idx="3">
                  <c:v>Supplies</c:v>
                </c:pt>
                <c:pt idx="4">
                  <c:v>Paper</c:v>
                </c:pt>
              </c:strCache>
            </c:strRef>
          </c:cat>
          <c:val>
            <c:numRef>
              <c:f>'pivot tables'!$C$24:$C$29</c:f>
              <c:numCache>
                <c:formatCode>\$#,##0.00;\(\$#,##0.00\);\$#,##0.00</c:formatCode>
                <c:ptCount val="5"/>
                <c:pt idx="0">
                  <c:v>7875.585999999872</c:v>
                </c:pt>
                <c:pt idx="1">
                  <c:v>7403.0967000000092</c:v>
                </c:pt>
                <c:pt idx="2">
                  <c:v>7769.3152999999875</c:v>
                </c:pt>
                <c:pt idx="3">
                  <c:v>-955.31280000000515</c:v>
                </c:pt>
                <c:pt idx="4">
                  <c:v>11887.116999999973</c:v>
                </c:pt>
              </c:numCache>
            </c:numRef>
          </c:val>
          <c:extLst>
            <c:ext xmlns:c16="http://schemas.microsoft.com/office/drawing/2014/chart" uri="{C3380CC4-5D6E-409C-BE32-E72D297353CC}">
              <c16:uniqueId val="{00000008-ADE7-4715-8218-9DBCC6C7B3FC}"/>
            </c:ext>
          </c:extLst>
        </c:ser>
        <c:dLbls>
          <c:showLegendKey val="0"/>
          <c:showVal val="1"/>
          <c:showCatName val="0"/>
          <c:showSerName val="0"/>
          <c:showPercent val="0"/>
          <c:showBubbleSize val="0"/>
        </c:dLbls>
        <c:gapWidth val="219"/>
        <c:overlap val="-27"/>
        <c:axId val="1576550607"/>
        <c:axId val="1576553967"/>
      </c:barChart>
      <c:catAx>
        <c:axId val="1576550607"/>
        <c:scaling>
          <c:orientation val="minMax"/>
        </c:scaling>
        <c:delete val="0"/>
        <c:axPos val="b"/>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553967"/>
        <c:crosses val="autoZero"/>
        <c:auto val="1"/>
        <c:lblAlgn val="ctr"/>
        <c:lblOffset val="100"/>
        <c:noMultiLvlLbl val="0"/>
      </c:catAx>
      <c:valAx>
        <c:axId val="1576553967"/>
        <c:scaling>
          <c:orientation val="minMax"/>
        </c:scaling>
        <c:delete val="1"/>
        <c:axPos val="l"/>
        <c:numFmt formatCode="\$#,##0.00;\(\$#,##0.00\);\$#,##0.00" sourceLinked="1"/>
        <c:majorTickMark val="out"/>
        <c:minorTickMark val="none"/>
        <c:tickLblPos val="nextTo"/>
        <c:crossAx val="1576550607"/>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chart>
  <c:spP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2019 cleaning.xlsx]pivot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Profit comparison with previous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1794718841962941E-2"/>
          <c:w val="0.99671623343527005"/>
          <c:h val="0.96560586176727914"/>
        </c:manualLayout>
      </c:layout>
      <c:lineChart>
        <c:grouping val="standard"/>
        <c:varyColors val="0"/>
        <c:ser>
          <c:idx val="0"/>
          <c:order val="0"/>
          <c:tx>
            <c:strRef>
              <c:f>'pivot tables'!$B$34</c:f>
              <c:strCache>
                <c:ptCount val="1"/>
                <c:pt idx="0">
                  <c:v>Total</c:v>
                </c:pt>
              </c:strCache>
            </c:strRef>
          </c:tx>
          <c:spPr>
            <a:ln w="28575" cap="rnd">
              <a:solidFill>
                <a:schemeClr val="accent1"/>
              </a:solidFill>
              <a:round/>
            </a:ln>
            <a:effectLst/>
          </c:spPr>
          <c:marker>
            <c:symbol val="none"/>
          </c:marker>
          <c:cat>
            <c:strRef>
              <c:f>'pivot tables'!$A$35:$A$47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tables'!$B$35:$B$47</c:f>
              <c:numCache>
                <c:formatCode>0.00%</c:formatCode>
                <c:ptCount val="12"/>
                <c:pt idx="1">
                  <c:v>-0.73402696630495756</c:v>
                </c:pt>
                <c:pt idx="2">
                  <c:v>2.1609307708372074</c:v>
                </c:pt>
                <c:pt idx="3">
                  <c:v>0.232731029505196</c:v>
                </c:pt>
                <c:pt idx="4">
                  <c:v>-7.4279318624479382E-2</c:v>
                </c:pt>
                <c:pt idx="5">
                  <c:v>4.0287287957057848E-2</c:v>
                </c:pt>
                <c:pt idx="6">
                  <c:v>-0.21322743051548937</c:v>
                </c:pt>
                <c:pt idx="7">
                  <c:v>1.356699095541434</c:v>
                </c:pt>
                <c:pt idx="8">
                  <c:v>-0.18441128295684686</c:v>
                </c:pt>
                <c:pt idx="9">
                  <c:v>-0.17331583969853334</c:v>
                </c:pt>
                <c:pt idx="10">
                  <c:v>-8.1324126856239451E-2</c:v>
                </c:pt>
                <c:pt idx="11">
                  <c:v>-0.53371656204162321</c:v>
                </c:pt>
              </c:numCache>
            </c:numRef>
          </c:val>
          <c:smooth val="0"/>
          <c:extLst>
            <c:ext xmlns:c16="http://schemas.microsoft.com/office/drawing/2014/chart" uri="{C3380CC4-5D6E-409C-BE32-E72D297353CC}">
              <c16:uniqueId val="{00000007-00A7-4BDE-B3C1-57C1D12A597C}"/>
            </c:ext>
          </c:extLst>
        </c:ser>
        <c:dLbls>
          <c:showLegendKey val="0"/>
          <c:showVal val="0"/>
          <c:showCatName val="0"/>
          <c:showSerName val="0"/>
          <c:showPercent val="0"/>
          <c:showBubbleSize val="0"/>
        </c:dLbls>
        <c:smooth val="0"/>
        <c:axId val="166132111"/>
        <c:axId val="166132591"/>
      </c:lineChart>
      <c:catAx>
        <c:axId val="166132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32591"/>
        <c:crosses val="autoZero"/>
        <c:auto val="1"/>
        <c:lblAlgn val="ctr"/>
        <c:lblOffset val="100"/>
        <c:noMultiLvlLbl val="0"/>
      </c:catAx>
      <c:valAx>
        <c:axId val="166132591"/>
        <c:scaling>
          <c:orientation val="minMax"/>
        </c:scaling>
        <c:delete val="1"/>
        <c:axPos val="l"/>
        <c:numFmt formatCode="0.00%" sourceLinked="1"/>
        <c:majorTickMark val="none"/>
        <c:minorTickMark val="none"/>
        <c:tickLblPos val="nextTo"/>
        <c:crossAx val="16613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2019 cleaning.xlsx]pivot tables!PivotTable7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07773026367691E-3"/>
          <c:y val="0"/>
          <c:w val="0.99347205093339241"/>
          <c:h val="0.96770025839793294"/>
        </c:manualLayout>
      </c:layout>
      <c:barChart>
        <c:barDir val="col"/>
        <c:grouping val="clustered"/>
        <c:varyColors val="0"/>
        <c:ser>
          <c:idx val="0"/>
          <c:order val="0"/>
          <c:tx>
            <c:strRef>
              <c:f>'pivot tables'!$B$50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tables'!$A$51:$A$54</c:f>
              <c:strCache>
                <c:ptCount val="3"/>
                <c:pt idx="0">
                  <c:v>Consumer</c:v>
                </c:pt>
                <c:pt idx="1">
                  <c:v>Corporate</c:v>
                </c:pt>
                <c:pt idx="2">
                  <c:v>Home Office</c:v>
                </c:pt>
              </c:strCache>
            </c:strRef>
          </c:cat>
          <c:val>
            <c:numRef>
              <c:f>'pivot tables'!$B$51:$B$54</c:f>
              <c:numCache>
                <c:formatCode>\$#,##0.00;\(\$#,##0.00\);\$#,##0.00</c:formatCode>
                <c:ptCount val="3"/>
                <c:pt idx="0">
                  <c:v>17415.033800000005</c:v>
                </c:pt>
                <c:pt idx="1">
                  <c:v>16163.149300000005</c:v>
                </c:pt>
                <c:pt idx="2">
                  <c:v>6114.8993999999875</c:v>
                </c:pt>
              </c:numCache>
            </c:numRef>
          </c:val>
          <c:extLst>
            <c:ext xmlns:c16="http://schemas.microsoft.com/office/drawing/2014/chart" uri="{C3380CC4-5D6E-409C-BE32-E72D297353CC}">
              <c16:uniqueId val="{00000002-0605-45B1-88B1-E55D012AF8CC}"/>
            </c:ext>
          </c:extLst>
        </c:ser>
        <c:dLbls>
          <c:showLegendKey val="0"/>
          <c:showVal val="1"/>
          <c:showCatName val="0"/>
          <c:showSerName val="0"/>
          <c:showPercent val="0"/>
          <c:showBubbleSize val="0"/>
        </c:dLbls>
        <c:gapWidth val="219"/>
        <c:overlap val="-27"/>
        <c:axId val="1576550607"/>
        <c:axId val="1576553967"/>
      </c:barChart>
      <c:catAx>
        <c:axId val="1576550607"/>
        <c:scaling>
          <c:orientation val="minMax"/>
        </c:scaling>
        <c:delete val="0"/>
        <c:axPos val="b"/>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553967"/>
        <c:crosses val="autoZero"/>
        <c:auto val="1"/>
        <c:lblAlgn val="ctr"/>
        <c:lblOffset val="100"/>
        <c:noMultiLvlLbl val="0"/>
      </c:catAx>
      <c:valAx>
        <c:axId val="1576553967"/>
        <c:scaling>
          <c:orientation val="minMax"/>
        </c:scaling>
        <c:delete val="1"/>
        <c:axPos val="l"/>
        <c:numFmt formatCode="\$#,##0.00;\(\$#,##0.00\);\$#,##0.00" sourceLinked="1"/>
        <c:majorTickMark val="out"/>
        <c:minorTickMark val="none"/>
        <c:tickLblPos val="nextTo"/>
        <c:crossAx val="1576550607"/>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chart>
  <c:spP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2019 cleaning.xlsx]pivot tables!PivotTable2</c:name>
    <c:fmtId val="6"/>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7.407407407407407E-2"/>
              <c:y val="2.10526315789473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3254195498289987"/>
                  <c:h val="0.25231606575493853"/>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3427483974358973"/>
                  <c:h val="0.1910682674199623"/>
                </c:manualLayout>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62-49CF-B8C3-EF115F90C4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0F5-4C50-A824-BCCA902CB6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0F5-4C50-A824-BCCA902CB67C}"/>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3427483974358973"/>
                      <c:h val="0.1910682674199623"/>
                    </c:manualLayout>
                  </c15:layout>
                </c:ext>
                <c:ext xmlns:c16="http://schemas.microsoft.com/office/drawing/2014/chart" uri="{C3380CC4-5D6E-409C-BE32-E72D297353CC}">
                  <c16:uniqueId val="{0000000D-50F5-4C50-A824-BCCA902CB6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tables'!$A$14:$A$17</c:f>
              <c:strCache>
                <c:ptCount val="3"/>
                <c:pt idx="0">
                  <c:v>Technology</c:v>
                </c:pt>
                <c:pt idx="1">
                  <c:v>Office Supplies</c:v>
                </c:pt>
                <c:pt idx="2">
                  <c:v>Furniture</c:v>
                </c:pt>
              </c:strCache>
            </c:strRef>
          </c:cat>
          <c:val>
            <c:numRef>
              <c:f>'pivot tables'!$B$14:$B$17</c:f>
              <c:numCache>
                <c:formatCode>\$#,##0.00;\(\$#,##0.00\);\$#,##0.00</c:formatCode>
                <c:ptCount val="3"/>
                <c:pt idx="0">
                  <c:v>272919.26299999963</c:v>
                </c:pt>
                <c:pt idx="1">
                  <c:v>245952.01800000103</c:v>
                </c:pt>
                <c:pt idx="2">
                  <c:v>216919.31520000007</c:v>
                </c:pt>
              </c:numCache>
            </c:numRef>
          </c:val>
          <c:extLst>
            <c:ext xmlns:c16="http://schemas.microsoft.com/office/drawing/2014/chart" uri="{C3380CC4-5D6E-409C-BE32-E72D297353CC}">
              <c16:uniqueId val="{0000000C-50F5-4C50-A824-BCCA902CB67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24</xdr:col>
      <xdr:colOff>411480</xdr:colOff>
      <xdr:row>26</xdr:row>
      <xdr:rowOff>114300</xdr:rowOff>
    </xdr:to>
    <xdr:sp macro="" textlink="">
      <xdr:nvSpPr>
        <xdr:cNvPr id="2" name="Rectangle 1">
          <a:extLst>
            <a:ext uri="{FF2B5EF4-FFF2-40B4-BE49-F238E27FC236}">
              <a16:creationId xmlns:a16="http://schemas.microsoft.com/office/drawing/2014/main" id="{2EB5363C-1C85-7E1E-18B2-D9BBFB723EB5}"/>
            </a:ext>
          </a:extLst>
        </xdr:cNvPr>
        <xdr:cNvSpPr/>
      </xdr:nvSpPr>
      <xdr:spPr>
        <a:xfrm>
          <a:off x="0" y="7620"/>
          <a:ext cx="15041880" cy="4861560"/>
        </a:xfrm>
        <a:prstGeom prst="rect">
          <a:avLst/>
        </a:prstGeom>
        <a:solidFill>
          <a:srgbClr val="1D243C"/>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17</xdr:col>
      <xdr:colOff>22860</xdr:colOff>
      <xdr:row>2</xdr:row>
      <xdr:rowOff>152400</xdr:rowOff>
    </xdr:from>
    <xdr:to>
      <xdr:col>23</xdr:col>
      <xdr:colOff>109260</xdr:colOff>
      <xdr:row>13</xdr:row>
      <xdr:rowOff>120720</xdr:rowOff>
    </xdr:to>
    <xdr:graphicFrame macro="">
      <xdr:nvGraphicFramePr>
        <xdr:cNvPr id="3" name="Chart 2">
          <a:extLst>
            <a:ext uri="{FF2B5EF4-FFF2-40B4-BE49-F238E27FC236}">
              <a16:creationId xmlns:a16="http://schemas.microsoft.com/office/drawing/2014/main" id="{006AE951-F2A7-46E3-A551-D4729ED11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281940</xdr:colOff>
      <xdr:row>13</xdr:row>
      <xdr:rowOff>114300</xdr:rowOff>
    </xdr:from>
    <xdr:to>
      <xdr:col>17</xdr:col>
      <xdr:colOff>85140</xdr:colOff>
      <xdr:row>25</xdr:row>
      <xdr:rowOff>79740</xdr:rowOff>
    </xdr:to>
    <xdr:graphicFrame macro="">
      <xdr:nvGraphicFramePr>
        <xdr:cNvPr id="4" name="Chart 3">
          <a:extLst>
            <a:ext uri="{FF2B5EF4-FFF2-40B4-BE49-F238E27FC236}">
              <a16:creationId xmlns:a16="http://schemas.microsoft.com/office/drawing/2014/main" id="{40849F80-CB5E-4D40-ADA5-AB6183190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2</xdr:row>
      <xdr:rowOff>144780</xdr:rowOff>
    </xdr:from>
    <xdr:to>
      <xdr:col>17</xdr:col>
      <xdr:colOff>29880</xdr:colOff>
      <xdr:row>13</xdr:row>
      <xdr:rowOff>121920</xdr:rowOff>
    </xdr:to>
    <xdr:graphicFrame macro="">
      <xdr:nvGraphicFramePr>
        <xdr:cNvPr id="5" name="Chart 4">
          <a:extLst>
            <a:ext uri="{FF2B5EF4-FFF2-40B4-BE49-F238E27FC236}">
              <a16:creationId xmlns:a16="http://schemas.microsoft.com/office/drawing/2014/main" id="{92DB6735-CF70-47EF-BA4F-503349182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160020</xdr:colOff>
      <xdr:row>13</xdr:row>
      <xdr:rowOff>114300</xdr:rowOff>
    </xdr:from>
    <xdr:to>
      <xdr:col>9</xdr:col>
      <xdr:colOff>281940</xdr:colOff>
      <xdr:row>25</xdr:row>
      <xdr:rowOff>79740</xdr:rowOff>
    </xdr:to>
    <xdr:graphicFrame macro="">
      <xdr:nvGraphicFramePr>
        <xdr:cNvPr id="6" name="Chart 5">
          <a:extLst>
            <a:ext uri="{FF2B5EF4-FFF2-40B4-BE49-F238E27FC236}">
              <a16:creationId xmlns:a16="http://schemas.microsoft.com/office/drawing/2014/main" id="{06C5C76C-E066-4CEC-B4A4-1EC9E08D4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xdr:row>
      <xdr:rowOff>91440</xdr:rowOff>
    </xdr:from>
    <xdr:to>
      <xdr:col>4</xdr:col>
      <xdr:colOff>121920</xdr:colOff>
      <xdr:row>9</xdr:row>
      <xdr:rowOff>152400</xdr:rowOff>
    </xdr:to>
    <xdr:sp macro="" textlink="'pivot tables'!L8">
      <xdr:nvSpPr>
        <xdr:cNvPr id="7" name="Rectangle 6">
          <a:extLst>
            <a:ext uri="{FF2B5EF4-FFF2-40B4-BE49-F238E27FC236}">
              <a16:creationId xmlns:a16="http://schemas.microsoft.com/office/drawing/2014/main" id="{96E0D510-B9F7-4878-BA38-34F4C73E625D}"/>
            </a:ext>
          </a:extLst>
        </xdr:cNvPr>
        <xdr:cNvSpPr/>
      </xdr:nvSpPr>
      <xdr:spPr>
        <a:xfrm>
          <a:off x="0" y="1005840"/>
          <a:ext cx="2560320" cy="792480"/>
        </a:xfrm>
        <a:prstGeom prst="rect">
          <a:avLst/>
        </a:prstGeom>
        <a:noFill/>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510B53D1-B344-4B74-960A-37DC817B3E2E}" type="TxLink">
            <a:rPr lang="en-US" sz="2200" b="1" i="0" u="none" strike="noStrike">
              <a:solidFill>
                <a:srgbClr val="5C6BC0"/>
              </a:solidFill>
              <a:effectLst>
                <a:innerShdw blurRad="114300">
                  <a:prstClr val="black"/>
                </a:innerShdw>
              </a:effectLst>
              <a:latin typeface="Aptos Narrow"/>
            </a:rPr>
            <a:pPr algn="ctr"/>
            <a:t>Total Profit
    $39,693</a:t>
          </a:fld>
          <a:endParaRPr lang="en-GB" sz="2200" b="1">
            <a:solidFill>
              <a:srgbClr val="5C6BC0"/>
            </a:solidFill>
            <a:effectLst>
              <a:innerShdw blurRad="114300">
                <a:prstClr val="black"/>
              </a:innerShdw>
            </a:effectLst>
          </a:endParaRPr>
        </a:p>
      </xdr:txBody>
    </xdr:sp>
    <xdr:clientData/>
  </xdr:twoCellAnchor>
  <xdr:twoCellAnchor>
    <xdr:from>
      <xdr:col>0</xdr:col>
      <xdr:colOff>0</xdr:colOff>
      <xdr:row>9</xdr:row>
      <xdr:rowOff>175260</xdr:rowOff>
    </xdr:from>
    <xdr:to>
      <xdr:col>4</xdr:col>
      <xdr:colOff>106680</xdr:colOff>
      <xdr:row>14</xdr:row>
      <xdr:rowOff>167640</xdr:rowOff>
    </xdr:to>
    <xdr:sp macro="" textlink="'pivot tables'!L9">
      <xdr:nvSpPr>
        <xdr:cNvPr id="8" name="Rectangle 7">
          <a:extLst>
            <a:ext uri="{FF2B5EF4-FFF2-40B4-BE49-F238E27FC236}">
              <a16:creationId xmlns:a16="http://schemas.microsoft.com/office/drawing/2014/main" id="{7F6BCC0F-76AE-403E-BA32-66C302BFD7F5}"/>
            </a:ext>
          </a:extLst>
        </xdr:cNvPr>
        <xdr:cNvSpPr/>
      </xdr:nvSpPr>
      <xdr:spPr>
        <a:xfrm>
          <a:off x="0" y="1821180"/>
          <a:ext cx="2545080" cy="90678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992FCC50-A051-4B13-810A-BFDFC2049C30}" type="TxLink">
            <a:rPr lang="en-US" sz="2200" b="1" i="0" u="none" strike="noStrike">
              <a:solidFill>
                <a:srgbClr val="5C6BC0"/>
              </a:solidFill>
              <a:effectLst>
                <a:innerShdw blurRad="114300">
                  <a:prstClr val="black"/>
                </a:innerShdw>
              </a:effectLst>
              <a:latin typeface="Aptos Narrow"/>
            </a:rPr>
            <a:pPr algn="ctr"/>
            <a:t>Net Order  
     7380</a:t>
          </a:fld>
          <a:endParaRPr lang="en-GB" sz="2200" b="1">
            <a:solidFill>
              <a:srgbClr val="5C6BC0"/>
            </a:solidFill>
            <a:effectLst>
              <a:innerShdw blurRad="114300">
                <a:prstClr val="black"/>
              </a:innerShdw>
            </a:effectLst>
          </a:endParaRPr>
        </a:p>
      </xdr:txBody>
    </xdr:sp>
    <xdr:clientData/>
  </xdr:twoCellAnchor>
  <xdr:twoCellAnchor>
    <xdr:from>
      <xdr:col>17</xdr:col>
      <xdr:colOff>68580</xdr:colOff>
      <xdr:row>13</xdr:row>
      <xdr:rowOff>114300</xdr:rowOff>
    </xdr:from>
    <xdr:to>
      <xdr:col>23</xdr:col>
      <xdr:colOff>109260</xdr:colOff>
      <xdr:row>25</xdr:row>
      <xdr:rowOff>79740</xdr:rowOff>
    </xdr:to>
    <xdr:graphicFrame macro="">
      <xdr:nvGraphicFramePr>
        <xdr:cNvPr id="10" name="Chart 9">
          <a:extLst>
            <a:ext uri="{FF2B5EF4-FFF2-40B4-BE49-F238E27FC236}">
              <a16:creationId xmlns:a16="http://schemas.microsoft.com/office/drawing/2014/main" id="{6ACC73F8-08D7-4926-9C91-BF558D45D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426720</xdr:colOff>
      <xdr:row>0</xdr:row>
      <xdr:rowOff>0</xdr:rowOff>
    </xdr:from>
    <xdr:to>
      <xdr:col>14</xdr:col>
      <xdr:colOff>99060</xdr:colOff>
      <xdr:row>2</xdr:row>
      <xdr:rowOff>99059</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78EF9210-D83D-CF85-D9EF-AA713B3597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74720" y="0"/>
              <a:ext cx="5158740" cy="4648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83820</xdr:colOff>
      <xdr:row>0</xdr:row>
      <xdr:rowOff>15240</xdr:rowOff>
    </xdr:from>
    <xdr:to>
      <xdr:col>23</xdr:col>
      <xdr:colOff>144780</xdr:colOff>
      <xdr:row>2</xdr:row>
      <xdr:rowOff>91440</xdr:rowOff>
    </xdr:to>
    <mc:AlternateContent xmlns:mc="http://schemas.openxmlformats.org/markup-compatibility/2006" xmlns:a14="http://schemas.microsoft.com/office/drawing/2010/main">
      <mc:Choice Requires="a14">
        <xdr:graphicFrame macro="">
          <xdr:nvGraphicFramePr>
            <xdr:cNvPr id="13" name="Order Date (Year)">
              <a:extLst>
                <a:ext uri="{FF2B5EF4-FFF2-40B4-BE49-F238E27FC236}">
                  <a16:creationId xmlns:a16="http://schemas.microsoft.com/office/drawing/2014/main" id="{CE5310FD-0D3A-DFF6-BB2C-130601D3C27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8618220" y="15240"/>
              <a:ext cx="5547360" cy="441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22860</xdr:rowOff>
    </xdr:from>
    <xdr:to>
      <xdr:col>4</xdr:col>
      <xdr:colOff>106680</xdr:colOff>
      <xdr:row>5</xdr:row>
      <xdr:rowOff>83820</xdr:rowOff>
    </xdr:to>
    <xdr:sp macro="" textlink="">
      <xdr:nvSpPr>
        <xdr:cNvPr id="19" name="Rectangle: Rounded Corners 18">
          <a:extLst>
            <a:ext uri="{FF2B5EF4-FFF2-40B4-BE49-F238E27FC236}">
              <a16:creationId xmlns:a16="http://schemas.microsoft.com/office/drawing/2014/main" id="{0537932B-2B42-5BB3-A531-A06C28C61366}"/>
            </a:ext>
          </a:extLst>
        </xdr:cNvPr>
        <xdr:cNvSpPr/>
      </xdr:nvSpPr>
      <xdr:spPr>
        <a:xfrm>
          <a:off x="7620" y="22860"/>
          <a:ext cx="2537460" cy="975360"/>
        </a:xfrm>
        <a:prstGeom prst="roundRect">
          <a:avLst/>
        </a:prstGeom>
        <a:effectLst>
          <a:outerShdw blurRad="50800" dist="38100" dir="16200000"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400" b="1">
              <a:solidFill>
                <a:srgbClr val="5C6BC0"/>
              </a:solidFill>
            </a:rPr>
            <a:t>Super</a:t>
          </a:r>
          <a:r>
            <a:rPr lang="en-GB" sz="2400" b="1" baseline="0">
              <a:solidFill>
                <a:srgbClr val="5C6BC0"/>
              </a:solidFill>
            </a:rPr>
            <a:t>Store Analysis</a:t>
          </a:r>
          <a:endParaRPr lang="en-GB" sz="2400" b="1">
            <a:solidFill>
              <a:srgbClr val="5C6BC0"/>
            </a:solidFill>
          </a:endParaRPr>
        </a:p>
      </xdr:txBody>
    </xdr:sp>
    <xdr:clientData/>
  </xdr:twoCellAnchor>
  <xdr:twoCellAnchor>
    <xdr:from>
      <xdr:col>0</xdr:col>
      <xdr:colOff>0</xdr:colOff>
      <xdr:row>15</xdr:row>
      <xdr:rowOff>15240</xdr:rowOff>
    </xdr:from>
    <xdr:to>
      <xdr:col>4</xdr:col>
      <xdr:colOff>106680</xdr:colOff>
      <xdr:row>20</xdr:row>
      <xdr:rowOff>7620</xdr:rowOff>
    </xdr:to>
    <xdr:sp macro="" textlink="'pivot tables'!L26">
      <xdr:nvSpPr>
        <xdr:cNvPr id="26" name="Rectangle 25">
          <a:extLst>
            <a:ext uri="{FF2B5EF4-FFF2-40B4-BE49-F238E27FC236}">
              <a16:creationId xmlns:a16="http://schemas.microsoft.com/office/drawing/2014/main" id="{27CE706A-8FDE-4B5C-9ADB-CA9930DDFFE8}"/>
            </a:ext>
          </a:extLst>
        </xdr:cNvPr>
        <xdr:cNvSpPr/>
      </xdr:nvSpPr>
      <xdr:spPr>
        <a:xfrm>
          <a:off x="0" y="2758440"/>
          <a:ext cx="2545080" cy="90678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47E9881E-2C2F-473A-AEBD-7CBF6B8E83DE}" type="TxLink">
            <a:rPr lang="en-US" sz="2400" b="1" i="0" u="none" strike="noStrike">
              <a:solidFill>
                <a:srgbClr val="5C6BC0"/>
              </a:solidFill>
              <a:effectLst>
                <a:innerShdw blurRad="114300">
                  <a:prstClr val="black"/>
                </a:innerShdw>
              </a:effectLst>
              <a:latin typeface="Aptos Narrow"/>
            </a:rPr>
            <a:pPr algn="ctr"/>
            <a:t>Profit Gap: 
   -63%</a:t>
          </a:fld>
          <a:endParaRPr lang="en-GB" sz="4400" b="1">
            <a:solidFill>
              <a:srgbClr val="5C6BC0"/>
            </a:solidFill>
            <a:effectLst>
              <a:innerShdw blurRad="114300">
                <a:prstClr val="black"/>
              </a:innerShdw>
            </a:effectLst>
          </a:endParaRPr>
        </a:p>
      </xdr:txBody>
    </xdr:sp>
    <xdr:clientData/>
  </xdr:twoCellAnchor>
  <xdr:twoCellAnchor>
    <xdr:from>
      <xdr:col>0</xdr:col>
      <xdr:colOff>15240</xdr:colOff>
      <xdr:row>20</xdr:row>
      <xdr:rowOff>15240</xdr:rowOff>
    </xdr:from>
    <xdr:to>
      <xdr:col>4</xdr:col>
      <xdr:colOff>121920</xdr:colOff>
      <xdr:row>25</xdr:row>
      <xdr:rowOff>7620</xdr:rowOff>
    </xdr:to>
    <xdr:sp macro="" textlink="'pivot tables'!K26">
      <xdr:nvSpPr>
        <xdr:cNvPr id="27" name="Rectangle 26">
          <a:extLst>
            <a:ext uri="{FF2B5EF4-FFF2-40B4-BE49-F238E27FC236}">
              <a16:creationId xmlns:a16="http://schemas.microsoft.com/office/drawing/2014/main" id="{2F828677-7DA8-46F3-ACF7-F1198BB56D12}"/>
            </a:ext>
          </a:extLst>
        </xdr:cNvPr>
        <xdr:cNvSpPr/>
      </xdr:nvSpPr>
      <xdr:spPr>
        <a:xfrm>
          <a:off x="15240" y="3672840"/>
          <a:ext cx="2545080" cy="90678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90207C2E-1B28-495D-8C7F-F21C8734BD5B}" type="TxLink">
            <a:rPr lang="en-US" sz="2400" b="1" i="0" u="none" strike="noStrike">
              <a:solidFill>
                <a:srgbClr val="5C6BC0"/>
              </a:solidFill>
              <a:effectLst>
                <a:innerShdw blurRad="114300">
                  <a:prstClr val="black"/>
                </a:innerShdw>
              </a:effectLst>
              <a:latin typeface="Aptos Narrow"/>
            </a:rPr>
            <a:pPr algn="ctr"/>
            <a:t>Expected Profit 
    $108,084</a:t>
          </a:fld>
          <a:endParaRPr lang="en-GB" sz="8000" b="1">
            <a:solidFill>
              <a:srgbClr val="5C6BC0"/>
            </a:solidFill>
            <a:effectLst>
              <a:innerShdw blurRad="114300">
                <a:prstClr val="black"/>
              </a:innerShd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0416665" backgroundQuery="1" createdVersion="8" refreshedVersion="8" minRefreshableVersion="3" recordCount="0" supportSubquery="1" supportAdvancedDrill="1" xr:uid="{8E3EFEB9-0F8B-4699-B85C-2F10E517D749}">
  <cacheSource type="external" connectionId="8"/>
  <cacheFields count="4">
    <cacheField name="[Order].[Order Date (Month)].[Order Date (Month)]" caption="Order Date (Month)" numFmtId="0" hierarchy="19" level="1">
      <sharedItems count="12">
        <s v="Jan"/>
        <s v="Feb"/>
        <s v="Mar"/>
        <s v="Apr"/>
        <s v="May"/>
        <s v="Jun"/>
        <s v="Jul"/>
        <s v="Aug"/>
        <s v="Sep"/>
        <s v="Oct"/>
        <s v="Nov"/>
        <s v="Dec"/>
      </sharedItems>
    </cacheField>
    <cacheField name="[Measures].[Total Profit]" caption="Total Profit" numFmtId="0" hierarchy="39" level="32767"/>
    <cacheField name="[Order].[Order Date (Year)].[Order Date (Year)]" caption="Order Date (Year)" numFmtId="0" hierarchy="17"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oneField="1">
      <fieldsUsage count="1">
        <fieldUsage x="1"/>
      </fieldsUsage>
    </cacheHierarchy>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0995373" backgroundQuery="1" createdVersion="8" refreshedVersion="8" minRefreshableVersion="3" recordCount="0" supportSubquery="1" supportAdvancedDrill="1" xr:uid="{7F903403-735E-4866-9B8C-F9FA2D9F35B9}">
  <cacheSource type="external" connectionId="8"/>
  <cacheFields count="4">
    <cacheField name="[People].[Region].[Region]" caption="Region" numFmtId="0" hierarchy="21" level="1">
      <sharedItems count="4">
        <s v="Central"/>
        <s v="East"/>
        <s v="South"/>
        <s v="West"/>
      </sharedItems>
    </cacheField>
    <cacheField name="[Measures].[Total Profit]" caption="Total Profit" numFmtId="0" hierarchy="39" level="32767"/>
    <cacheField name="[Order].[Order Date (Year)].[Order Date (Year)]" caption="Order Date (Year)" numFmtId="0" hierarchy="17"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0"/>
      </fieldsUsage>
    </cacheHierarchy>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oneField="1">
      <fieldsUsage count="1">
        <fieldUsage x="1"/>
      </fieldsUsage>
    </cacheHierarchy>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1574074" backgroundQuery="1" createdVersion="8" refreshedVersion="8" minRefreshableVersion="3" recordCount="0" supportSubquery="1" supportAdvancedDrill="1" xr:uid="{881CAED8-10CC-4FB7-B1C2-DFAD16DCB483}">
  <cacheSource type="external" connectionId="8"/>
  <cacheFields count="3">
    <cacheField name="[Products].[Category].[Category]" caption="Category" numFmtId="0" hierarchy="24" level="1">
      <sharedItems count="3">
        <s v="Furniture"/>
        <s v="Office Supplies"/>
        <s v="Technology"/>
      </sharedItems>
    </cacheField>
    <cacheField name="[Measures].[Total Sales]" caption="Total Sales" numFmtId="0" hierarchy="37" level="32767"/>
    <cacheField name="[Order].[Order Date (Year)].[Order Date (Year)]" caption="Order Date (Year)" numFmtId="0" hierarchy="17"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oneField="1">
      <fieldsUsage count="1">
        <fieldUsage x="1"/>
      </fieldsUsage>
    </cacheHierarchy>
    <cacheHierarchy uniqueName="[Measures].[Total Cost]" caption="Total Cost" measure="1" displayFolder="" measureGroup="Order" count="0"/>
    <cacheHierarchy uniqueName="[Measures].[Total Profit]" caption="Total Profit" measure="1" displayFolder="" measureGroup="Order" count="0"/>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296296" backgroundQuery="1" createdVersion="8" refreshedVersion="8" minRefreshableVersion="3" recordCount="0" supportSubquery="1" supportAdvancedDrill="1" xr:uid="{723C558C-00E3-4B70-BF35-1DB0593123CF}">
  <cacheSource type="external" connectionId="8"/>
  <cacheFields count="5">
    <cacheField name="[Products].[Sub-Category].[Sub-Category]" caption="Sub-Category" numFmtId="0" hierarchy="25" level="1">
      <sharedItems count="9">
        <s v="Appliances"/>
        <s v="Binders"/>
        <s v="Paper"/>
        <s v="Storage"/>
        <s v="Supplies"/>
        <s v="Accessories" u="1"/>
        <s v="Copiers" u="1"/>
        <s v="Machines" u="1"/>
        <s v="Phones" u="1"/>
      </sharedItems>
    </cacheField>
    <cacheField name="[Measures].[Total Cost]" caption="Total Cost" numFmtId="0" hierarchy="38" level="32767"/>
    <cacheField name="[Measures].[Total Profit]" caption="Total Profit" numFmtId="0" hierarchy="39" level="32767"/>
    <cacheField name="[Order].[Order Date (Year)].[Order Date (Year)]" caption="Order Date (Year)" numFmtId="0" hierarchy="17"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0"/>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oneField="1">
      <fieldsUsage count="1">
        <fieldUsage x="1"/>
      </fieldsUsage>
    </cacheHierarchy>
    <cacheHierarchy uniqueName="[Measures].[Total Profit]" caption="Total Profit" measure="1" displayFolder="" measureGroup="Order" count="0" oneField="1">
      <fieldsUsage count="1">
        <fieldUsage x="2"/>
      </fieldsUsage>
    </cacheHierarchy>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3425929" backgroundQuery="1" createdVersion="8" refreshedVersion="8" minRefreshableVersion="3" recordCount="0" supportSubquery="1" supportAdvancedDrill="1" xr:uid="{ED3AE43D-462C-4C0A-97D9-E7DBD8152C04}">
  <cacheSource type="external" connectionId="8"/>
  <cacheFields count="3">
    <cacheField name="[Measures].[Net Order]" caption="Net Order" numFmtId="0" hierarchy="36" level="32767"/>
    <cacheField name="[Order].[Order Date (Year)].[Order Date (Year)]" caption="Order Date (Year)" numFmtId="0" hierarchy="17"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1"/>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oneField="1">
      <fieldsUsage count="1">
        <fieldUsage x="0"/>
      </fieldsUsage>
    </cacheHierarchy>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4351853" backgroundQuery="1" createdVersion="8" refreshedVersion="8" minRefreshableVersion="3" recordCount="0" supportSubquery="1" supportAdvancedDrill="1" xr:uid="{52A56881-2408-43A5-B22E-9FCA60AD9355}">
  <cacheSource type="external" connectionId="8"/>
  <cacheFields count="4">
    <cacheField name="[Segment].[Segment].[Segment]" caption="Segment" numFmtId="0" hierarchy="31" level="1">
      <sharedItems count="3">
        <s v="Consumer"/>
        <s v="Corporate"/>
        <s v="Home Office"/>
      </sharedItems>
    </cacheField>
    <cacheField name="[Measures].[Total Profit]" caption="Total Profit" numFmtId="0" hierarchy="39" level="32767"/>
    <cacheField name="[Order].[Order Date (Year)].[Order Date (Year)]" caption="Order Date (Year)" numFmtId="0" hierarchy="17"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2" memberValueDatatype="130" unbalanced="0">
      <fieldsUsage count="2">
        <fieldUsage x="-1"/>
        <fieldUsage x="0"/>
      </fieldsUsage>
    </cacheHierarchy>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oneField="1">
      <fieldsUsage count="1">
        <fieldUsage x="1"/>
      </fieldsUsage>
    </cacheHierarchy>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4699076" backgroundQuery="1" createdVersion="8" refreshedVersion="8" minRefreshableVersion="3" recordCount="0" supportSubquery="1" supportAdvancedDrill="1" xr:uid="{DF7BB067-4970-47F0-BC1F-73317410D349}">
  <cacheSource type="external" connectionId="8"/>
  <cacheFields count="3">
    <cacheField name="[Measures].[Total Profit]" caption="Total Profit" numFmtId="0" hierarchy="39" level="32767"/>
    <cacheField name="[Order].[Order Date (Year)].[Order Date (Year)]" caption="Order Date (Year)" numFmtId="0" hierarchy="17"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1"/>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oneField="1">
      <fieldsUsage count="1">
        <fieldUsage x="0"/>
      </fieldsUsage>
    </cacheHierarchy>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4930553" backgroundQuery="1" createdVersion="8" refreshedVersion="8" minRefreshableVersion="3" recordCount="0" supportSubquery="1" supportAdvancedDrill="1" xr:uid="{45FED681-AEB3-458A-8395-CF6E8970E4CD}">
  <cacheSource type="external" connectionId="8"/>
  <cacheFields count="2">
    <cacheField name="[Order].[Order Date (Year)].[Order Date (Year)]" caption="Order Date (Year)" numFmtId="0" hierarchy="17"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2"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0"/>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683165393515" backgroundQuery="1" createdVersion="8" refreshedVersion="8" minRefreshableVersion="3" recordCount="0" supportSubquery="1" supportAdvancedDrill="1" xr:uid="{6D9BD9E0-45EF-4083-ACC2-3D6671FFFE0A}">
  <cacheSource type="external" connectionId="8"/>
  <cacheFields count="4">
    <cacheField name="[Measures].[Expected Profit]" caption="Expected Profit" numFmtId="0" hierarchy="40" level="32767"/>
    <cacheField name="[Measures].[Total Profit]" caption="Total Profit" numFmtId="0" hierarchy="39" level="32767"/>
    <cacheField name="[Order].[Order Date (Year)].[Order Date (Year)]" caption="Order Date (Year)" numFmtId="0" hierarchy="17" level="1">
      <sharedItems containsSemiMixedTypes="0" containsNonDate="0" containsString="0"/>
    </cacheField>
    <cacheField name="[Products].[Category].[Category]" caption="Category" numFmtId="0" hierarchy="24"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oneField="1">
      <fieldsUsage count="1">
        <fieldUsage x="1"/>
      </fieldsUsage>
    </cacheHierarchy>
    <cacheHierarchy uniqueName="[Measures].[Expected Profit]" caption="Expected Profit" measure="1" displayFolder="" measureGroup="Order" count="0" oneField="1">
      <fieldsUsage count="1">
        <fieldUsage x="0"/>
      </fieldsUsage>
    </cacheHierarchy>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074576273146" backgroundQuery="1" createdVersion="3" refreshedVersion="8" minRefreshableVersion="3" recordCount="0" supportSubquery="1" supportAdvancedDrill="1" xr:uid="{89648D8A-79E5-4833-B1D3-B8E03D6F68D7}">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ountry/Region]" caption="Country/Region" attribute="1" defaultMemberUniqueName="[Customers].[Country/Region].[All]" allUniqueName="[Customers].[Country/Region].[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Segment ID]" caption="Segment ID" attribute="1" defaultMemberUniqueName="[Customers].[Segment ID].[All]" allUniqueName="[Customers].[Segment ID].[All]" dimensionUniqueName="[Customers]" displayFolder="" count="0" memberValueDatatype="20" unbalanced="0"/>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eople ID]" caption="People ID" attribute="1" defaultMemberUniqueName="[Order].[People ID].[All]" allUniqueName="[Order].[People ID].[All]" dimensionUniqueName="[Order]" displayFolder="" count="0"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People ID]" caption="People ID" attribute="1" defaultMemberUniqueName="[People].[People ID].[All]" allUniqueName="[People].[People 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Segment ID]" caption="Segment ID" attribute="1" defaultMemberUniqueName="[Segment].[Segment ID].[All]" allUniqueName="[Segment].[Segment ID].[All]" dimensionUniqueName="[Segment]" displayFolder="" count="0" memberValueDatatype="2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156394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61.103242939818" backgroundQuery="1" createdVersion="3" refreshedVersion="8" minRefreshableVersion="3" recordCount="0" supportSubquery="1" supportAdvancedDrill="1" xr:uid="{857F2269-2C75-4BEC-8744-8AABC29B3BE0}">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Country/Region]" caption="Country/Region" attribute="1" defaultMemberUniqueName="[Customers].[Country/Region].[All]" allUniqueName="[Customers].[Country/Region].[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ostal Code]" caption="Postal Code" attribute="1" defaultMemberUniqueName="[Customers].[Postal Code].[All]" allUniqueName="[Customers].[Postal Code].[All]" dimensionUniqueName="[Customers]" displayFolder="" count="2" memberValueDatatype="20" unbalanced="0"/>
    <cacheHierarchy uniqueName="[Customers].[Segment ID]" caption="Segment ID" attribute="1" defaultMemberUniqueName="[Customers].[Segment ID].[All]" allUniqueName="[Customers].[Segment ID].[All]" dimensionUniqueName="[Customers]"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Row ID]" caption="Row ID" attribute="1" defaultMemberUniqueName="[Order].[Row ID].[All]" allUniqueName="[Order].[Row ID].[All]" dimensionUniqueName="[Order]" displayFolder="" count="2" memberValueDatatype="20" unbalanced="0"/>
    <cacheHierarchy uniqueName="[Order].[Order ID]" caption="Order ID" attribute="1" defaultMemberUniqueName="[Order].[Order ID].[All]" allUniqueName="[Order].[Order ID].[All]" dimensionUniqueName="[Order]" displayFolder="" count="2" memberValueDatatype="130" unbalanced="0"/>
    <cacheHierarchy uniqueName="[Order].[Order Date]" caption="Order Date" attribute="1" time="1" defaultMemberUniqueName="[Order].[Order Date].[All]" allUniqueName="[Order].[Order Date].[All]" dimensionUniqueName="[Order]" displayFolder="" count="2" memberValueDatatype="7" unbalanced="0"/>
    <cacheHierarchy uniqueName="[Order].[Ship Date]" caption="Ship Date" attribute="1" time="1" defaultMemberUniqueName="[Order].[Ship Date].[All]" allUniqueName="[Order].[Ship Date].[All]" dimensionUniqueName="[Order]" displayFolder="" count="2" memberValueDatatype="7" unbalanced="0"/>
    <cacheHierarchy uniqueName="[Order].[Ship Mode]" caption="Ship Mode" attribute="1" defaultMemberUniqueName="[Order].[Ship Mode].[All]" allUniqueName="[Order].[Ship Mode].[All]" dimensionUniqueName="[Order]" displayFolder="" count="2" memberValueDatatype="130" unbalanced="0"/>
    <cacheHierarchy uniqueName="[Order].[Customer ID]" caption="Customer ID" attribute="1" defaultMemberUniqueName="[Order].[Customer ID].[All]" allUniqueName="[Order].[Customer ID].[All]" dimensionUniqueName="[Order]" displayFolder="" count="2" memberValueDatatype="130" unbalanced="0"/>
    <cacheHierarchy uniqueName="[Order].[Product ID]" caption="Product ID" attribute="1" defaultMemberUniqueName="[Order].[Product ID].[All]" allUniqueName="[Order].[Product ID].[All]" dimensionUniqueName="[Order]" displayFolder="" count="2" memberValueDatatype="130" unbalanced="0"/>
    <cacheHierarchy uniqueName="[Order].[Quantity]" caption="Quantity" attribute="1" defaultMemberUniqueName="[Order].[Quantity].[All]" allUniqueName="[Order].[Quantity].[All]" dimensionUniqueName="[Order]" displayFolder="" count="2" memberValueDatatype="20" unbalanced="0"/>
    <cacheHierarchy uniqueName="[Order].[Discount]" caption="Discount" attribute="1" defaultMemberUniqueName="[Order].[Discount].[All]" allUniqueName="[Order].[Discount].[All]" dimensionUniqueName="[Order]" displayFolder="" count="2" memberValueDatatype="5" unbalanced="0"/>
    <cacheHierarchy uniqueName="[Order].[People ID]" caption="People ID" attribute="1" defaultMemberUniqueName="[Order].[People ID].[All]" allUniqueName="[Order].[People ID].[All]" dimensionUniqueName="[Order]" displayFolder="" count="2" memberValueDatatype="20" unbalanced="0"/>
    <cacheHierarchy uniqueName="[Order].[Order Date (Year)]" caption="Order Date (Year)" attribute="1" defaultMemberUniqueName="[Order].[Order Date (Year)].[All]" allUniqueName="[Order].[Order Date (Year)].[All]" dimensionUniqueName="[Order]" displayFolder="" count="2" memberValueDatatype="130" unbalanced="0"/>
    <cacheHierarchy uniqueName="[Order].[Order Date (Quarter)]" caption="Order Date (Quarter)" attribute="1" defaultMemberUniqueName="[Order].[Order Date (Quarter)].[All]" allUniqueName="[Order].[Order Date (Quarter)].[All]" dimensionUniqueName="[Order]" displayFolder="" count="2" memberValueDatatype="130" unbalanced="0"/>
    <cacheHierarchy uniqueName="[Order].[Order Date (Month)]" caption="Order Date (Month)" attribute="1" defaultMemberUniqueName="[Order].[Order Date (Month)].[All]" allUniqueName="[Order].[Order Date (Month)].[All]" dimensionUniqueName="[Order]"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People].[People ID]" caption="People ID" attribute="1" defaultMemberUniqueName="[People].[People ID].[All]" allUniqueName="[People].[People ID].[All]" dimensionUniqueName="[People]" displayFolder="" count="2" memberValueDatatype="2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ice per unit]" caption="Price per unit" attribute="1" defaultMemberUniqueName="[Products].[Price per unit].[All]" allUniqueName="[Products].[Price per unit].[All]" dimensionUniqueName="[Products]" displayFolder="" count="2" memberValueDatatype="130" unbalanced="0"/>
    <cacheHierarchy uniqueName="[Products].[Cost per unit]" caption="Cost per unit" attribute="1" defaultMemberUniqueName="[Products].[Cost per unit].[All]" allUniqueName="[Products].[Cost per unit].[All]" dimensionUniqueName="[Product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egment].[Segment]" caption="Segment" attribute="1" defaultMemberUniqueName="[Segment].[Segment].[All]" allUniqueName="[Segment].[Segment].[All]" dimensionUniqueName="[Segment]" displayFolder="" count="2" memberValueDatatype="130" unbalanced="0"/>
    <cacheHierarchy uniqueName="[Segment].[Segment ID]" caption="Segment ID" attribute="1" defaultMemberUniqueName="[Segment].[Segment ID].[All]" allUniqueName="[Segment].[Segment ID].[All]" dimensionUniqueName="[Segment]" displayFolder="" count="2" memberValueDatatype="20" unbalanced="0"/>
    <cacheHierarchy uniqueName="[Order].[Order Date (Month Index)]" caption="Order Date (Month Index)" attribute="1" defaultMemberUniqueName="[Order].[Order Date (Month Index)].[All]" allUniqueName="[Order].[Order Date (Month Index)].[All]" dimensionUniqueName="[Order]" displayFolder="" count="2" memberValueDatatype="20" unbalanced="0" hidden="1"/>
    <cacheHierarchy uniqueName="[Measures].[Total Quantity]" caption="Total Quantity" measure="1" displayFolder="" measureGroup="Order" count="0"/>
    <cacheHierarchy uniqueName="[Measures].[Total returned Ordered]" caption="Total returned Ordered" measure="1" displayFolder="" measureGroup="Returns" count="0"/>
    <cacheHierarchy uniqueName="[Measures].[Net Order]" caption="Net Order" measure="1" displayFolder="" measureGroup="Order" count="0"/>
    <cacheHierarchy uniqueName="[Measures].[Total Sales]" caption="Total Sales" measure="1" displayFolder="" measureGroup="Order" count="0"/>
    <cacheHierarchy uniqueName="[Measures].[Total Cost]" caption="Total Cost" measure="1" displayFolder="" measureGroup="Order" count="0"/>
    <cacheHierarchy uniqueName="[Measures].[Total Profit]" caption="Total Profit" measure="1" displayFolder="" measureGroup="Order" count="0"/>
    <cacheHierarchy uniqueName="[Measures].[Expected Profit]" caption="Expected Profit" measure="1" displayFolder="" measureGroup="Order" count="0"/>
    <cacheHierarchy uniqueName="[Measures].[Count of category]" caption="Count of category" measure="1" displayFolder="" measureGroup="Products" count="0"/>
    <cacheHierarchy uniqueName="[Measures].[Count of sub category]" caption="Count of sub category" measure="1" displayFolder="" measureGroup="Product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 caption="__XL_Count Order" measure="1" displayFolder="" measureGroup="Order" count="0" hidden="1"/>
    <cacheHierarchy uniqueName="[Measures].[__XL_Count Segment]" caption="__XL_Count Segment" measure="1" displayFolder="" measureGroup="Segment" count="0" hidden="1"/>
    <cacheHierarchy uniqueName="[Measures].[__No measures defined]" caption="__No measures defined" measure="1" displayFolder="" count="0" hidden="1"/>
  </cacheHierarchies>
  <kpis count="0"/>
  <dimensions count="7">
    <dimension name="Customers" uniqueName="[Customers]" caption="Customers"/>
    <dimension measure="1" name="Measures" uniqueName="[Measures]" caption="Measures"/>
    <dimension name="Order" uniqueName="[Order]" caption="Order"/>
    <dimension name="People" uniqueName="[People]" caption="People"/>
    <dimension name="Products" uniqueName="[Products]" caption="Products"/>
    <dimension name="Returns" uniqueName="[Returns]" caption="Returns"/>
    <dimension name="Segment" uniqueName="[Segment]" caption="Segment"/>
  </dimensions>
  <measureGroups count="6">
    <measureGroup name="Customers" caption="Customers"/>
    <measureGroup name="Order" caption="Order"/>
    <measureGroup name="People" caption="People"/>
    <measureGroup name="Products" caption="Products"/>
    <measureGroup name="Returns" caption="Returns"/>
    <measureGroup name="Segment" caption="Segment"/>
  </measureGroups>
  <maps count="12">
    <map measureGroup="0" dimension="0"/>
    <map measureGroup="0" dimension="6"/>
    <map measureGroup="1" dimension="0"/>
    <map measureGroup="1" dimension="2"/>
    <map measureGroup="1" dimension="3"/>
    <map measureGroup="1" dimension="4"/>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licerData="1" pivotCacheId="1740849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DCF6FC-E6BA-454C-BDB7-B534685C4A2E}" name="PivotTable5" cacheId="109" applyNumberFormats="0" applyBorderFormats="0" applyFontFormats="0" applyPatternFormats="0" applyAlignmentFormats="0" applyWidthHeightFormats="1" dataCaption="Values" tag="8d99c6ed-dceb-4574-8314-309dc4649890" updatedVersion="8" minRefreshableVersion="3" useAutoFormatting="1" subtotalHiddenItems="1" itemPrintTitles="1" createdVersion="8" indent="0" outline="1" outlineData="1" multipleFieldFilters="0">
  <location ref="L1:L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4">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B492DE-B0F4-47A6-ADE2-47025C1606FB}" name="PivotTable6" cacheId="103" applyNumberFormats="0" applyBorderFormats="0" applyFontFormats="0" applyPatternFormats="0" applyAlignmentFormats="0" applyWidthHeightFormats="1" dataCaption="Values" tag="f7d323e0-a6c6-4300-8d05-e3c95c028cc3" updatedVersion="8" minRefreshableVersion="3" useAutoFormatting="1" subtotalHiddenItems="1" itemPrintTitles="1" createdVersion="8" indent="0" outline="1" outlineData="1" multipleFieldFilters="0">
  <location ref="L4:L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F0100-6A9F-430A-8497-1FD2A85878C0}" name="PivotTable2" cacheId="97" applyNumberFormats="0" applyBorderFormats="0" applyFontFormats="0" applyPatternFormats="0" applyAlignmentFormats="0" applyWidthHeightFormats="1" dataCaption="Values" tag="61708aa0-1d79-4cb9-8df4-0920399defea" updatedVersion="8" minRefreshableVersion="3" useAutoFormatting="1" subtotalHiddenItems="1" itemPrintTitles="1" createdVersion="8" indent="0" outline="1" outlineData="1" multipleFieldFilters="0" chartFormat="9">
  <location ref="A13:B17" firstHeaderRow="1" firstDataRow="1" firstDataCol="1"/>
  <pivotFields count="3">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fld="1" subtotal="count" baseField="0" baseItem="0"/>
  </dataFields>
  <chartFormats count="4">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511E4C-7DDF-49F4-A204-AC6924B57D36}" name="PivotTable4" cacheId="91" applyNumberFormats="0" applyBorderFormats="0" applyFontFormats="0" applyPatternFormats="0" applyAlignmentFormats="0" applyWidthHeightFormats="1" dataCaption="Values" tag="632bae36-58d1-4d60-8228-e0bd31cd8f98" updatedVersion="8" minRefreshableVersion="3" useAutoFormatting="1" subtotalHiddenItems="1" itemPrintTitles="1" createdVersion="8" indent="0" outline="1" outlineData="1" multipleFieldFilters="0" chartFormat="5">
  <location ref="A34:B47"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showDataAs="percentDiff" baseField="0" baseItem="1048828" numFmtId="1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1C8AA5-C2CD-4B76-8197-116706648F65}" name="PivotTable7" cacheId="106" applyNumberFormats="0" applyBorderFormats="0" applyFontFormats="0" applyPatternFormats="0" applyAlignmentFormats="0" applyWidthHeightFormats="1" dataCaption="Values" tag="66ceecde-ed22-48d4-9d23-362a49191601" updatedVersion="8" minRefreshableVersion="3" useAutoFormatting="1" subtotalHiddenItems="1" itemPrintTitles="1" createdVersion="8" indent="0" outline="1" outlineData="1" multipleFieldFilters="0" chartFormat="14">
  <location ref="A50:B54" firstHeaderRow="1" firstDataRow="1" firstDataCol="1"/>
  <pivotFields count="4">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5">
    <chartFormat chart="4"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gmen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731F0C-970E-4804-92F9-6449D788862F}" name="PivotTable8" cacheId="112" applyNumberFormats="0" applyBorderFormats="0" applyFontFormats="0" applyPatternFormats="0" applyAlignmentFormats="0" applyWidthHeightFormats="1" dataCaption="Values" tag="e7871916-3db8-47d0-a34d-ae68119ee91f" updatedVersion="8" minRefreshableVersion="3" useAutoFormatting="1" itemPrintTitles="1" createdVersion="8" indent="0" outline="1" outlineData="1" multipleFieldFilters="0">
  <location ref="M4:O21"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CE9FB4-CAA5-4794-8444-F2B7A77DA40D}" name="PivotTable3" cacheId="100" applyNumberFormats="0" applyBorderFormats="0" applyFontFormats="0" applyPatternFormats="0" applyAlignmentFormats="0" applyWidthHeightFormats="1" dataCaption="Values" tag="8a51ebb2-702c-4f4c-81c8-a84c18dd2b64" updatedVersion="8" minRefreshableVersion="3" useAutoFormatting="1" subtotalHiddenItems="1" itemPrintTitles="1" createdVersion="8" indent="0" outline="1" outlineData="1" multipleFieldFilters="0" chartFormat="5">
  <location ref="A23:C29" firstHeaderRow="0" firstDataRow="1" firstDataCol="1"/>
  <pivotFields count="5">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3"/>
    </i>
    <i>
      <x/>
    </i>
    <i>
      <x v="4"/>
    </i>
    <i>
      <x v="2"/>
    </i>
    <i t="grand">
      <x/>
    </i>
  </rowItems>
  <colFields count="1">
    <field x="-2"/>
  </colFields>
  <colItems count="2">
    <i>
      <x/>
    </i>
    <i i="1">
      <x v="1"/>
    </i>
  </colItems>
  <dataFields count="2">
    <dataField fld="1" subtotal="count" baseField="0" baseItem="0"/>
    <dataField fld="2" subtotal="count" baseField="0" baseItem="0"/>
  </dataFields>
  <chartFormats count="6">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0" count="1" selected="0">
            <x v="8"/>
          </reference>
        </references>
      </pivotArea>
    </chartFormat>
    <chartFormat chart="3" format="11">
      <pivotArea type="data" outline="0" fieldPosition="0">
        <references count="2">
          <reference field="4294967294" count="1" selected="0">
            <x v="1"/>
          </reference>
          <reference field="0" count="1" selected="0">
            <x v="5"/>
          </reference>
        </references>
      </pivotArea>
    </chartFormat>
    <chartFormat chart="3" format="12">
      <pivotArea type="data" outline="0" fieldPosition="0">
        <references count="2">
          <reference field="4294967294" count="1" selected="0">
            <x v="1"/>
          </reference>
          <reference field="0" count="1" selected="0">
            <x v="7"/>
          </reference>
        </references>
      </pivotArea>
    </chartFormat>
    <chartFormat chart="3" format="13">
      <pivotArea type="data" outline="0" fieldPosition="0">
        <references count="2">
          <reference field="4294967294" count="1" selected="0">
            <x v="1"/>
          </reference>
          <reference field="0" count="1" selected="0">
            <x v="6"/>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203D7E-F9B9-400E-BF30-599CFE005C6D}" name="PivotTable1" cacheId="94" applyNumberFormats="0" applyBorderFormats="0" applyFontFormats="0" applyPatternFormats="0" applyAlignmentFormats="0" applyWidthHeightFormats="1" dataCaption="Values" tag="baa7ccc2-1221-496d-b1c6-7be3d06faaba" updatedVersion="8" minRefreshableVersion="3" useAutoFormatting="1" subtotalHiddenItems="1" itemPrintTitles="1" createdVersion="8" indent="0" outline="1" outlineData="1" multipleFieldFilters="0" chartFormat="23">
  <location ref="A2:B7" firstHeaderRow="1" firstDataRow="1" firstDataCol="1"/>
  <pivotFields count="4">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fld="1" subtotal="count" baseField="0" baseItem="0"/>
  </dataFields>
  <chartFormats count="1">
    <chartFormat chart="4" format="8"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27B40C-A95B-466A-8348-3A3B3138A65A}" name="PivotTable9" cacheId="115" applyNumberFormats="0" applyBorderFormats="0" applyFontFormats="0" applyPatternFormats="0" applyAlignmentFormats="0" applyWidthHeightFormats="1" dataCaption="Values" tag="9641e39f-5aae-4f22-bd20-0d7656a8b6d0" updatedVersion="8" minRefreshableVersion="3" useAutoFormatting="1" itemPrintTitles="1" createdVersion="8" indent="0" outline="1" outlineData="1" multipleFieldFilters="0" chartFormat="3">
  <location ref="K23:L24"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rder Date (Year)].&amp;[2019]"/>
      </members>
    </pivotHierarchy>
    <pivotHierarchy dragToData="1"/>
    <pivotHierarchy dragToData="1"/>
    <pivotHierarchy dragToData="1"/>
    <pivotHierarchy dragToData="1"/>
    <pivotHierarchy dragToData="1"/>
    <pivotHierarchy dragToData="1"/>
    <pivotHierarchy multipleItemSelectionAllowed="1" dragToData="1">
      <members count="1" level="1">
        <member name="[Products].[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E0FBEC7D-63ED-4464-88A8-B2BE17947C3C}" sourceName="[Order].[Order Date (Year)]">
  <pivotTables>
    <pivotTable tabId="1" name="PivotTable4"/>
    <pivotTable tabId="1" name="PivotTable1"/>
    <pivotTable tabId="1" name="PivotTable2"/>
    <pivotTable tabId="1" name="PivotTable3"/>
    <pivotTable tabId="1" name="PivotTable6"/>
    <pivotTable tabId="1" name="PivotTable7"/>
    <pivotTable tabId="1" name="PivotTable5"/>
    <pivotTable tabId="1" name="PivotTable8"/>
    <pivotTable tabId="1" name="PivotTable9"/>
  </pivotTables>
  <data>
    <olap pivotCacheId="521563941">
      <levels count="2">
        <level uniqueName="[Order].[Order Date (Year)].[(All)]" sourceCaption="(All)" count="0"/>
        <level uniqueName="[Order].[Order Date (Year)].[Order Date (Year)]" sourceCaption="Order Date (Year)" count="4">
          <ranges>
            <range startItem="0">
              <i n="[Order].[Order Date (Year)].&amp;[2016]" c="2016"/>
              <i n="[Order].[Order Date (Year)].&amp;[2017]" c="2017"/>
              <i n="[Order].[Order Date (Year)].&amp;[2018]" c="2018"/>
              <i n="[Order].[Order Date (Year)].&amp;[2019]" c="2019"/>
            </range>
          </ranges>
        </level>
      </levels>
      <selections count="1">
        <selection n="[Order].[Order Date (Year)].&amp;[2019]"/>
      </selections>
    </olap>
  </data>
  <extLst>
    <x:ext xmlns:x15="http://schemas.microsoft.com/office/spreadsheetml/2010/11/main" uri="{470722E0-AACD-4C17-9CDC-17EF765DBC7E}">
      <x15:slicerCacheHideItemsWithNoData count="1">
        <x15:slicerCacheOlapLevelName uniqueName="[Order].[Order Date (Year)].[Order Date (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A76A95-57DF-4E54-9F6F-2BCA23BC11CB}" sourceName="[Products].[Category]">
  <pivotTables>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s>
  <data>
    <olap pivotCacheId="1740849659">
      <levels count="2">
        <level uniqueName="[Products].[Category].[(All)]" sourceCaption="(All)" count="0"/>
        <level uniqueName="[Products].[Category].[Category]" sourceCaption="Category" count="3" crossFilter="none">
          <ranges>
            <range startItem="0">
              <i n="[Products].[Category].&amp;[Furniture]" c="Furniture"/>
              <i n="[Products].[Category].&amp;[Office Supplies]" c="Office Supplies"/>
              <i n="[Products].[Category].&amp;[Technology]" c="Technology"/>
            </range>
          </ranges>
        </level>
      </levels>
      <selections count="1">
        <selection n="[Products].[Category].&amp;[Office Suppli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B7C65383-7820-40EE-AC94-00B49EA1A455}" cache="Slicer_Order_Date__Year" caption="Order Date (Year)" columnCount="4" showCaption="0" level="1" rowHeight="252000"/>
  <slicer name="Category" xr10:uid="{232E15DE-DECB-40AA-AE16-D797D8E752AE}" cache="Slicer_Category" caption="Category" columnCount="3" showCaption="0" level="1" rowHeight="273050"/>
</slicers>
</file>

<file path=xl/theme/theme1.xml><?xml version="1.0" encoding="utf-8"?>
<a:theme xmlns:a="http://schemas.openxmlformats.org/drawingml/2006/main" name="Office Theme">
  <a:themeElements>
    <a:clrScheme name="Custom 1">
      <a:dk1>
        <a:srgbClr val="1F2A44"/>
      </a:dk1>
      <a:lt1>
        <a:srgbClr val="FFFFFF"/>
      </a:lt1>
      <a:dk2>
        <a:srgbClr val="2F3B52"/>
      </a:dk2>
      <a:lt2>
        <a:srgbClr val="EEF1F7"/>
      </a:lt2>
      <a:accent1>
        <a:srgbClr val="5C6BC0"/>
      </a:accent1>
      <a:accent2>
        <a:srgbClr val="018399"/>
      </a:accent2>
      <a:accent3>
        <a:srgbClr val="A2B9D6"/>
      </a:accent3>
      <a:accent4>
        <a:srgbClr val="FFCA28"/>
      </a:accent4>
      <a:accent5>
        <a:srgbClr val="EF5350"/>
      </a:accent5>
      <a:accent6>
        <a:srgbClr val="4EA72E"/>
      </a:accent6>
      <a:hlink>
        <a:srgbClr val="42A5F5"/>
      </a:hlink>
      <a:folHlink>
        <a:srgbClr val="7E57C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2FAF-4E01-449E-9235-DEAEE5903E71}">
  <dimension ref="A1"/>
  <sheetViews>
    <sheetView tabSelected="1" zoomScaleNormal="100" workbookViewId="0"/>
  </sheetViews>
  <sheetFormatPr defaultRowHeight="14.4" x14ac:dyDescent="0.3"/>
  <sheetData/>
  <pageMargins left="0.7" right="0.7" top="0.75" bottom="0.75" header="0.3" footer="0.3"/>
  <pageSetup paperSize="9" orientation="portrait" horizontalDpi="200" verticalDpi="200" copies="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DF5A-C5F3-4680-8C9F-F20E9D9915F5}">
  <dimension ref="A1:O54"/>
  <sheetViews>
    <sheetView topLeftCell="A36" workbookViewId="0">
      <selection activeCell="K13" sqref="K13"/>
    </sheetView>
  </sheetViews>
  <sheetFormatPr defaultRowHeight="14.4" x14ac:dyDescent="0.3"/>
  <cols>
    <col min="1" max="1" width="12.44140625" bestFit="1" customWidth="1"/>
    <col min="2" max="3" width="10.109375" bestFit="1" customWidth="1"/>
    <col min="4" max="4" width="12.6640625" bestFit="1" customWidth="1"/>
    <col min="7" max="7" width="8.88671875" customWidth="1"/>
    <col min="11" max="11" width="13.77734375" bestFit="1" customWidth="1"/>
    <col min="12" max="12" width="10.109375" bestFit="1" customWidth="1"/>
    <col min="13" max="13" width="12.44140625" bestFit="1" customWidth="1"/>
    <col min="14" max="14" width="20" bestFit="1" customWidth="1"/>
  </cols>
  <sheetData>
    <row r="1" spans="1:15" x14ac:dyDescent="0.3">
      <c r="A1" t="s">
        <v>0</v>
      </c>
      <c r="L1" t="s">
        <v>7</v>
      </c>
    </row>
    <row r="2" spans="1:15" x14ac:dyDescent="0.3">
      <c r="A2" s="10" t="s">
        <v>1</v>
      </c>
      <c r="B2" t="s">
        <v>7</v>
      </c>
      <c r="L2" s="14">
        <v>39693.082500000019</v>
      </c>
    </row>
    <row r="3" spans="1:15" x14ac:dyDescent="0.3">
      <c r="A3" s="11" t="s">
        <v>5</v>
      </c>
      <c r="B3" s="12">
        <v>22203.25039999991</v>
      </c>
    </row>
    <row r="4" spans="1:15" x14ac:dyDescent="0.3">
      <c r="A4" s="11" t="s">
        <v>3</v>
      </c>
      <c r="B4" s="12">
        <v>11449.018799999933</v>
      </c>
      <c r="L4" t="s">
        <v>26</v>
      </c>
      <c r="M4" s="1"/>
      <c r="N4" s="2"/>
      <c r="O4" s="3"/>
    </row>
    <row r="5" spans="1:15" x14ac:dyDescent="0.3">
      <c r="A5" s="11" t="s">
        <v>4</v>
      </c>
      <c r="B5" s="12">
        <v>5825.7587999999814</v>
      </c>
      <c r="L5" s="17">
        <v>7380</v>
      </c>
      <c r="M5" s="4"/>
      <c r="N5" s="5"/>
      <c r="O5" s="6"/>
    </row>
    <row r="6" spans="1:15" x14ac:dyDescent="0.3">
      <c r="A6" s="11" t="s">
        <v>2</v>
      </c>
      <c r="B6" s="12">
        <v>215.05450000000565</v>
      </c>
      <c r="M6" s="4"/>
      <c r="N6" s="5"/>
      <c r="O6" s="6"/>
    </row>
    <row r="7" spans="1:15" x14ac:dyDescent="0.3">
      <c r="A7" s="11" t="s">
        <v>6</v>
      </c>
      <c r="B7" s="12">
        <v>39693.08249999999</v>
      </c>
      <c r="M7" s="4"/>
      <c r="N7" s="5"/>
      <c r="O7" s="6"/>
    </row>
    <row r="8" spans="1:15" x14ac:dyDescent="0.3">
      <c r="L8" t="str">
        <f>"Total Profit
    " &amp; TEXT(GETPIVOTDATA("[Measures].[Total Profit]",$L$1),"$#,##0")</f>
        <v>Total Profit
    $39,693</v>
      </c>
      <c r="M8" s="4"/>
      <c r="N8" s="5"/>
      <c r="O8" s="6"/>
    </row>
    <row r="9" spans="1:15" x14ac:dyDescent="0.3">
      <c r="L9" t="str">
        <f>"Net Order  
     "&amp;GETPIVOTDATA("[Measures].[Net Order]",$L$4)</f>
        <v>Net Order  
     7380</v>
      </c>
      <c r="M9" s="4"/>
      <c r="N9" s="5"/>
      <c r="O9" s="6"/>
    </row>
    <row r="10" spans="1:15" x14ac:dyDescent="0.3">
      <c r="M10" s="4"/>
      <c r="N10" s="5"/>
      <c r="O10" s="6"/>
    </row>
    <row r="11" spans="1:15" x14ac:dyDescent="0.3">
      <c r="M11" s="4"/>
      <c r="N11" s="5"/>
      <c r="O11" s="6"/>
    </row>
    <row r="12" spans="1:15" x14ac:dyDescent="0.3">
      <c r="M12" s="4"/>
      <c r="N12" s="5"/>
      <c r="O12" s="6"/>
    </row>
    <row r="13" spans="1:15" x14ac:dyDescent="0.3">
      <c r="A13" s="10" t="s">
        <v>1</v>
      </c>
      <c r="B13" t="s">
        <v>12</v>
      </c>
      <c r="M13" s="4"/>
      <c r="N13" s="5"/>
      <c r="O13" s="6"/>
    </row>
    <row r="14" spans="1:15" x14ac:dyDescent="0.3">
      <c r="A14" s="11" t="s">
        <v>11</v>
      </c>
      <c r="B14" s="12">
        <v>272919.26299999963</v>
      </c>
      <c r="M14" s="4"/>
      <c r="N14" s="5"/>
      <c r="O14" s="6"/>
    </row>
    <row r="15" spans="1:15" x14ac:dyDescent="0.3">
      <c r="A15" s="11" t="s">
        <v>10</v>
      </c>
      <c r="B15" s="12">
        <v>245952.01800000103</v>
      </c>
      <c r="M15" s="4"/>
      <c r="N15" s="5"/>
      <c r="O15" s="6"/>
    </row>
    <row r="16" spans="1:15" x14ac:dyDescent="0.3">
      <c r="A16" s="11" t="s">
        <v>9</v>
      </c>
      <c r="B16" s="12">
        <v>216919.31520000007</v>
      </c>
      <c r="M16" s="4"/>
      <c r="N16" s="5"/>
      <c r="O16" s="6"/>
    </row>
    <row r="17" spans="1:15" x14ac:dyDescent="0.3">
      <c r="A17" s="11" t="s">
        <v>6</v>
      </c>
      <c r="B17" s="12">
        <v>735790.59620000003</v>
      </c>
      <c r="M17" s="4"/>
      <c r="N17" s="5"/>
      <c r="O17" s="6"/>
    </row>
    <row r="18" spans="1:15" x14ac:dyDescent="0.3">
      <c r="M18" s="4"/>
      <c r="N18" s="5"/>
      <c r="O18" s="6"/>
    </row>
    <row r="19" spans="1:15" x14ac:dyDescent="0.3">
      <c r="M19" s="4"/>
      <c r="N19" s="5"/>
      <c r="O19" s="6"/>
    </row>
    <row r="20" spans="1:15" x14ac:dyDescent="0.3">
      <c r="M20" s="4"/>
      <c r="N20" s="5"/>
      <c r="O20" s="6"/>
    </row>
    <row r="21" spans="1:15" x14ac:dyDescent="0.3">
      <c r="M21" s="7"/>
      <c r="N21" s="8"/>
      <c r="O21" s="9"/>
    </row>
    <row r="23" spans="1:15" x14ac:dyDescent="0.3">
      <c r="A23" s="10" t="s">
        <v>1</v>
      </c>
      <c r="B23" t="s">
        <v>13</v>
      </c>
      <c r="C23" t="s">
        <v>7</v>
      </c>
      <c r="K23" t="s">
        <v>8</v>
      </c>
      <c r="L23" t="s">
        <v>7</v>
      </c>
    </row>
    <row r="24" spans="1:15" x14ac:dyDescent="0.3">
      <c r="A24" s="11" t="s">
        <v>31</v>
      </c>
      <c r="B24" s="12">
        <v>65483.586000000018</v>
      </c>
      <c r="C24" s="12">
        <v>7875.585999999872</v>
      </c>
      <c r="K24" s="12">
        <v>108083.86450000003</v>
      </c>
      <c r="L24" s="12">
        <v>39693.082500000019</v>
      </c>
    </row>
    <row r="25" spans="1:15" x14ac:dyDescent="0.3">
      <c r="A25" s="11" t="s">
        <v>30</v>
      </c>
      <c r="B25" s="12">
        <v>62267.401299999998</v>
      </c>
      <c r="C25" s="12">
        <v>7403.0967000000092</v>
      </c>
    </row>
    <row r="26" spans="1:15" x14ac:dyDescent="0.3">
      <c r="A26" s="11" t="s">
        <v>33</v>
      </c>
      <c r="B26" s="12">
        <v>34750.116700000006</v>
      </c>
      <c r="C26" s="12">
        <v>7769.3152999999875</v>
      </c>
      <c r="K26" s="16" t="str">
        <f>"Expected Profit 
    " &amp; TEXT(GETPIVOTDATA("[Measures].[Expected Profit]",$K$23),"$#,#0")</f>
        <v>Expected Profit 
    $108,084</v>
      </c>
      <c r="L26" s="15" t="str">
        <f>"Profit Gap: 
   -" &amp; TEXT((GETPIVOTDATA("[Measures].[Expected Profit]",$K$23)-GETPIVOTDATA("[Measures].[Total Profit]",$K$23))/GETPIVOTDATA("[Measures].[Expected Profit]",$K$23),"0%")</f>
        <v>Profit Gap: 
   -63%</v>
      </c>
      <c r="M26" s="16">
        <v>1</v>
      </c>
    </row>
    <row r="27" spans="1:15" x14ac:dyDescent="0.3">
      <c r="A27" s="11" t="s">
        <v>32</v>
      </c>
      <c r="B27" s="12">
        <v>17004.722800000007</v>
      </c>
      <c r="C27" s="12">
        <v>-955.31280000000515</v>
      </c>
    </row>
    <row r="28" spans="1:15" x14ac:dyDescent="0.3">
      <c r="A28" s="11" t="s">
        <v>34</v>
      </c>
      <c r="B28" s="12">
        <v>15505.936999999994</v>
      </c>
      <c r="C28" s="12">
        <v>11887.116999999973</v>
      </c>
    </row>
    <row r="29" spans="1:15" x14ac:dyDescent="0.3">
      <c r="A29" s="11" t="s">
        <v>6</v>
      </c>
      <c r="B29" s="12">
        <v>195011.76380000004</v>
      </c>
      <c r="C29" s="12">
        <v>33979.802199999918</v>
      </c>
    </row>
    <row r="34" spans="1:2" x14ac:dyDescent="0.3">
      <c r="A34" s="10" t="s">
        <v>1</v>
      </c>
      <c r="B34" t="s">
        <v>7</v>
      </c>
    </row>
    <row r="35" spans="1:2" x14ac:dyDescent="0.3">
      <c r="A35" s="11" t="s">
        <v>14</v>
      </c>
      <c r="B35" s="13"/>
    </row>
    <row r="36" spans="1:2" x14ac:dyDescent="0.3">
      <c r="A36" s="11" t="s">
        <v>15</v>
      </c>
      <c r="B36" s="13">
        <v>-0.73402696630495756</v>
      </c>
    </row>
    <row r="37" spans="1:2" x14ac:dyDescent="0.3">
      <c r="A37" s="11" t="s">
        <v>16</v>
      </c>
      <c r="B37" s="13">
        <v>2.1609307708372074</v>
      </c>
    </row>
    <row r="38" spans="1:2" x14ac:dyDescent="0.3">
      <c r="A38" s="11" t="s">
        <v>17</v>
      </c>
      <c r="B38" s="13">
        <v>0.232731029505196</v>
      </c>
    </row>
    <row r="39" spans="1:2" x14ac:dyDescent="0.3">
      <c r="A39" s="11" t="s">
        <v>18</v>
      </c>
      <c r="B39" s="13">
        <v>-7.4279318624479382E-2</v>
      </c>
    </row>
    <row r="40" spans="1:2" x14ac:dyDescent="0.3">
      <c r="A40" s="11" t="s">
        <v>19</v>
      </c>
      <c r="B40" s="13">
        <v>4.0287287957057848E-2</v>
      </c>
    </row>
    <row r="41" spans="1:2" x14ac:dyDescent="0.3">
      <c r="A41" s="11" t="s">
        <v>20</v>
      </c>
      <c r="B41" s="13">
        <v>-0.21322743051548937</v>
      </c>
    </row>
    <row r="42" spans="1:2" x14ac:dyDescent="0.3">
      <c r="A42" s="11" t="s">
        <v>21</v>
      </c>
      <c r="B42" s="13">
        <v>1.356699095541434</v>
      </c>
    </row>
    <row r="43" spans="1:2" x14ac:dyDescent="0.3">
      <c r="A43" s="11" t="s">
        <v>22</v>
      </c>
      <c r="B43" s="13">
        <v>-0.18441128295684686</v>
      </c>
    </row>
    <row r="44" spans="1:2" x14ac:dyDescent="0.3">
      <c r="A44" s="11" t="s">
        <v>23</v>
      </c>
      <c r="B44" s="13">
        <v>-0.17331583969853334</v>
      </c>
    </row>
    <row r="45" spans="1:2" x14ac:dyDescent="0.3">
      <c r="A45" s="11" t="s">
        <v>24</v>
      </c>
      <c r="B45" s="13">
        <v>-8.1324126856239451E-2</v>
      </c>
    </row>
    <row r="46" spans="1:2" x14ac:dyDescent="0.3">
      <c r="A46" s="11" t="s">
        <v>25</v>
      </c>
      <c r="B46" s="13">
        <v>-0.53371656204162321</v>
      </c>
    </row>
    <row r="47" spans="1:2" x14ac:dyDescent="0.3">
      <c r="A47" s="11" t="s">
        <v>6</v>
      </c>
      <c r="B47" s="13"/>
    </row>
    <row r="50" spans="1:2" x14ac:dyDescent="0.3">
      <c r="A50" s="10" t="s">
        <v>1</v>
      </c>
      <c r="B50" t="s">
        <v>7</v>
      </c>
    </row>
    <row r="51" spans="1:2" x14ac:dyDescent="0.3">
      <c r="A51" s="11" t="s">
        <v>27</v>
      </c>
      <c r="B51" s="12">
        <v>17415.033800000005</v>
      </c>
    </row>
    <row r="52" spans="1:2" x14ac:dyDescent="0.3">
      <c r="A52" s="11" t="s">
        <v>28</v>
      </c>
      <c r="B52" s="12">
        <v>16163.149300000005</v>
      </c>
    </row>
    <row r="53" spans="1:2" x14ac:dyDescent="0.3">
      <c r="A53" s="11" t="s">
        <v>29</v>
      </c>
      <c r="B53" s="12">
        <v>6114.8993999999875</v>
      </c>
    </row>
    <row r="54" spans="1:2" x14ac:dyDescent="0.3">
      <c r="A54" s="11" t="s">
        <v>6</v>
      </c>
      <c r="B54" s="12">
        <v>39693.082500000019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75AA766B-161B-4612-A747-25EC3DD9B98D}">
  <ds:schemaRefs/>
</ds:datastoreItem>
</file>

<file path=customXml/itemProps2.xml><?xml version="1.0" encoding="utf-8"?>
<ds:datastoreItem xmlns:ds="http://schemas.openxmlformats.org/officeDocument/2006/customXml" ds:itemID="{DED50A21-6FC8-464F-B5C2-9BF05DCEFF9C}">
  <ds:schemaRefs/>
</ds:datastoreItem>
</file>

<file path=customXml/itemProps3.xml><?xml version="1.0" encoding="utf-8"?>
<ds:datastoreItem xmlns:ds="http://schemas.openxmlformats.org/officeDocument/2006/customXml" ds:itemID="{1AB6B6DE-D678-48ED-A96A-5A5C8C0EB358}">
  <ds:schemaRefs/>
</ds:datastoreItem>
</file>

<file path=customXml/itemProps4.xml><?xml version="1.0" encoding="utf-8"?>
<ds:datastoreItem xmlns:ds="http://schemas.openxmlformats.org/officeDocument/2006/customXml" ds:itemID="{DA8719C9-9CB9-4597-B6A3-B899604B7B94}">
  <ds:schemaRefs/>
</ds:datastoreItem>
</file>

<file path=customXml/itemProps5.xml><?xml version="1.0" encoding="utf-8"?>
<ds:datastoreItem xmlns:ds="http://schemas.openxmlformats.org/officeDocument/2006/customXml" ds:itemID="{84CF7806-F59C-41A2-9311-60EBECBFE92E}">
  <ds:schemaRefs/>
</ds:datastoreItem>
</file>

<file path=customXml/itemProps6.xml><?xml version="1.0" encoding="utf-8"?>
<ds:datastoreItem xmlns:ds="http://schemas.openxmlformats.org/officeDocument/2006/customXml" ds:itemID="{B137A182-43DD-4929-879B-A49152CD2D46}">
  <ds:schemaRefs/>
</ds:datastoreItem>
</file>

<file path=customXml/itemProps7.xml><?xml version="1.0" encoding="utf-8"?>
<ds:datastoreItem xmlns:ds="http://schemas.openxmlformats.org/officeDocument/2006/customXml" ds:itemID="{7E625FF7-2460-4AAD-A6AF-9E28DA626EB2}">
  <ds:schemaRefs/>
</ds:datastoreItem>
</file>

<file path=customXml/itemProps8.xml><?xml version="1.0" encoding="utf-8"?>
<ds:datastoreItem xmlns:ds="http://schemas.openxmlformats.org/officeDocument/2006/customXml" ds:itemID="{6E459C2C-8D00-49D4-8290-F2364FE9C6E4}">
  <ds:schemaRefs/>
</ds:datastoreItem>
</file>

<file path=customXml/itemProps9.xml><?xml version="1.0" encoding="utf-8"?>
<ds:datastoreItem xmlns:ds="http://schemas.openxmlformats.org/officeDocument/2006/customXml" ds:itemID="{BD516BA8-50F2-4EBA-92A3-CBC5B00F8F9E}">
  <ds:schemaRefs/>
</ds:datastoreItem>
</file>

<file path=customXml/itemProps10.xml><?xml version="1.0" encoding="utf-8"?>
<ds:datastoreItem xmlns:ds="http://schemas.openxmlformats.org/officeDocument/2006/customXml" ds:itemID="{A7F947B9-1676-4003-96D0-E06A5E6A5134}">
  <ds:schemaRefs/>
</ds:datastoreItem>
</file>

<file path=customXml/itemProps11.xml><?xml version="1.0" encoding="utf-8"?>
<ds:datastoreItem xmlns:ds="http://schemas.openxmlformats.org/officeDocument/2006/customXml" ds:itemID="{7CD5B678-C3A7-4BEC-AE87-B993E697BC66}">
  <ds:schemaRefs/>
</ds:datastoreItem>
</file>

<file path=customXml/itemProps12.xml><?xml version="1.0" encoding="utf-8"?>
<ds:datastoreItem xmlns:ds="http://schemas.openxmlformats.org/officeDocument/2006/customXml" ds:itemID="{F1F2EF29-6C24-430D-8953-CCCDC26C2F21}">
  <ds:schemaRefs/>
</ds:datastoreItem>
</file>

<file path=customXml/itemProps13.xml><?xml version="1.0" encoding="utf-8"?>
<ds:datastoreItem xmlns:ds="http://schemas.openxmlformats.org/officeDocument/2006/customXml" ds:itemID="{F456707D-570D-4B1F-A7ED-CDB10E5A04D4}">
  <ds:schemaRefs/>
</ds:datastoreItem>
</file>

<file path=customXml/itemProps14.xml><?xml version="1.0" encoding="utf-8"?>
<ds:datastoreItem xmlns:ds="http://schemas.openxmlformats.org/officeDocument/2006/customXml" ds:itemID="{203A5267-29F5-4F96-98DF-7E9CA07DFD16}">
  <ds:schemaRefs/>
</ds:datastoreItem>
</file>

<file path=customXml/itemProps15.xml><?xml version="1.0" encoding="utf-8"?>
<ds:datastoreItem xmlns:ds="http://schemas.openxmlformats.org/officeDocument/2006/customXml" ds:itemID="{8E0C7657-BF81-4F72-86BA-961142559139}">
  <ds:schemaRefs/>
</ds:datastoreItem>
</file>

<file path=customXml/itemProps16.xml><?xml version="1.0" encoding="utf-8"?>
<ds:datastoreItem xmlns:ds="http://schemas.openxmlformats.org/officeDocument/2006/customXml" ds:itemID="{1199CA8B-7FB4-4509-B4B1-C281BED23C29}">
  <ds:schemaRefs/>
</ds:datastoreItem>
</file>

<file path=customXml/itemProps17.xml><?xml version="1.0" encoding="utf-8"?>
<ds:datastoreItem xmlns:ds="http://schemas.openxmlformats.org/officeDocument/2006/customXml" ds:itemID="{34344EEB-A706-47A7-9594-6ECFB8F5E791}">
  <ds:schemaRefs/>
</ds:datastoreItem>
</file>

<file path=customXml/itemProps18.xml><?xml version="1.0" encoding="utf-8"?>
<ds:datastoreItem xmlns:ds="http://schemas.openxmlformats.org/officeDocument/2006/customXml" ds:itemID="{E08E3518-6CD3-4B2D-B377-36E5CBADEA0F}">
  <ds:schemaRefs>
    <ds:schemaRef ds:uri="http://schemas.microsoft.com/DataMashup"/>
  </ds:schemaRefs>
</ds:datastoreItem>
</file>

<file path=customXml/itemProps19.xml><?xml version="1.0" encoding="utf-8"?>
<ds:datastoreItem xmlns:ds="http://schemas.openxmlformats.org/officeDocument/2006/customXml" ds:itemID="{BB482EC0-0106-4F83-9245-439A0733FF07}">
  <ds:schemaRefs/>
</ds:datastoreItem>
</file>

<file path=customXml/itemProps20.xml><?xml version="1.0" encoding="utf-8"?>
<ds:datastoreItem xmlns:ds="http://schemas.openxmlformats.org/officeDocument/2006/customXml" ds:itemID="{1B86AC09-3E3F-4C2C-9792-32F363BA42E9}">
  <ds:schemaRefs/>
</ds:datastoreItem>
</file>

<file path=customXml/itemProps21.xml><?xml version="1.0" encoding="utf-8"?>
<ds:datastoreItem xmlns:ds="http://schemas.openxmlformats.org/officeDocument/2006/customXml" ds:itemID="{4AC8658B-4D91-41E4-B15B-A5B8636F87A5}">
  <ds:schemaRefs/>
</ds:datastoreItem>
</file>

<file path=customXml/itemProps22.xml><?xml version="1.0" encoding="utf-8"?>
<ds:datastoreItem xmlns:ds="http://schemas.openxmlformats.org/officeDocument/2006/customXml" ds:itemID="{039C26A5-6C4A-4170-A82D-06B5DEBC5D5D}">
  <ds:schemaRefs/>
</ds:datastoreItem>
</file>

<file path=customXml/itemProps23.xml><?xml version="1.0" encoding="utf-8"?>
<ds:datastoreItem xmlns:ds="http://schemas.openxmlformats.org/officeDocument/2006/customXml" ds:itemID="{3E5D5E77-1273-4113-AACD-D5DF18156E59}">
  <ds:schemaRefs/>
</ds:datastoreItem>
</file>

<file path=customXml/itemProps24.xml><?xml version="1.0" encoding="utf-8"?>
<ds:datastoreItem xmlns:ds="http://schemas.openxmlformats.org/officeDocument/2006/customXml" ds:itemID="{F271485F-BF47-4961-BB23-8ED25951266B}">
  <ds:schemaRefs/>
</ds:datastoreItem>
</file>

<file path=customXml/itemProps25.xml><?xml version="1.0" encoding="utf-8"?>
<ds:datastoreItem xmlns:ds="http://schemas.openxmlformats.org/officeDocument/2006/customXml" ds:itemID="{D3508EDD-668A-4601-9237-6BC0B7F70A35}">
  <ds:schemaRefs/>
</ds:datastoreItem>
</file>

<file path=customXml/itemProps26.xml><?xml version="1.0" encoding="utf-8"?>
<ds:datastoreItem xmlns:ds="http://schemas.openxmlformats.org/officeDocument/2006/customXml" ds:itemID="{2EE794A2-8CA1-4BC9-97E1-200E002AC3F2}">
  <ds:schemaRefs/>
</ds:datastoreItem>
</file>

<file path=customXml/itemProps27.xml><?xml version="1.0" encoding="utf-8"?>
<ds:datastoreItem xmlns:ds="http://schemas.openxmlformats.org/officeDocument/2006/customXml" ds:itemID="{945DE3CA-2646-49B5-89E1-C53C6D45D785}">
  <ds:schemaRefs/>
</ds:datastoreItem>
</file>

<file path=customXml/itemProps28.xml><?xml version="1.0" encoding="utf-8"?>
<ds:datastoreItem xmlns:ds="http://schemas.openxmlformats.org/officeDocument/2006/customXml" ds:itemID="{C7AA1DC0-9A3D-4C87-95FB-BF289780420C}">
  <ds:schemaRefs/>
</ds:datastoreItem>
</file>

<file path=customXml/itemProps29.xml><?xml version="1.0" encoding="utf-8"?>
<ds:datastoreItem xmlns:ds="http://schemas.openxmlformats.org/officeDocument/2006/customXml" ds:itemID="{677F371A-7D59-4A27-99D5-13C2319F727C}">
  <ds:schemaRefs/>
</ds:datastoreItem>
</file>

<file path=customXml/itemProps30.xml><?xml version="1.0" encoding="utf-8"?>
<ds:datastoreItem xmlns:ds="http://schemas.openxmlformats.org/officeDocument/2006/customXml" ds:itemID="{F6D3AB34-1617-4B17-89B6-7F4670281C88}">
  <ds:schemaRefs/>
</ds:datastoreItem>
</file>

<file path=customXml/itemProps31.xml><?xml version="1.0" encoding="utf-8"?>
<ds:datastoreItem xmlns:ds="http://schemas.openxmlformats.org/officeDocument/2006/customXml" ds:itemID="{0D56D350-77A2-476E-A6F4-38BFA1BB08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yossef Haytham Mousa</dc:creator>
  <cp:lastModifiedBy>yossef Haytham Mousa</cp:lastModifiedBy>
  <dcterms:created xsi:type="dcterms:W3CDTF">2026-02-07T00:10:54Z</dcterms:created>
  <dcterms:modified xsi:type="dcterms:W3CDTF">2026-02-08T14:23:53Z</dcterms:modified>
</cp:coreProperties>
</file>