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yota-\Desktop\study\work\mystudy\不動産分析\"/>
    </mc:Choice>
  </mc:AlternateContent>
  <xr:revisionPtr revIDLastSave="0" documentId="13_ncr:1_{1405A794-AF3C-4887-A45B-428A1D79CDAB}" xr6:coauthVersionLast="47" xr6:coauthVersionMax="47" xr10:uidLastSave="{00000000-0000-0000-0000-000000000000}"/>
  <bookViews>
    <workbookView xWindow="33720" yWindow="885" windowWidth="38640" windowHeight="2112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N5" i="1"/>
  <c r="N6" i="1"/>
  <c r="N7" i="1"/>
  <c r="N8" i="1"/>
  <c r="N9" i="1"/>
  <c r="N10" i="1"/>
  <c r="N11" i="1"/>
  <c r="N12" i="1"/>
  <c r="N13" i="1"/>
  <c r="M5" i="1"/>
  <c r="M6" i="1"/>
  <c r="M7" i="1"/>
  <c r="M8" i="1"/>
  <c r="M9" i="1"/>
  <c r="M10" i="1"/>
  <c r="M11" i="1"/>
  <c r="M12" i="1"/>
  <c r="M13" i="1"/>
  <c r="I5" i="1"/>
  <c r="I6" i="1"/>
  <c r="I7" i="1"/>
  <c r="I8" i="1"/>
  <c r="I9" i="1"/>
  <c r="I10" i="1"/>
  <c r="I11" i="1"/>
  <c r="I12" i="1"/>
  <c r="I13" i="1"/>
  <c r="H5" i="1"/>
  <c r="H6" i="1"/>
  <c r="H7" i="1"/>
  <c r="H8" i="1"/>
  <c r="H9" i="1"/>
  <c r="H10" i="1"/>
  <c r="H11" i="1"/>
  <c r="H12" i="1"/>
  <c r="H13" i="1"/>
  <c r="J5" i="1"/>
  <c r="J6" i="1"/>
  <c r="J7" i="1"/>
  <c r="J8" i="1"/>
  <c r="J9" i="1"/>
  <c r="J10" i="1"/>
  <c r="J11" i="1"/>
  <c r="J12" i="1"/>
  <c r="J13" i="1"/>
  <c r="M2" i="2"/>
  <c r="N2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K2" i="2"/>
  <c r="L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</calcChain>
</file>

<file path=xl/sharedStrings.xml><?xml version="1.0" encoding="utf-8"?>
<sst xmlns="http://schemas.openxmlformats.org/spreadsheetml/2006/main" count="61" uniqueCount="55">
  <si>
    <t>証券コード</t>
    <rPh sb="0" eb="2">
      <t>ショウケン</t>
    </rPh>
    <phoneticPr fontId="2"/>
  </si>
  <si>
    <t>企業名</t>
    <rPh sb="0" eb="3">
      <t>キギョウメイ</t>
    </rPh>
    <phoneticPr fontId="2"/>
  </si>
  <si>
    <t>三井不動産</t>
  </si>
  <si>
    <t>三井不動産</t>
    <rPh sb="0" eb="5">
      <t>ミツイフドウサン</t>
    </rPh>
    <phoneticPr fontId="2"/>
  </si>
  <si>
    <t>三菱地所</t>
  </si>
  <si>
    <t>三菱地所</t>
    <rPh sb="0" eb="4">
      <t>ミツビシジショ</t>
    </rPh>
    <phoneticPr fontId="2"/>
  </si>
  <si>
    <t>住友不動産</t>
  </si>
  <si>
    <t>住友不動産</t>
    <rPh sb="0" eb="5">
      <t>スミトモフドウサン</t>
    </rPh>
    <phoneticPr fontId="2"/>
  </si>
  <si>
    <t>ヒューリック</t>
  </si>
  <si>
    <t>ヒューリック</t>
    <phoneticPr fontId="2"/>
  </si>
  <si>
    <t>野村不動産HD</t>
  </si>
  <si>
    <t>野村不動産HD</t>
    <rPh sb="0" eb="5">
      <t>ノムラフドウサン</t>
    </rPh>
    <phoneticPr fontId="2"/>
  </si>
  <si>
    <t>東急不動産HD</t>
  </si>
  <si>
    <t>東急不動産HD</t>
    <rPh sb="0" eb="5">
      <t>トウキュウフドウサン</t>
    </rPh>
    <phoneticPr fontId="2"/>
  </si>
  <si>
    <t>東京建物</t>
  </si>
  <si>
    <t>東京建物</t>
    <rPh sb="0" eb="4">
      <t>トウキョウタテモノ</t>
    </rPh>
    <phoneticPr fontId="2"/>
  </si>
  <si>
    <t>平和不動産</t>
  </si>
  <si>
    <t>平和不動産</t>
    <rPh sb="0" eb="5">
      <t>ヘイワフドウサン</t>
    </rPh>
    <phoneticPr fontId="2"/>
  </si>
  <si>
    <t>京阪神ビルディング</t>
  </si>
  <si>
    <t>京阪神ビルディング</t>
    <rPh sb="0" eb="3">
      <t>ケイハンシン</t>
    </rPh>
    <phoneticPr fontId="2"/>
  </si>
  <si>
    <t>時価総額[億円]</t>
    <rPh sb="0" eb="4">
      <t>ジカソウガク</t>
    </rPh>
    <rPh sb="5" eb="7">
      <t>オクエン</t>
    </rPh>
    <phoneticPr fontId="2"/>
  </si>
  <si>
    <t>銘柄コード</t>
  </si>
  <si>
    <t>会社名</t>
  </si>
  <si>
    <t>時価総額</t>
  </si>
  <si>
    <t>PER(会予)</t>
  </si>
  <si>
    <t>PBR</t>
  </si>
  <si>
    <t>当期純利益</t>
  </si>
  <si>
    <t>ROE</t>
  </si>
  <si>
    <t>自己資本</t>
  </si>
  <si>
    <t>10.4倍</t>
  </si>
  <si>
    <t>1.3倍</t>
  </si>
  <si>
    <t>9.1倍</t>
  </si>
  <si>
    <t>0.9倍</t>
  </si>
  <si>
    <t>8.9倍</t>
  </si>
  <si>
    <t>0.8倍</t>
  </si>
  <si>
    <t>12.3倍</t>
  </si>
  <si>
    <t>13.0倍</t>
  </si>
  <si>
    <t>1.0倍</t>
  </si>
  <si>
    <t>16.3倍</t>
  </si>
  <si>
    <t>1.1倍</t>
  </si>
  <si>
    <t>8.5倍</t>
  </si>
  <si>
    <t>18.2倍</t>
  </si>
  <si>
    <t>9.6倍</t>
  </si>
  <si>
    <t>自己資本[億円]</t>
    <rPh sb="0" eb="4">
      <t>ジコシホン</t>
    </rPh>
    <rPh sb="5" eb="7">
      <t>オクエン</t>
    </rPh>
    <phoneticPr fontId="2"/>
  </si>
  <si>
    <t>6/8終値，自己株式控除</t>
    <rPh sb="3" eb="5">
      <t>オワリネ</t>
    </rPh>
    <rPh sb="6" eb="12">
      <t>ジコカブシキコウジョ</t>
    </rPh>
    <phoneticPr fontId="2"/>
  </si>
  <si>
    <t>純利益[億円]</t>
    <rPh sb="0" eb="3">
      <t>ジュンリエキ</t>
    </rPh>
    <phoneticPr fontId="2"/>
  </si>
  <si>
    <t>PER</t>
    <phoneticPr fontId="2"/>
  </si>
  <si>
    <t>ROE</t>
    <phoneticPr fontId="2"/>
  </si>
  <si>
    <t>PBR</t>
    <phoneticPr fontId="2"/>
  </si>
  <si>
    <t>賃貸等不動産</t>
    <rPh sb="0" eb="6">
      <t>チンタイトウフドウサン</t>
    </rPh>
    <phoneticPr fontId="2"/>
  </si>
  <si>
    <t>時価</t>
    <rPh sb="0" eb="2">
      <t>ジカ</t>
    </rPh>
    <phoneticPr fontId="2"/>
  </si>
  <si>
    <t>簿価</t>
    <rPh sb="0" eb="2">
      <t>ボカ</t>
    </rPh>
    <phoneticPr fontId="2"/>
  </si>
  <si>
    <t>含み益</t>
    <rPh sb="0" eb="1">
      <t>フク</t>
    </rPh>
    <rPh sb="2" eb="3">
      <t>エキ</t>
    </rPh>
    <phoneticPr fontId="2"/>
  </si>
  <si>
    <t>修正ROE</t>
    <phoneticPr fontId="2"/>
  </si>
  <si>
    <t>修正PBR</t>
    <rPh sb="0" eb="2">
      <t>シュウセイ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</si>
</sst>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3" fontId="0" fillId="0" borderId="0" xfId="0" applyNumberFormat="1"/>
    <xf numFmtId="10" fontId="0" fillId="0" borderId="0" xfId="0" applyNumberFormat="1"/>
    <xf numFmtId="38" fontId="0" fillId="0" borderId="0" xfId="1" applyFont="1" applyAlignment="1"/>
    <xf numFmtId="38" fontId="0" fillId="0" borderId="0" xfId="1" applyFont="1" applyAlignment="1">
      <alignment wrapText="1"/>
    </xf>
    <xf numFmtId="0" fontId="0" fillId="2" borderId="0" xfId="0" applyFill="1"/>
    <xf numFmtId="9" fontId="0" fillId="2" borderId="0" xfId="2" applyFont="1" applyFill="1" applyAlignment="1"/>
    <xf numFmtId="4" fontId="0" fillId="2" borderId="0" xfId="0" applyNumberFormat="1" applyFill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6B2F8A6-F35E-49A0-8C0D-526C968598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019-436C-8093-24C1977304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D3A9E90-9C40-4D10-8589-890F3FAD6C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019-436C-8093-24C1977304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A966160-EE99-4070-8011-437E5880DB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019-436C-8093-24C1977304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BDAA6B7-641D-4E6C-9FF1-0CB19D028C7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019-436C-8093-24C19773047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BAFD7D7-84C7-496E-AC40-E2681FF661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019-436C-8093-24C19773047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85DF64D-196E-4E9C-9C6A-764055DD82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019-436C-8093-24C19773047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4631B69-5EB8-4E94-ABFA-E7224D7782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019-436C-8093-24C19773047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1BA3B4C-3D18-400A-81AD-2334BE8EE9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019-436C-8093-24C19773047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8FE6645-0D55-48E4-A059-1FD3108FB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019-436C-8093-24C19773047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019-436C-8093-24C19773047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019-436C-8093-24C19773047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019-436C-8093-24C1977304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019-436C-8093-24C1977304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Sheet1!$H$5:$H$17</c:f>
              <c:numCache>
                <c:formatCode>0%</c:formatCode>
                <c:ptCount val="13"/>
                <c:pt idx="0">
                  <c:v>7.3085126590678812E-2</c:v>
                </c:pt>
                <c:pt idx="1">
                  <c:v>8.0336083197647706E-2</c:v>
                </c:pt>
                <c:pt idx="2">
                  <c:v>9.6118534688769186E-2</c:v>
                </c:pt>
                <c:pt idx="3">
                  <c:v>0.12619819621867995</c:v>
                </c:pt>
                <c:pt idx="4">
                  <c:v>0.10294394518962754</c:v>
                </c:pt>
                <c:pt idx="5">
                  <c:v>8.7300219389856645E-2</c:v>
                </c:pt>
                <c:pt idx="6">
                  <c:v>9.87343758855663E-2</c:v>
                </c:pt>
                <c:pt idx="7">
                  <c:v>6.9281955013241261E-2</c:v>
                </c:pt>
                <c:pt idx="8">
                  <c:v>4.8026668926745203E-2</c:v>
                </c:pt>
              </c:numCache>
            </c:numRef>
          </c:xVal>
          <c:yVal>
            <c:numRef>
              <c:f>Sheet1!$I$5:$I$17</c:f>
              <c:numCache>
                <c:formatCode>#,##0.00</c:formatCode>
                <c:ptCount val="13"/>
                <c:pt idx="0">
                  <c:v>0.88772883487484344</c:v>
                </c:pt>
                <c:pt idx="1">
                  <c:v>1.0012189690117683</c:v>
                </c:pt>
                <c:pt idx="2">
                  <c:v>0.9363550171948879</c:v>
                </c:pt>
                <c:pt idx="3">
                  <c:v>1.3048011691764159</c:v>
                </c:pt>
                <c:pt idx="4">
                  <c:v>0.90275016186876922</c:v>
                </c:pt>
                <c:pt idx="5">
                  <c:v>0.80847937414004145</c:v>
                </c:pt>
                <c:pt idx="6">
                  <c:v>0.82804863693634378</c:v>
                </c:pt>
                <c:pt idx="7">
                  <c:v>1.1231604706513358</c:v>
                </c:pt>
                <c:pt idx="8">
                  <c:v>0.82046501115913772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Sheet1!$D$5:$D$13</c15:f>
                <c15:dlblRangeCache>
                  <c:ptCount val="9"/>
                  <c:pt idx="0">
                    <c:v>三井不動産</c:v>
                  </c:pt>
                  <c:pt idx="1">
                    <c:v>三菱地所</c:v>
                  </c:pt>
                  <c:pt idx="2">
                    <c:v>住友不動産</c:v>
                  </c:pt>
                  <c:pt idx="3">
                    <c:v>ヒューリック</c:v>
                  </c:pt>
                  <c:pt idx="4">
                    <c:v>野村不動産HD</c:v>
                  </c:pt>
                  <c:pt idx="5">
                    <c:v>東急不動産HD</c:v>
                  </c:pt>
                  <c:pt idx="6">
                    <c:v>東京建物</c:v>
                  </c:pt>
                  <c:pt idx="7">
                    <c:v>平和不動産</c:v>
                  </c:pt>
                  <c:pt idx="8">
                    <c:v>京阪神ビルディング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019-436C-8093-24C197730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144911"/>
        <c:axId val="895145391"/>
      </c:scatterChart>
      <c:valAx>
        <c:axId val="895144911"/>
        <c:scaling>
          <c:orientation val="minMax"/>
          <c:min val="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145391"/>
        <c:crosses val="autoZero"/>
        <c:crossBetween val="midCat"/>
      </c:valAx>
      <c:valAx>
        <c:axId val="895145391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14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41C3F56-0A8A-401C-B850-0D300533A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056-4383-B3CD-04A1EF677E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64B795A-4B21-4D84-82BF-FA22CCB2A0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056-4383-B3CD-04A1EF677E4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8B42F79-7AA9-47A3-9874-DEE3EC5D4D9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056-4383-B3CD-04A1EF677E4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73A179D-41DE-4372-BCA0-826C694FE0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056-4383-B3CD-04A1EF677E4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DE1EAE-90F2-4254-8B96-B0B3D6245B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056-4383-B3CD-04A1EF677E4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B670D57-7330-469A-B2EB-54DFBA65D1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056-4383-B3CD-04A1EF677E4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3590845-5BFB-4E17-810F-DC44D9E16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056-4383-B3CD-04A1EF677E4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0C8BCD4-AF2B-4413-88A8-A7FD54DEBF2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056-4383-B3CD-04A1EF677E4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DDD08EA-23C2-47E4-ACED-BDF5153B98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056-4383-B3CD-04A1EF677E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918852239739526"/>
                  <c:y val="-2.19660373528579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Sheet1!$N$5:$N$13</c:f>
              <c:numCache>
                <c:formatCode>0%</c:formatCode>
                <c:ptCount val="9"/>
                <c:pt idx="0">
                  <c:v>3.5744044317219628E-2</c:v>
                </c:pt>
                <c:pt idx="1">
                  <c:v>2.7270497437599048E-2</c:v>
                </c:pt>
                <c:pt idx="2">
                  <c:v>3.4844891045874585E-2</c:v>
                </c:pt>
                <c:pt idx="3">
                  <c:v>8.7570329607498373E-2</c:v>
                </c:pt>
                <c:pt idx="4">
                  <c:v>7.7468179462074516E-2</c:v>
                </c:pt>
                <c:pt idx="5">
                  <c:v>6.2343731256877914E-2</c:v>
                </c:pt>
                <c:pt idx="6">
                  <c:v>4.7888705860958447E-2</c:v>
                </c:pt>
                <c:pt idx="7">
                  <c:v>3.8169066757776246E-2</c:v>
                </c:pt>
                <c:pt idx="8">
                  <c:v>2.2659318249758267E-2</c:v>
                </c:pt>
              </c:numCache>
            </c:numRef>
          </c:xVal>
          <c:yVal>
            <c:numRef>
              <c:f>Sheet1!$O$5:$O$13</c:f>
              <c:numCache>
                <c:formatCode>#,##0.00</c:formatCode>
                <c:ptCount val="9"/>
                <c:pt idx="0">
                  <c:v>0.4341652029030908</c:v>
                </c:pt>
                <c:pt idx="1">
                  <c:v>0.33986893861549949</c:v>
                </c:pt>
                <c:pt idx="2">
                  <c:v>0.33944741937713041</c:v>
                </c:pt>
                <c:pt idx="3">
                  <c:v>0.90541601925142934</c:v>
                </c:pt>
                <c:pt idx="4">
                  <c:v>0.67934458330933589</c:v>
                </c:pt>
                <c:pt idx="5">
                  <c:v>0.57735961238571598</c:v>
                </c:pt>
                <c:pt idx="6">
                  <c:v>0.40162483691365569</c:v>
                </c:pt>
                <c:pt idx="7">
                  <c:v>0.61877565342653595</c:v>
                </c:pt>
                <c:pt idx="8">
                  <c:v>0.38710112977028216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Sheet1!$D$5:$D$13</c15:f>
                <c15:dlblRangeCache>
                  <c:ptCount val="9"/>
                  <c:pt idx="0">
                    <c:v>三井不動産</c:v>
                  </c:pt>
                  <c:pt idx="1">
                    <c:v>三菱地所</c:v>
                  </c:pt>
                  <c:pt idx="2">
                    <c:v>住友不動産</c:v>
                  </c:pt>
                  <c:pt idx="3">
                    <c:v>ヒューリック</c:v>
                  </c:pt>
                  <c:pt idx="4">
                    <c:v>野村不動産HD</c:v>
                  </c:pt>
                  <c:pt idx="5">
                    <c:v>東急不動産HD</c:v>
                  </c:pt>
                  <c:pt idx="6">
                    <c:v>東京建物</c:v>
                  </c:pt>
                  <c:pt idx="7">
                    <c:v>平和不動産</c:v>
                  </c:pt>
                  <c:pt idx="8">
                    <c:v>京阪神ビルディング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0056-4383-B3CD-04A1EF677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144911"/>
        <c:axId val="895145391"/>
      </c:scatterChart>
      <c:valAx>
        <c:axId val="895144911"/>
        <c:scaling>
          <c:orientation val="minMax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145391"/>
        <c:crosses val="autoZero"/>
        <c:crossBetween val="midCat"/>
      </c:valAx>
      <c:valAx>
        <c:axId val="895145391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14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388936</xdr:colOff>
      <xdr:row>16</xdr:row>
      <xdr:rowOff>142875</xdr:rowOff>
    </xdr:from>
    <xdr:to>
      <xdr:col>6</xdr:col>
      <xdr:colOff>1104899</xdr:colOff>
      <xdr:row>31</xdr:row>
      <xdr:rowOff>150812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1AAFA69-66D5-B4CF-17E9-E81CEACE9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1142999</xdr:colOff>
      <xdr:row>16</xdr:row>
      <xdr:rowOff>81643</xdr:rowOff>
    </xdr:from>
    <xdr:to>
      <xdr:col>13</xdr:col>
      <xdr:colOff>590323</xdr:colOff>
      <xdr:row>31</xdr:row>
      <xdr:rowOff>92755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205F593-B847-4AD4-AD55-6205B5704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13"/>
  <sheetViews>
    <sheetView tabSelected="1" zoomScale="115" zoomScaleNormal="115" workbookViewId="0">
      <selection activeCell="J9" sqref="J9"/>
    </sheetView>
  </sheetViews>
  <sheetFormatPr defaultRowHeight="18"/>
  <cols>
    <col min="3" max="3" width="11" bestFit="1" customWidth="1"/>
    <col min="4" max="4" width="19" bestFit="1" customWidth="1"/>
    <col min="5" max="5" width="14.08203125" customWidth="1"/>
    <col min="6" max="6" width="14.75" bestFit="1" customWidth="1"/>
    <col min="7" max="7" width="16.75" bestFit="1" customWidth="1"/>
    <col min="11" max="11" width="12.08203125" bestFit="1" customWidth="1"/>
    <col min="12" max="12" width="12" bestFit="1" customWidth="1"/>
    <col min="13" max="13" width="9" bestFit="1" customWidth="1"/>
    <col min="14" max="14" width="11" bestFit="1" customWidth="1"/>
  </cols>
  <sheetData>
    <row r="3" spans="3:15">
      <c r="E3" t="s">
        <v>44</v>
      </c>
      <c r="K3" t="s">
        <v>49</v>
      </c>
    </row>
    <row r="4" spans="3:15">
      <c r="C4" t="s">
        <v>0</v>
      </c>
      <c r="D4" t="s">
        <v>1</v>
      </c>
      <c r="E4" t="s">
        <v>20</v>
      </c>
      <c r="F4" t="s">
        <v>43</v>
      </c>
      <c r="G4" t="s">
        <v>45</v>
      </c>
      <c r="H4" s="5" t="s">
        <v>47</v>
      </c>
      <c r="I4" s="5" t="s">
        <v>48</v>
      </c>
      <c r="J4" s="5" t="s">
        <v>46</v>
      </c>
      <c r="K4" t="s">
        <v>50</v>
      </c>
      <c r="L4" t="s">
        <v>51</v>
      </c>
      <c r="M4" t="s">
        <v>52</v>
      </c>
      <c r="N4" s="5" t="s">
        <v>53</v>
      </c>
      <c r="O4" s="5" t="s">
        <v>54</v>
      </c>
    </row>
    <row r="5" spans="3:15">
      <c r="C5">
        <v>8801</v>
      </c>
      <c r="D5" t="s">
        <v>3</v>
      </c>
      <c r="E5" s="3">
        <v>25750.59</v>
      </c>
      <c r="F5" s="3">
        <v>29007.27</v>
      </c>
      <c r="G5" s="1">
        <v>2120</v>
      </c>
      <c r="H5" s="6">
        <f t="shared" ref="H5:H13" si="0">G5/F5</f>
        <v>7.3085126590678812E-2</v>
      </c>
      <c r="I5" s="7">
        <f t="shared" ref="I5:I13" si="1">E5/F5</f>
        <v>0.88772883487484344</v>
      </c>
      <c r="J5" s="7">
        <f>E5/G5</f>
        <v>12.146504716981132</v>
      </c>
      <c r="K5" s="3">
        <v>61368.79</v>
      </c>
      <c r="L5" s="3">
        <v>31065.48</v>
      </c>
      <c r="M5" s="3">
        <f t="shared" ref="M5:M13" si="2">K5-L5</f>
        <v>30303.31</v>
      </c>
      <c r="N5" s="6">
        <f t="shared" ref="N5:N13" si="3">G5/(F5+M5)</f>
        <v>3.5744044317219628E-2</v>
      </c>
      <c r="O5" s="7">
        <f t="shared" ref="O5:O13" si="4">E5/(F5+M5)</f>
        <v>0.4341652029030908</v>
      </c>
    </row>
    <row r="6" spans="3:15">
      <c r="C6">
        <v>8802</v>
      </c>
      <c r="D6" t="s">
        <v>5</v>
      </c>
      <c r="E6" s="3">
        <v>21601.91</v>
      </c>
      <c r="F6" s="3">
        <v>21575.61</v>
      </c>
      <c r="G6" s="1">
        <v>1733.3</v>
      </c>
      <c r="H6" s="6">
        <f t="shared" si="0"/>
        <v>8.0336083197647706E-2</v>
      </c>
      <c r="I6" s="7">
        <f t="shared" si="1"/>
        <v>1.0012189690117683</v>
      </c>
      <c r="J6" s="7">
        <f>E6/G6</f>
        <v>12.46288005538568</v>
      </c>
      <c r="K6" s="3">
        <v>79241.960000000006</v>
      </c>
      <c r="L6" s="4">
        <v>37258.04</v>
      </c>
      <c r="M6" s="3">
        <f t="shared" si="2"/>
        <v>41983.920000000006</v>
      </c>
      <c r="N6" s="6">
        <f t="shared" si="3"/>
        <v>2.7270497437599048E-2</v>
      </c>
      <c r="O6" s="7">
        <f t="shared" si="4"/>
        <v>0.33986893861549949</v>
      </c>
    </row>
    <row r="7" spans="3:15">
      <c r="C7">
        <v>8830</v>
      </c>
      <c r="D7" t="s">
        <v>7</v>
      </c>
      <c r="E7" s="3">
        <v>16848.509999999998</v>
      </c>
      <c r="F7" s="3">
        <v>17993.72</v>
      </c>
      <c r="G7" s="1">
        <v>1729.53</v>
      </c>
      <c r="H7" s="6">
        <f t="shared" si="0"/>
        <v>9.6118534688769186E-2</v>
      </c>
      <c r="I7" s="7">
        <f t="shared" si="1"/>
        <v>0.9363550171948879</v>
      </c>
      <c r="J7" s="7">
        <f>E7/G7</f>
        <v>9.7416697021734215</v>
      </c>
      <c r="K7" s="3">
        <v>68078.75</v>
      </c>
      <c r="L7" s="3">
        <v>36437.360000000001</v>
      </c>
      <c r="M7" s="3">
        <f t="shared" si="2"/>
        <v>31641.39</v>
      </c>
      <c r="N7" s="6">
        <f t="shared" si="3"/>
        <v>3.4844891045874585E-2</v>
      </c>
      <c r="O7" s="7">
        <f t="shared" si="4"/>
        <v>0.33944741937713041</v>
      </c>
    </row>
    <row r="8" spans="3:15">
      <c r="C8">
        <v>3003</v>
      </c>
      <c r="D8" t="s">
        <v>9</v>
      </c>
      <c r="E8" s="3">
        <v>9026.2099999999991</v>
      </c>
      <c r="F8" s="3">
        <v>6917.69</v>
      </c>
      <c r="G8" s="1">
        <v>873</v>
      </c>
      <c r="H8" s="6">
        <f t="shared" si="0"/>
        <v>0.12619819621867995</v>
      </c>
      <c r="I8" s="7">
        <f t="shared" si="1"/>
        <v>1.3048011691764159</v>
      </c>
      <c r="J8" s="7">
        <f>E8/G8</f>
        <v>10.339301260022909</v>
      </c>
      <c r="K8" s="3">
        <v>17532.89</v>
      </c>
      <c r="L8" s="3">
        <v>14481.45</v>
      </c>
      <c r="M8" s="3">
        <f t="shared" si="2"/>
        <v>3051.4399999999987</v>
      </c>
      <c r="N8" s="6">
        <f t="shared" si="3"/>
        <v>8.7570329607498373E-2</v>
      </c>
      <c r="O8" s="7">
        <f t="shared" si="4"/>
        <v>0.90541601925142934</v>
      </c>
    </row>
    <row r="9" spans="3:15">
      <c r="C9">
        <v>3231</v>
      </c>
      <c r="D9" t="s">
        <v>11</v>
      </c>
      <c r="E9" s="3">
        <v>5897.73</v>
      </c>
      <c r="F9" s="3">
        <v>6533.07</v>
      </c>
      <c r="G9" s="1">
        <v>672.54</v>
      </c>
      <c r="H9" s="6">
        <f t="shared" si="0"/>
        <v>0.10294394518962754</v>
      </c>
      <c r="I9" s="7">
        <f t="shared" si="1"/>
        <v>0.90275016186876922</v>
      </c>
      <c r="J9" s="7">
        <f>E9/G9</f>
        <v>8.7693371397983757</v>
      </c>
      <c r="K9" s="3">
        <v>8538.67</v>
      </c>
      <c r="L9" s="3">
        <v>6390.24</v>
      </c>
      <c r="M9" s="3">
        <f t="shared" si="2"/>
        <v>2148.4300000000003</v>
      </c>
      <c r="N9" s="6">
        <f t="shared" si="3"/>
        <v>7.7468179462074516E-2</v>
      </c>
      <c r="O9" s="7">
        <f t="shared" si="4"/>
        <v>0.67934458330933589</v>
      </c>
    </row>
    <row r="10" spans="3:15">
      <c r="C10">
        <v>3289</v>
      </c>
      <c r="D10" t="s">
        <v>13</v>
      </c>
      <c r="E10" s="3">
        <v>5535.06</v>
      </c>
      <c r="F10" s="3">
        <v>6846.26</v>
      </c>
      <c r="G10" s="1">
        <v>597.67999999999995</v>
      </c>
      <c r="H10" s="6">
        <f t="shared" si="0"/>
        <v>8.7300219389856645E-2</v>
      </c>
      <c r="I10" s="7">
        <f t="shared" si="1"/>
        <v>0.80847937414004145</v>
      </c>
      <c r="J10" s="7">
        <f>E10/G10</f>
        <v>9.2609088475438384</v>
      </c>
      <c r="K10" s="3">
        <v>10380.799999999999</v>
      </c>
      <c r="L10" s="3">
        <v>7640.21</v>
      </c>
      <c r="M10" s="3">
        <f t="shared" si="2"/>
        <v>2740.5899999999992</v>
      </c>
      <c r="N10" s="6">
        <f t="shared" si="3"/>
        <v>6.2343731256877914E-2</v>
      </c>
      <c r="O10" s="7">
        <f t="shared" si="4"/>
        <v>0.57735961238571598</v>
      </c>
    </row>
    <row r="11" spans="3:15">
      <c r="C11">
        <v>8804</v>
      </c>
      <c r="D11" t="s">
        <v>15</v>
      </c>
      <c r="E11" s="3">
        <v>3798.64</v>
      </c>
      <c r="F11" s="3">
        <v>4587.46</v>
      </c>
      <c r="G11" s="1">
        <v>452.94</v>
      </c>
      <c r="H11" s="6">
        <f t="shared" si="0"/>
        <v>9.87343758855663E-2</v>
      </c>
      <c r="I11" s="7">
        <f t="shared" si="1"/>
        <v>0.82804863693634378</v>
      </c>
      <c r="J11" s="7">
        <f>E11/G11</f>
        <v>8.3866295756612352</v>
      </c>
      <c r="K11" s="3">
        <v>11797.03</v>
      </c>
      <c r="L11" s="3">
        <v>6926.31</v>
      </c>
      <c r="M11" s="3">
        <f t="shared" si="2"/>
        <v>4870.72</v>
      </c>
      <c r="N11" s="6">
        <f t="shared" si="3"/>
        <v>4.7888705860958447E-2</v>
      </c>
      <c r="O11" s="7">
        <f t="shared" si="4"/>
        <v>0.40162483691365569</v>
      </c>
    </row>
    <row r="12" spans="3:15">
      <c r="C12">
        <v>8803</v>
      </c>
      <c r="D12" t="s">
        <v>17</v>
      </c>
      <c r="E12" s="3">
        <v>1340.2</v>
      </c>
      <c r="F12" s="3">
        <v>1193.24</v>
      </c>
      <c r="G12" s="1">
        <v>82.67</v>
      </c>
      <c r="H12" s="6">
        <f t="shared" si="0"/>
        <v>6.9281955013241261E-2</v>
      </c>
      <c r="I12" s="7">
        <f t="shared" si="1"/>
        <v>1.1231604706513358</v>
      </c>
      <c r="J12" s="7">
        <f>E12/G12</f>
        <v>16.211443086972299</v>
      </c>
      <c r="K12" s="3">
        <v>3497.5</v>
      </c>
      <c r="L12" s="3">
        <v>2524.85</v>
      </c>
      <c r="M12" s="3">
        <f t="shared" si="2"/>
        <v>972.65000000000009</v>
      </c>
      <c r="N12" s="6">
        <f t="shared" si="3"/>
        <v>3.8169066757776246E-2</v>
      </c>
      <c r="O12" s="7">
        <f t="shared" si="4"/>
        <v>0.61877565342653595</v>
      </c>
    </row>
    <row r="13" spans="3:15">
      <c r="C13">
        <v>8818</v>
      </c>
      <c r="D13" t="s">
        <v>19</v>
      </c>
      <c r="E13" s="3">
        <v>580.84</v>
      </c>
      <c r="F13" s="3">
        <v>707.94</v>
      </c>
      <c r="G13" s="1">
        <v>34</v>
      </c>
      <c r="H13" s="6">
        <f t="shared" si="0"/>
        <v>4.8026668926745203E-2</v>
      </c>
      <c r="I13" s="7">
        <f t="shared" si="1"/>
        <v>0.82046501115913772</v>
      </c>
      <c r="J13" s="7">
        <f>E13/G13</f>
        <v>17.083529411764708</v>
      </c>
      <c r="K13" s="3">
        <v>2043.2</v>
      </c>
      <c r="L13" s="3">
        <v>1250.65355</v>
      </c>
      <c r="M13" s="3">
        <f t="shared" si="2"/>
        <v>792.54645000000005</v>
      </c>
      <c r="N13" s="6">
        <f t="shared" si="3"/>
        <v>2.2659318249758267E-2</v>
      </c>
      <c r="O13" s="7">
        <f t="shared" si="4"/>
        <v>0.38710112977028216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12D7-967D-44CC-ABF7-6E5ED19A1EAF}">
  <dimension ref="A1:N10"/>
  <sheetViews>
    <sheetView workbookViewId="0">
      <selection activeCell="M2" sqref="M2:N10"/>
    </sheetView>
  </sheetViews>
  <sheetFormatPr defaultRowHeight="18"/>
  <cols>
    <col min="2" max="2" width="26.4140625" customWidth="1"/>
    <col min="11" max="12" width="9.5" bestFit="1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K1" t="s">
        <v>23</v>
      </c>
      <c r="L1" t="s">
        <v>28</v>
      </c>
    </row>
    <row r="2" spans="1:14">
      <c r="A2">
        <v>3003</v>
      </c>
      <c r="B2" t="s">
        <v>8</v>
      </c>
      <c r="C2" s="1">
        <v>902621</v>
      </c>
      <c r="D2" t="s">
        <v>29</v>
      </c>
      <c r="E2" t="s">
        <v>30</v>
      </c>
      <c r="F2" s="1">
        <v>79150</v>
      </c>
      <c r="G2" s="2">
        <v>0.114</v>
      </c>
      <c r="H2" s="1">
        <v>691769</v>
      </c>
      <c r="J2">
        <v>8801</v>
      </c>
      <c r="K2" s="3">
        <f t="shared" ref="K2:L10" si="0">VLOOKUP($J2,$A$1:$H$10,MATCH(K$1,$A$1:$H$1,0),FALSE)</f>
        <v>2575059</v>
      </c>
      <c r="L2" s="3">
        <f t="shared" si="0"/>
        <v>2900727</v>
      </c>
      <c r="M2" s="3">
        <f t="shared" ref="M2:M10" si="1">K2/100</f>
        <v>25750.59</v>
      </c>
      <c r="N2" s="3">
        <f t="shared" ref="N2:N10" si="2">L2/100</f>
        <v>29007.27</v>
      </c>
    </row>
    <row r="3" spans="1:14">
      <c r="A3">
        <v>3231</v>
      </c>
      <c r="B3" t="s">
        <v>10</v>
      </c>
      <c r="C3" s="1">
        <v>589773</v>
      </c>
      <c r="D3" t="s">
        <v>31</v>
      </c>
      <c r="E3" t="s">
        <v>32</v>
      </c>
      <c r="F3" s="1">
        <v>64520</v>
      </c>
      <c r="G3" s="2">
        <v>9.9000000000000005E-2</v>
      </c>
      <c r="H3" s="1">
        <v>653307</v>
      </c>
      <c r="J3">
        <v>8802</v>
      </c>
      <c r="K3" s="3">
        <f t="shared" si="0"/>
        <v>2160191</v>
      </c>
      <c r="L3" s="3">
        <f t="shared" si="0"/>
        <v>2157561</v>
      </c>
      <c r="M3" s="3">
        <f t="shared" si="1"/>
        <v>21601.91</v>
      </c>
      <c r="N3" s="3">
        <f t="shared" si="2"/>
        <v>21575.61</v>
      </c>
    </row>
    <row r="4" spans="1:14">
      <c r="A4">
        <v>3289</v>
      </c>
      <c r="B4" t="s">
        <v>12</v>
      </c>
      <c r="C4" s="1">
        <v>553506</v>
      </c>
      <c r="D4" t="s">
        <v>33</v>
      </c>
      <c r="E4" t="s">
        <v>34</v>
      </c>
      <c r="F4" s="1">
        <v>48227</v>
      </c>
      <c r="G4" s="2">
        <v>7.0000000000000007E-2</v>
      </c>
      <c r="H4" s="1">
        <v>684626</v>
      </c>
      <c r="J4">
        <v>8830</v>
      </c>
      <c r="K4" s="3">
        <f t="shared" si="0"/>
        <v>1684851</v>
      </c>
      <c r="L4" s="3">
        <f t="shared" si="0"/>
        <v>1799372</v>
      </c>
      <c r="M4" s="3">
        <f t="shared" si="1"/>
        <v>16848.509999999998</v>
      </c>
      <c r="N4" s="3">
        <f t="shared" si="2"/>
        <v>17993.72</v>
      </c>
    </row>
    <row r="5" spans="1:14">
      <c r="A5">
        <v>8801</v>
      </c>
      <c r="B5" t="s">
        <v>2</v>
      </c>
      <c r="C5" s="1">
        <v>2575059</v>
      </c>
      <c r="D5" t="s">
        <v>35</v>
      </c>
      <c r="E5" t="s">
        <v>32</v>
      </c>
      <c r="F5" s="1">
        <v>196998</v>
      </c>
      <c r="G5" s="2">
        <v>6.8000000000000005E-2</v>
      </c>
      <c r="H5" s="1">
        <v>2900727</v>
      </c>
      <c r="J5">
        <v>3003</v>
      </c>
      <c r="K5" s="3">
        <f t="shared" si="0"/>
        <v>902621</v>
      </c>
      <c r="L5" s="3">
        <f t="shared" si="0"/>
        <v>691769</v>
      </c>
      <c r="M5" s="3">
        <f t="shared" si="1"/>
        <v>9026.2099999999991</v>
      </c>
      <c r="N5" s="3">
        <f t="shared" si="2"/>
        <v>6917.69</v>
      </c>
    </row>
    <row r="6" spans="1:14">
      <c r="A6">
        <v>8802</v>
      </c>
      <c r="B6" t="s">
        <v>4</v>
      </c>
      <c r="C6" s="1">
        <v>2160191</v>
      </c>
      <c r="D6" t="s">
        <v>36</v>
      </c>
      <c r="E6" t="s">
        <v>37</v>
      </c>
      <c r="F6" s="1">
        <v>165343</v>
      </c>
      <c r="G6" s="2">
        <v>7.6999999999999999E-2</v>
      </c>
      <c r="H6" s="1">
        <v>2157561</v>
      </c>
      <c r="J6">
        <v>3231</v>
      </c>
      <c r="K6" s="3">
        <f t="shared" si="0"/>
        <v>589773</v>
      </c>
      <c r="L6" s="3">
        <f t="shared" si="0"/>
        <v>653307</v>
      </c>
      <c r="M6" s="3">
        <f t="shared" si="1"/>
        <v>5897.73</v>
      </c>
      <c r="N6" s="3">
        <f t="shared" si="2"/>
        <v>6533.07</v>
      </c>
    </row>
    <row r="7" spans="1:14">
      <c r="A7">
        <v>8803</v>
      </c>
      <c r="B7" t="s">
        <v>16</v>
      </c>
      <c r="C7" s="1">
        <v>134020</v>
      </c>
      <c r="D7" t="s">
        <v>38</v>
      </c>
      <c r="E7" t="s">
        <v>39</v>
      </c>
      <c r="F7" s="1">
        <v>9137</v>
      </c>
      <c r="G7" s="2">
        <v>7.6999999999999999E-2</v>
      </c>
      <c r="H7" s="1">
        <v>119324</v>
      </c>
      <c r="J7">
        <v>3289</v>
      </c>
      <c r="K7" s="3">
        <f t="shared" si="0"/>
        <v>553506</v>
      </c>
      <c r="L7" s="3">
        <f t="shared" si="0"/>
        <v>684626</v>
      </c>
      <c r="M7" s="3">
        <f t="shared" si="1"/>
        <v>5535.06</v>
      </c>
      <c r="N7" s="3">
        <f t="shared" si="2"/>
        <v>6846.26</v>
      </c>
    </row>
    <row r="8" spans="1:14">
      <c r="A8">
        <v>8804</v>
      </c>
      <c r="B8" t="s">
        <v>14</v>
      </c>
      <c r="C8" s="1">
        <v>379864</v>
      </c>
      <c r="D8" t="s">
        <v>40</v>
      </c>
      <c r="E8" t="s">
        <v>34</v>
      </c>
      <c r="F8" s="1">
        <v>43062</v>
      </c>
      <c r="G8" s="2">
        <v>9.4E-2</v>
      </c>
      <c r="H8" s="1">
        <v>458746</v>
      </c>
      <c r="J8">
        <v>8804</v>
      </c>
      <c r="K8" s="3">
        <f t="shared" si="0"/>
        <v>379864</v>
      </c>
      <c r="L8" s="3">
        <f t="shared" si="0"/>
        <v>458746</v>
      </c>
      <c r="M8" s="3">
        <f t="shared" si="1"/>
        <v>3798.64</v>
      </c>
      <c r="N8" s="3">
        <f t="shared" si="2"/>
        <v>4587.46</v>
      </c>
    </row>
    <row r="9" spans="1:14">
      <c r="A9">
        <v>8818</v>
      </c>
      <c r="B9" t="s">
        <v>18</v>
      </c>
      <c r="C9" s="1">
        <v>58084</v>
      </c>
      <c r="D9" t="s">
        <v>41</v>
      </c>
      <c r="E9" t="s">
        <v>34</v>
      </c>
      <c r="F9" s="1">
        <v>4186</v>
      </c>
      <c r="G9" s="2">
        <v>5.8999999999999997E-2</v>
      </c>
      <c r="H9" s="1">
        <v>70794</v>
      </c>
      <c r="J9">
        <v>8803</v>
      </c>
      <c r="K9" s="3">
        <f t="shared" si="0"/>
        <v>134020</v>
      </c>
      <c r="L9" s="3">
        <f t="shared" si="0"/>
        <v>119324</v>
      </c>
      <c r="M9" s="3">
        <f t="shared" si="1"/>
        <v>1340.2</v>
      </c>
      <c r="N9" s="3">
        <f t="shared" si="2"/>
        <v>1193.24</v>
      </c>
    </row>
    <row r="10" spans="1:14">
      <c r="A10">
        <v>8830</v>
      </c>
      <c r="B10" t="s">
        <v>6</v>
      </c>
      <c r="C10" s="1">
        <v>1684851</v>
      </c>
      <c r="D10" t="s">
        <v>42</v>
      </c>
      <c r="E10" t="s">
        <v>32</v>
      </c>
      <c r="F10" s="1">
        <v>161925</v>
      </c>
      <c r="G10" s="2">
        <v>0.09</v>
      </c>
      <c r="H10" s="1">
        <v>1799372</v>
      </c>
      <c r="J10">
        <v>8818</v>
      </c>
      <c r="K10" s="3">
        <f t="shared" si="0"/>
        <v>58084</v>
      </c>
      <c r="L10" s="3">
        <f t="shared" si="0"/>
        <v>70794</v>
      </c>
      <c r="M10" s="3">
        <f t="shared" si="1"/>
        <v>580.84</v>
      </c>
      <c r="N10" s="3">
        <f t="shared" si="2"/>
        <v>707.94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野中陽太</dc:creator>
  <cp:lastModifiedBy>野中陽太</cp:lastModifiedBy>
  <dcterms:created xsi:type="dcterms:W3CDTF">2015-06-05T18:19:34Z</dcterms:created>
  <dcterms:modified xsi:type="dcterms:W3CDTF">2023-06-08T14:52:25Z</dcterms:modified>
</cp:coreProperties>
</file>