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12482\Documents\my_python\streamlit5\"/>
    </mc:Choice>
  </mc:AlternateContent>
  <xr:revisionPtr revIDLastSave="0" documentId="13_ncr:1_{ECB9B55E-DADF-4C86-BA00-3C0CDE70F705}" xr6:coauthVersionLast="47" xr6:coauthVersionMax="47" xr10:uidLastSave="{00000000-0000-0000-0000-000000000000}"/>
  <bookViews>
    <workbookView xWindow="-120" yWindow="-120" windowWidth="27570" windowHeight="16440" xr2:uid="{00000000-000D-0000-FFFF-FFFF00000000}"/>
  </bookViews>
  <sheets>
    <sheet name="sasaki" sheetId="1" r:id="rId1"/>
    <sheet name="2022.8月" sheetId="2" r:id="rId2"/>
    <sheet name="2022.9月" sheetId="3" r:id="rId3"/>
    <sheet name="2022.10月" sheetId="4" r:id="rId4"/>
    <sheet name="2022.11月" sheetId="5" r:id="rId5"/>
    <sheet name="2022.12月" sheetId="6" r:id="rId6"/>
    <sheet name="2023.1月" sheetId="7" r:id="rId7"/>
    <sheet name="2023.2月" sheetId="8" r:id="rId8"/>
    <sheet name="2023.3月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1" i="9" l="1"/>
  <c r="G21" i="9"/>
  <c r="C21" i="9"/>
  <c r="B18" i="9"/>
  <c r="C18" i="9" s="1"/>
  <c r="E18" i="9" s="1"/>
  <c r="B17" i="9"/>
  <c r="E17" i="9" s="1"/>
  <c r="B14" i="9"/>
  <c r="D12" i="9"/>
  <c r="B11" i="9"/>
  <c r="B10" i="9"/>
  <c r="B9" i="9"/>
  <c r="B8" i="9"/>
  <c r="B7" i="9"/>
  <c r="K21" i="8"/>
  <c r="G21" i="8"/>
  <c r="C21" i="8"/>
  <c r="B18" i="8"/>
  <c r="C18" i="8" s="1"/>
  <c r="E18" i="8" s="1"/>
  <c r="B17" i="8"/>
  <c r="E17" i="8" s="1"/>
  <c r="B14" i="8"/>
  <c r="D12" i="8"/>
  <c r="B11" i="8"/>
  <c r="B10" i="8"/>
  <c r="B9" i="8"/>
  <c r="B8" i="8"/>
  <c r="B7" i="8"/>
  <c r="B15" i="8" s="1"/>
  <c r="K21" i="7"/>
  <c r="B17" i="7" s="1"/>
  <c r="E17" i="7" s="1"/>
  <c r="G21" i="7"/>
  <c r="C21" i="7"/>
  <c r="D12" i="7" s="1"/>
  <c r="C18" i="7"/>
  <c r="E18" i="7" s="1"/>
  <c r="B18" i="7"/>
  <c r="B14" i="7"/>
  <c r="B11" i="7"/>
  <c r="B10" i="7"/>
  <c r="B9" i="7"/>
  <c r="B8" i="7"/>
  <c r="B7" i="7"/>
  <c r="B13" i="7" s="1"/>
  <c r="K21" i="6"/>
  <c r="G21" i="6"/>
  <c r="C21" i="6"/>
  <c r="E18" i="6"/>
  <c r="C18" i="6"/>
  <c r="B18" i="6"/>
  <c r="B17" i="6"/>
  <c r="E17" i="6" s="1"/>
  <c r="B14" i="6"/>
  <c r="D12" i="6"/>
  <c r="B11" i="6"/>
  <c r="B10" i="6"/>
  <c r="B9" i="6"/>
  <c r="B8" i="6"/>
  <c r="B7" i="6"/>
  <c r="B13" i="6" s="1"/>
  <c r="K21" i="5"/>
  <c r="G21" i="5"/>
  <c r="C21" i="5"/>
  <c r="D12" i="5" s="1"/>
  <c r="F18" i="5"/>
  <c r="C18" i="5"/>
  <c r="B18" i="5"/>
  <c r="F17" i="5"/>
  <c r="B17" i="5"/>
  <c r="B14" i="5"/>
  <c r="B11" i="5"/>
  <c r="B10" i="5"/>
  <c r="B9" i="5"/>
  <c r="B8" i="5"/>
  <c r="B7" i="5"/>
  <c r="B15" i="5" s="1"/>
  <c r="K21" i="4"/>
  <c r="G21" i="4"/>
  <c r="B18" i="4" s="1"/>
  <c r="C21" i="4"/>
  <c r="B17" i="4"/>
  <c r="B14" i="4"/>
  <c r="B11" i="4"/>
  <c r="B10" i="4"/>
  <c r="B15" i="4" s="1"/>
  <c r="B9" i="4"/>
  <c r="B8" i="4"/>
  <c r="B13" i="4" s="1"/>
  <c r="B7" i="4"/>
  <c r="K21" i="3"/>
  <c r="G21" i="3"/>
  <c r="B18" i="3" s="1"/>
  <c r="C21" i="3"/>
  <c r="B17" i="3"/>
  <c r="B14" i="3"/>
  <c r="B11" i="3"/>
  <c r="B10" i="3"/>
  <c r="B9" i="3"/>
  <c r="B8" i="3"/>
  <c r="B7" i="3"/>
  <c r="B13" i="3" s="1"/>
  <c r="K21" i="2"/>
  <c r="G21" i="2"/>
  <c r="C21" i="2"/>
  <c r="B14" i="2"/>
  <c r="B11" i="2"/>
  <c r="B10" i="2"/>
  <c r="B15" i="2" s="1"/>
  <c r="B9" i="2"/>
  <c r="B8" i="2"/>
  <c r="B13" i="2" s="1"/>
  <c r="B7" i="2"/>
  <c r="B15" i="9" l="1"/>
  <c r="B15" i="3"/>
  <c r="B15" i="6"/>
  <c r="B13" i="8"/>
  <c r="B13" i="9"/>
  <c r="B13" i="5"/>
  <c r="B15" i="7"/>
</calcChain>
</file>

<file path=xl/sharedStrings.xml><?xml version="1.0" encoding="utf-8"?>
<sst xmlns="http://schemas.openxmlformats.org/spreadsheetml/2006/main" count="822" uniqueCount="144">
  <si>
    <t>月</t>
  </si>
  <si>
    <t>家賃</t>
  </si>
  <si>
    <t>電気ガス</t>
  </si>
  <si>
    <t>水道</t>
  </si>
  <si>
    <t>駐車場</t>
  </si>
  <si>
    <t>wifi</t>
  </si>
  <si>
    <t>交通費</t>
  </si>
  <si>
    <t>ガソリン</t>
  </si>
  <si>
    <t>食費</t>
  </si>
  <si>
    <t>雑貨</t>
  </si>
  <si>
    <t>その他</t>
  </si>
  <si>
    <t>2022.8月</t>
  </si>
  <si>
    <t>2022.9月</t>
  </si>
  <si>
    <t>2022.10月</t>
  </si>
  <si>
    <t>2022.11月</t>
  </si>
  <si>
    <t>2022.12月</t>
  </si>
  <si>
    <t>2023.1月</t>
  </si>
  <si>
    <t>2023.2月</t>
  </si>
  <si>
    <t>2023.3月</t>
  </si>
  <si>
    <t>◆まとめ</t>
  </si>
  <si>
    <t>合計</t>
  </si>
  <si>
    <t>固定費</t>
  </si>
  <si>
    <t>固定費以外</t>
  </si>
  <si>
    <t>◆明細</t>
  </si>
  <si>
    <t>7/10~8/10</t>
  </si>
  <si>
    <t>↓↓共用カード払い</t>
  </si>
  <si>
    <t>内容</t>
  </si>
  <si>
    <t>種類</t>
  </si>
  <si>
    <t>↓↓美織払い</t>
  </si>
  <si>
    <t>↓↓洋太払い</t>
  </si>
  <si>
    <t>ＥＴＣ　東京支社</t>
  </si>
  <si>
    <t>ホーマック</t>
  </si>
  <si>
    <t>ｽ-ﾊﾟ-ｱﾙﾌﾟｽ</t>
  </si>
  <si>
    <t>ウェルシア</t>
  </si>
  <si>
    <t>ｻﾝﾜ ﾊﾁｵｳｼﾞﾐﾅﾐﾉﾃﾝ</t>
  </si>
  <si>
    <t>ＥＴＣ首都高</t>
  </si>
  <si>
    <t>イデミツ（アポロ／シェル）</t>
  </si>
  <si>
    <t>サンワ</t>
  </si>
  <si>
    <t>コープ北野台店</t>
  </si>
  <si>
    <t>シネマシティ　チケット</t>
  </si>
  <si>
    <t>スーパーアルプス</t>
  </si>
  <si>
    <t>ＥＴＣ　特割　東京支社</t>
  </si>
  <si>
    <t>洋太次月振込</t>
  </si>
  <si>
    <t>美織次月振込</t>
  </si>
  <si>
    <t>8/10~9/10</t>
  </si>
  <si>
    <t>三和  八王子みなみ野店</t>
  </si>
  <si>
    <t>enejet</t>
  </si>
  <si>
    <t>サンドラッグ</t>
  </si>
  <si>
    <t>岩惣</t>
  </si>
  <si>
    <t>DCM</t>
  </si>
  <si>
    <t>ＥＮＥＯＳ－ＳＳ</t>
  </si>
  <si>
    <t>栄楽館</t>
  </si>
  <si>
    <t>出光</t>
  </si>
  <si>
    <t>ＥＴＣ  東京支社</t>
  </si>
  <si>
    <t>コープ</t>
  </si>
  <si>
    <t>セブン－イレブン</t>
  </si>
  <si>
    <t>sanwa</t>
  </si>
  <si>
    <t>ニトリ</t>
  </si>
  <si>
    <t>ENEOS</t>
  </si>
  <si>
    <t>ＥＴＣ  八王子支社</t>
  </si>
  <si>
    <t>ＥＴＣ  関東支社</t>
  </si>
  <si>
    <t>ＥＴＣ  東北支社</t>
  </si>
  <si>
    <t>ＥＴＣ  特割  八王子支社</t>
  </si>
  <si>
    <t>ＥＴＣ  特割  東北支社</t>
  </si>
  <si>
    <t>*8/31支払い分</t>
  </si>
  <si>
    <t>9/10~10/10</t>
  </si>
  <si>
    <t>Enejet</t>
  </si>
  <si>
    <t>アルプス</t>
  </si>
  <si>
    <t>三和　八王子みなみ野店</t>
  </si>
  <si>
    <t>蔦屋</t>
  </si>
  <si>
    <t>三和</t>
  </si>
  <si>
    <t>やまや北野台店</t>
  </si>
  <si>
    <t>ダイソー</t>
  </si>
  <si>
    <t>未来屋書店</t>
  </si>
  <si>
    <t>１１７６マツモトキヨシ  八王子みなみ野店</t>
  </si>
  <si>
    <t>くら寿司八王子みなみ野店</t>
  </si>
  <si>
    <t>美織</t>
  </si>
  <si>
    <t>臨時</t>
  </si>
  <si>
    <t>10/11~11/10</t>
  </si>
  <si>
    <t>自動車保険</t>
  </si>
  <si>
    <t>ホンダカーズ東京中央  めじろ台店</t>
  </si>
  <si>
    <t>フライパン</t>
  </si>
  <si>
    <t>カブシキガイシヤグランデータ</t>
  </si>
  <si>
    <t>駐車場代更新料</t>
  </si>
  <si>
    <t>ヤクルト</t>
  </si>
  <si>
    <t>マツキヨ</t>
  </si>
  <si>
    <t>ＥＴＣ  特割  東京支社</t>
  </si>
  <si>
    <t>セブン</t>
  </si>
  <si>
    <t>ア－ル元気  アクロスモ－ル八王子みなみ野</t>
  </si>
  <si>
    <t>ドライヤー</t>
  </si>
  <si>
    <t>アクロス</t>
  </si>
  <si>
    <t>東京海上ミレア少額短期保険</t>
  </si>
  <si>
    <t>ＤＣＭ</t>
  </si>
  <si>
    <t>ジャックス</t>
  </si>
  <si>
    <t>九州カード</t>
  </si>
  <si>
    <t>↓住友</t>
  </si>
  <si>
    <t>楽天</t>
  </si>
  <si>
    <t>貯金額</t>
  </si>
  <si>
    <t>住友</t>
  </si>
  <si>
    <t>洋太</t>
  </si>
  <si>
    <t>済み</t>
  </si>
  <si>
    <t>11/11~12/10</t>
  </si>
  <si>
    <t>ＥＴＣ　八王子支社</t>
  </si>
  <si>
    <t>ＥＴＣ　特割　八王子支社</t>
  </si>
  <si>
    <t>千趣会　ベルメゾン</t>
  </si>
  <si>
    <t>１１７６マツモトキヨシ　八王子みなみ野店</t>
  </si>
  <si>
    <t>竜泉寺の湯　八王子みなみ野店</t>
  </si>
  <si>
    <t>12/11~1/10</t>
  </si>
  <si>
    <t>アラジントースター</t>
  </si>
  <si>
    <t>デニーズ八王子みなみ野店</t>
  </si>
  <si>
    <t>はま寿司</t>
  </si>
  <si>
    <t>モスバーガー</t>
  </si>
  <si>
    <t>焼肉山雅</t>
  </si>
  <si>
    <t>ウィング上大岡</t>
  </si>
  <si>
    <t>お好み焼道とん堀　めじろ台店</t>
  </si>
  <si>
    <t>オートバックス　（ＰＯＳ）</t>
  </si>
  <si>
    <t>1/11~2/10</t>
  </si>
  <si>
    <t>ＥＴＣ　関東支社</t>
  </si>
  <si>
    <t>ラクテンペイ　クリ―ニングハウス　ア</t>
  </si>
  <si>
    <t>2/11~3/10</t>
  </si>
  <si>
    <t>2023/2/4</t>
  </si>
  <si>
    <t>日用品-ホーマック</t>
  </si>
  <si>
    <t>車シートカバー</t>
  </si>
  <si>
    <t>車フロアマット</t>
  </si>
  <si>
    <t>ＥＴＣ首都高  特別割引</t>
  </si>
  <si>
    <t>水2ヶ月分</t>
  </si>
  <si>
    <t>2023/2/18</t>
  </si>
  <si>
    <t>お茶ポット</t>
  </si>
  <si>
    <t>洗顔</t>
  </si>
  <si>
    <t>2023/2/19</t>
  </si>
  <si>
    <t>1/26ガソリン</t>
  </si>
  <si>
    <t>2023/2/24</t>
  </si>
  <si>
    <t>2/3ガソリン</t>
  </si>
  <si>
    <t>甲州ほうとう小作山中湖店</t>
  </si>
  <si>
    <t>包丁</t>
  </si>
  <si>
    <t>2023/2/25</t>
  </si>
  <si>
    <t>ららぽーと立川立飛</t>
  </si>
  <si>
    <t>2023/2/26</t>
  </si>
  <si>
    <t>2023/3/3</t>
  </si>
  <si>
    <t>ビックカメラＪＲ八王子駅店</t>
  </si>
  <si>
    <t>2023/3/5</t>
  </si>
  <si>
    <t>2023/3/8</t>
  </si>
  <si>
    <t>2023/3/11</t>
  </si>
  <si>
    <t>サンメリ－  八王子みなみ野店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</si>
</sst>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5" x14ac:knownFonts="1">
    <font>
      <sz val="11"/>
      <color theme="1"/>
      <name val="Meiryo UI"/>
      <family val="2"/>
      <charset val="128"/>
    </font>
    <font>
      <sz val="6"/>
      <name val="Meiryo UI"/>
      <family val="2"/>
      <charset val="128"/>
    </font>
    <font>
      <b/>
      <sz val="11"/>
      <color theme="1"/>
      <name val="Meiryo UI"/>
      <family val="3"/>
      <charset val="128"/>
    </font>
    <font>
      <b/>
      <sz val="11"/>
      <color rgb="FFFF0000"/>
      <name val="Meiryo UI"/>
      <family val="3"/>
      <charset val="128"/>
    </font>
    <font>
      <sz val="11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2" fillId="0" borderId="0" xfId="0" applyFont="1" applyAlignment="1">
      <alignment vertical="center"/>
    </xf>
    <xf numFmtId="14" fontId="0" fillId="0" borderId="0" xfId="0" applyNumberForma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0" fillId="0" borderId="0" xfId="0" applyNumberFormat="1" applyAlignment="1"/>
    <xf numFmtId="14" fontId="0" fillId="0" borderId="0" xfId="0" applyNumberFormat="1">
      <alignment vertical="center"/>
    </xf>
    <xf numFmtId="0" fontId="0" fillId="0" borderId="0" xfId="0">
      <alignment vertical="center"/>
    </xf>
  </cellXfs>
  <cellStyles count="1">
    <cellStyle name="標準" xfId="0" builtinId="0"/>
  </cellStyles>
  <dxfs count="75"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内訳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8C7-4A17-AFF5-D99BD8066C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8C7-4A17-AFF5-D99BD8066C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8C7-4A17-AFF5-D99BD8066C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8C7-4A17-AFF5-D99BD8066C3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8C7-4A17-AFF5-D99BD8066C3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8C7-4A17-AFF5-D99BD8066C3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E8C7-4A17-AFF5-D99BD8066C3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E8C7-4A17-AFF5-D99BD8066C3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E8C7-4A17-AFF5-D99BD8066C3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E8C7-4A17-AFF5-D99BD8066C34}"/>
              </c:ext>
            </c:extLst>
          </c:dPt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E8C7-4A17-AFF5-D99BD8066C34}"/>
                </c:ext>
              </c:extLst>
            </c:dLbl>
            <c:dLbl>
              <c:idx val="1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E8C7-4A17-AFF5-D99BD8066C34}"/>
                </c:ext>
              </c:extLst>
            </c:dLbl>
            <c:dLbl>
              <c:idx val="2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E8C7-4A17-AFF5-D99BD8066C34}"/>
                </c:ext>
              </c:extLst>
            </c:dLbl>
            <c:dLbl>
              <c:idx val="3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E8C7-4A17-AFF5-D99BD8066C34}"/>
                </c:ext>
              </c:extLst>
            </c:dLbl>
            <c:dLbl>
              <c:idx val="4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E8C7-4A17-AFF5-D99BD8066C34}"/>
                </c:ext>
              </c:extLst>
            </c:dLbl>
            <c:dLbl>
              <c:idx val="5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8C7-4A17-AFF5-D99BD8066C34}"/>
                </c:ext>
              </c:extLst>
            </c:dLbl>
            <c:dLbl>
              <c:idx val="6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E8C7-4A17-AFF5-D99BD8066C34}"/>
                </c:ext>
              </c:extLst>
            </c:dLbl>
            <c:dLbl>
              <c:idx val="7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E8C7-4A17-AFF5-D99BD8066C34}"/>
                </c:ext>
              </c:extLst>
            </c:dLbl>
            <c:dLbl>
              <c:idx val="8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E8C7-4A17-AFF5-D99BD8066C34}"/>
                </c:ext>
              </c:extLst>
            </c:dLbl>
            <c:dLbl>
              <c:idx val="9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E8C7-4A17-AFF5-D99BD8066C3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4472C4"/>
                </a:solidFill>
                <a:prstDash val="solid"/>
              </a:ln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'2022.8月'!$A$2:$A$11</c:f>
              <c:strCache>
                <c:ptCount val="10"/>
                <c:pt idx="0">
                  <c:v>家賃</c:v>
                </c:pt>
                <c:pt idx="1">
                  <c:v>電気ガス</c:v>
                </c:pt>
                <c:pt idx="2">
                  <c:v>水道</c:v>
                </c:pt>
                <c:pt idx="3">
                  <c:v>駐車場</c:v>
                </c:pt>
                <c:pt idx="4">
                  <c:v>wifi</c:v>
                </c:pt>
                <c:pt idx="5">
                  <c:v>交通費</c:v>
                </c:pt>
                <c:pt idx="6">
                  <c:v>ガソリン</c:v>
                </c:pt>
                <c:pt idx="7">
                  <c:v>食費</c:v>
                </c:pt>
                <c:pt idx="8">
                  <c:v>雑貨</c:v>
                </c:pt>
                <c:pt idx="9">
                  <c:v>その他</c:v>
                </c:pt>
              </c:strCache>
            </c:strRef>
          </c:cat>
          <c:val>
            <c:numRef>
              <c:f>'2022.8月'!$B$2:$B$11</c:f>
              <c:numCache>
                <c:formatCode>General</c:formatCode>
                <c:ptCount val="10"/>
                <c:pt idx="0">
                  <c:v>105540</c:v>
                </c:pt>
                <c:pt idx="1">
                  <c:v>17172</c:v>
                </c:pt>
                <c:pt idx="2">
                  <c:v>5579</c:v>
                </c:pt>
                <c:pt idx="3">
                  <c:v>9438</c:v>
                </c:pt>
                <c:pt idx="4">
                  <c:v>3140</c:v>
                </c:pt>
                <c:pt idx="5">
                  <c:v>6250</c:v>
                </c:pt>
                <c:pt idx="6">
                  <c:v>16033</c:v>
                </c:pt>
                <c:pt idx="7">
                  <c:v>17210</c:v>
                </c:pt>
                <c:pt idx="8">
                  <c:v>9821</c:v>
                </c:pt>
                <c:pt idx="9">
                  <c:v>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8C7-4A17-AFF5-D99BD8066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内訳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8E9-41BA-AB5A-86E3749E9D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8E9-41BA-AB5A-86E3749E9D8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8E9-41BA-AB5A-86E3749E9D8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38E9-41BA-AB5A-86E3749E9D8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38E9-41BA-AB5A-86E3749E9D8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38E9-41BA-AB5A-86E3749E9D8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38E9-41BA-AB5A-86E3749E9D8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38E9-41BA-AB5A-86E3749E9D8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38E9-41BA-AB5A-86E3749E9D8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38E9-41BA-AB5A-86E3749E9D8B}"/>
              </c:ext>
            </c:extLst>
          </c:dPt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38E9-41BA-AB5A-86E3749E9D8B}"/>
                </c:ext>
              </c:extLst>
            </c:dLbl>
            <c:dLbl>
              <c:idx val="1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38E9-41BA-AB5A-86E3749E9D8B}"/>
                </c:ext>
              </c:extLst>
            </c:dLbl>
            <c:dLbl>
              <c:idx val="2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38E9-41BA-AB5A-86E3749E9D8B}"/>
                </c:ext>
              </c:extLst>
            </c:dLbl>
            <c:dLbl>
              <c:idx val="3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38E9-41BA-AB5A-86E3749E9D8B}"/>
                </c:ext>
              </c:extLst>
            </c:dLbl>
            <c:dLbl>
              <c:idx val="4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38E9-41BA-AB5A-86E3749E9D8B}"/>
                </c:ext>
              </c:extLst>
            </c:dLbl>
            <c:dLbl>
              <c:idx val="5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8E9-41BA-AB5A-86E3749E9D8B}"/>
                </c:ext>
              </c:extLst>
            </c:dLbl>
            <c:dLbl>
              <c:idx val="6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38E9-41BA-AB5A-86E3749E9D8B}"/>
                </c:ext>
              </c:extLst>
            </c:dLbl>
            <c:dLbl>
              <c:idx val="7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38E9-41BA-AB5A-86E3749E9D8B}"/>
                </c:ext>
              </c:extLst>
            </c:dLbl>
            <c:dLbl>
              <c:idx val="8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38E9-41BA-AB5A-86E3749E9D8B}"/>
                </c:ext>
              </c:extLst>
            </c:dLbl>
            <c:dLbl>
              <c:idx val="9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38E9-41BA-AB5A-86E3749E9D8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4472C4"/>
                </a:solidFill>
                <a:prstDash val="solid"/>
              </a:ln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'2022.9月'!$A$2:$A$11</c:f>
              <c:strCache>
                <c:ptCount val="10"/>
                <c:pt idx="0">
                  <c:v>家賃</c:v>
                </c:pt>
                <c:pt idx="1">
                  <c:v>電気ガス</c:v>
                </c:pt>
                <c:pt idx="2">
                  <c:v>水道</c:v>
                </c:pt>
                <c:pt idx="3">
                  <c:v>駐車場</c:v>
                </c:pt>
                <c:pt idx="4">
                  <c:v>wifi</c:v>
                </c:pt>
                <c:pt idx="5">
                  <c:v>交通費</c:v>
                </c:pt>
                <c:pt idx="6">
                  <c:v>ガソリン</c:v>
                </c:pt>
                <c:pt idx="7">
                  <c:v>食費</c:v>
                </c:pt>
                <c:pt idx="8">
                  <c:v>雑貨</c:v>
                </c:pt>
                <c:pt idx="9">
                  <c:v>その他</c:v>
                </c:pt>
              </c:strCache>
            </c:strRef>
          </c:cat>
          <c:val>
            <c:numRef>
              <c:f>'2022.9月'!$B$2:$B$11</c:f>
              <c:numCache>
                <c:formatCode>General</c:formatCode>
                <c:ptCount val="10"/>
                <c:pt idx="0">
                  <c:v>105540</c:v>
                </c:pt>
                <c:pt idx="1">
                  <c:v>15133</c:v>
                </c:pt>
                <c:pt idx="2">
                  <c:v>5579</c:v>
                </c:pt>
                <c:pt idx="3">
                  <c:v>9438</c:v>
                </c:pt>
                <c:pt idx="4">
                  <c:v>3140</c:v>
                </c:pt>
                <c:pt idx="5">
                  <c:v>27580</c:v>
                </c:pt>
                <c:pt idx="6">
                  <c:v>29144</c:v>
                </c:pt>
                <c:pt idx="7">
                  <c:v>20120</c:v>
                </c:pt>
                <c:pt idx="8">
                  <c:v>8494</c:v>
                </c:pt>
                <c:pt idx="9">
                  <c:v>65601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8E9-41BA-AB5A-86E3749E9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内訳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4C4-48A5-A5EC-7741508A1B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4C4-48A5-A5EC-7741508A1B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4C4-48A5-A5EC-7741508A1B0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4C4-48A5-A5EC-7741508A1B0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4C4-48A5-A5EC-7741508A1B0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4C4-48A5-A5EC-7741508A1B0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E4C4-48A5-A5EC-7741508A1B0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E4C4-48A5-A5EC-7741508A1B0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E4C4-48A5-A5EC-7741508A1B0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E4C4-48A5-A5EC-7741508A1B07}"/>
              </c:ext>
            </c:extLst>
          </c:dPt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E4C4-48A5-A5EC-7741508A1B07}"/>
                </c:ext>
              </c:extLst>
            </c:dLbl>
            <c:dLbl>
              <c:idx val="1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E4C4-48A5-A5EC-7741508A1B07}"/>
                </c:ext>
              </c:extLst>
            </c:dLbl>
            <c:dLbl>
              <c:idx val="2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E4C4-48A5-A5EC-7741508A1B07}"/>
                </c:ext>
              </c:extLst>
            </c:dLbl>
            <c:dLbl>
              <c:idx val="3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E4C4-48A5-A5EC-7741508A1B07}"/>
                </c:ext>
              </c:extLst>
            </c:dLbl>
            <c:dLbl>
              <c:idx val="4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E4C4-48A5-A5EC-7741508A1B07}"/>
                </c:ext>
              </c:extLst>
            </c:dLbl>
            <c:dLbl>
              <c:idx val="5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4C4-48A5-A5EC-7741508A1B07}"/>
                </c:ext>
              </c:extLst>
            </c:dLbl>
            <c:dLbl>
              <c:idx val="6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E4C4-48A5-A5EC-7741508A1B07}"/>
                </c:ext>
              </c:extLst>
            </c:dLbl>
            <c:dLbl>
              <c:idx val="7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E4C4-48A5-A5EC-7741508A1B07}"/>
                </c:ext>
              </c:extLst>
            </c:dLbl>
            <c:dLbl>
              <c:idx val="8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E4C4-48A5-A5EC-7741508A1B07}"/>
                </c:ext>
              </c:extLst>
            </c:dLbl>
            <c:dLbl>
              <c:idx val="9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E4C4-48A5-A5EC-7741508A1B0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4472C4"/>
                </a:solidFill>
                <a:prstDash val="solid"/>
              </a:ln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'2022.10月'!$A$2:$A$11</c:f>
              <c:strCache>
                <c:ptCount val="10"/>
                <c:pt idx="0">
                  <c:v>家賃</c:v>
                </c:pt>
                <c:pt idx="1">
                  <c:v>電気ガス</c:v>
                </c:pt>
                <c:pt idx="2">
                  <c:v>水道</c:v>
                </c:pt>
                <c:pt idx="3">
                  <c:v>駐車場</c:v>
                </c:pt>
                <c:pt idx="4">
                  <c:v>wifi</c:v>
                </c:pt>
                <c:pt idx="5">
                  <c:v>交通費</c:v>
                </c:pt>
                <c:pt idx="6">
                  <c:v>ガソリン</c:v>
                </c:pt>
                <c:pt idx="7">
                  <c:v>食費</c:v>
                </c:pt>
                <c:pt idx="8">
                  <c:v>雑貨</c:v>
                </c:pt>
                <c:pt idx="9">
                  <c:v>その他</c:v>
                </c:pt>
              </c:strCache>
            </c:strRef>
          </c:cat>
          <c:val>
            <c:numRef>
              <c:f>'2022.10月'!$B$2:$B$11</c:f>
              <c:numCache>
                <c:formatCode>General</c:formatCode>
                <c:ptCount val="10"/>
                <c:pt idx="0">
                  <c:v>105540</c:v>
                </c:pt>
                <c:pt idx="1">
                  <c:v>14269</c:v>
                </c:pt>
                <c:pt idx="2">
                  <c:v>6888</c:v>
                </c:pt>
                <c:pt idx="3">
                  <c:v>9438</c:v>
                </c:pt>
                <c:pt idx="4">
                  <c:v>3140</c:v>
                </c:pt>
                <c:pt idx="5">
                  <c:v>4680</c:v>
                </c:pt>
                <c:pt idx="6">
                  <c:v>21907</c:v>
                </c:pt>
                <c:pt idx="7">
                  <c:v>31812</c:v>
                </c:pt>
                <c:pt idx="8">
                  <c:v>21489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4C4-48A5-A5EC-7741508A1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内訳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49D-48DC-A97C-E93CD99514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49D-48DC-A97C-E93CD99514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49D-48DC-A97C-E93CD99514A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749D-48DC-A97C-E93CD99514A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749D-48DC-A97C-E93CD99514A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749D-48DC-A97C-E93CD99514A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749D-48DC-A97C-E93CD99514A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749D-48DC-A97C-E93CD99514A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749D-48DC-A97C-E93CD99514A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749D-48DC-A97C-E93CD99514A8}"/>
              </c:ext>
            </c:extLst>
          </c:dPt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749D-48DC-A97C-E93CD99514A8}"/>
                </c:ext>
              </c:extLst>
            </c:dLbl>
            <c:dLbl>
              <c:idx val="1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749D-48DC-A97C-E93CD99514A8}"/>
                </c:ext>
              </c:extLst>
            </c:dLbl>
            <c:dLbl>
              <c:idx val="2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749D-48DC-A97C-E93CD99514A8}"/>
                </c:ext>
              </c:extLst>
            </c:dLbl>
            <c:dLbl>
              <c:idx val="3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749D-48DC-A97C-E93CD99514A8}"/>
                </c:ext>
              </c:extLst>
            </c:dLbl>
            <c:dLbl>
              <c:idx val="4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749D-48DC-A97C-E93CD99514A8}"/>
                </c:ext>
              </c:extLst>
            </c:dLbl>
            <c:dLbl>
              <c:idx val="5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49D-48DC-A97C-E93CD99514A8}"/>
                </c:ext>
              </c:extLst>
            </c:dLbl>
            <c:dLbl>
              <c:idx val="6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749D-48DC-A97C-E93CD99514A8}"/>
                </c:ext>
              </c:extLst>
            </c:dLbl>
            <c:dLbl>
              <c:idx val="7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749D-48DC-A97C-E93CD99514A8}"/>
                </c:ext>
              </c:extLst>
            </c:dLbl>
            <c:dLbl>
              <c:idx val="8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749D-48DC-A97C-E93CD99514A8}"/>
                </c:ext>
              </c:extLst>
            </c:dLbl>
            <c:dLbl>
              <c:idx val="9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749D-48DC-A97C-E93CD99514A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4472C4"/>
                </a:solidFill>
                <a:prstDash val="solid"/>
              </a:ln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'2022.11月'!$A$2:$A$11</c:f>
              <c:strCache>
                <c:ptCount val="10"/>
                <c:pt idx="0">
                  <c:v>家賃</c:v>
                </c:pt>
                <c:pt idx="1">
                  <c:v>電気ガス</c:v>
                </c:pt>
                <c:pt idx="2">
                  <c:v>水道</c:v>
                </c:pt>
                <c:pt idx="3">
                  <c:v>駐車場</c:v>
                </c:pt>
                <c:pt idx="4">
                  <c:v>wifi</c:v>
                </c:pt>
                <c:pt idx="5">
                  <c:v>交通費</c:v>
                </c:pt>
                <c:pt idx="6">
                  <c:v>ガソリン</c:v>
                </c:pt>
                <c:pt idx="7">
                  <c:v>食費</c:v>
                </c:pt>
                <c:pt idx="8">
                  <c:v>雑貨</c:v>
                </c:pt>
                <c:pt idx="9">
                  <c:v>その他</c:v>
                </c:pt>
              </c:strCache>
            </c:strRef>
          </c:cat>
          <c:val>
            <c:numRef>
              <c:f>'2022.11月'!$B$2:$B$11</c:f>
              <c:numCache>
                <c:formatCode>General</c:formatCode>
                <c:ptCount val="10"/>
                <c:pt idx="0">
                  <c:v>105540</c:v>
                </c:pt>
                <c:pt idx="1">
                  <c:v>16321</c:v>
                </c:pt>
                <c:pt idx="2">
                  <c:v>6102</c:v>
                </c:pt>
                <c:pt idx="3">
                  <c:v>9438</c:v>
                </c:pt>
                <c:pt idx="4">
                  <c:v>3140</c:v>
                </c:pt>
                <c:pt idx="5">
                  <c:v>9060</c:v>
                </c:pt>
                <c:pt idx="6">
                  <c:v>15376</c:v>
                </c:pt>
                <c:pt idx="7">
                  <c:v>24739</c:v>
                </c:pt>
                <c:pt idx="8">
                  <c:v>36988</c:v>
                </c:pt>
                <c:pt idx="9">
                  <c:v>91020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49D-48DC-A97C-E93CD9951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内訳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D89-496A-AA13-D8C42526405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D89-496A-AA13-D8C42526405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D89-496A-AA13-D8C42526405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D89-496A-AA13-D8C42526405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2D89-496A-AA13-D8C42526405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2D89-496A-AA13-D8C42526405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2D89-496A-AA13-D8C42526405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2D89-496A-AA13-D8C42526405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2D89-496A-AA13-D8C42526405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2D89-496A-AA13-D8C425264058}"/>
              </c:ext>
            </c:extLst>
          </c:dPt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2D89-496A-AA13-D8C425264058}"/>
                </c:ext>
              </c:extLst>
            </c:dLbl>
            <c:dLbl>
              <c:idx val="1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2D89-496A-AA13-D8C425264058}"/>
                </c:ext>
              </c:extLst>
            </c:dLbl>
            <c:dLbl>
              <c:idx val="2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2D89-496A-AA13-D8C425264058}"/>
                </c:ext>
              </c:extLst>
            </c:dLbl>
            <c:dLbl>
              <c:idx val="3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2D89-496A-AA13-D8C425264058}"/>
                </c:ext>
              </c:extLst>
            </c:dLbl>
            <c:dLbl>
              <c:idx val="4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2D89-496A-AA13-D8C425264058}"/>
                </c:ext>
              </c:extLst>
            </c:dLbl>
            <c:dLbl>
              <c:idx val="5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D89-496A-AA13-D8C425264058}"/>
                </c:ext>
              </c:extLst>
            </c:dLbl>
            <c:dLbl>
              <c:idx val="6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2D89-496A-AA13-D8C425264058}"/>
                </c:ext>
              </c:extLst>
            </c:dLbl>
            <c:dLbl>
              <c:idx val="7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2D89-496A-AA13-D8C425264058}"/>
                </c:ext>
              </c:extLst>
            </c:dLbl>
            <c:dLbl>
              <c:idx val="8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2D89-496A-AA13-D8C425264058}"/>
                </c:ext>
              </c:extLst>
            </c:dLbl>
            <c:dLbl>
              <c:idx val="9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2D89-496A-AA13-D8C42526405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4472C4"/>
                </a:solidFill>
                <a:prstDash val="solid"/>
              </a:ln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'2022.12月'!$A$2:$A$11</c:f>
              <c:strCache>
                <c:ptCount val="10"/>
                <c:pt idx="0">
                  <c:v>家賃</c:v>
                </c:pt>
                <c:pt idx="1">
                  <c:v>電気ガス</c:v>
                </c:pt>
                <c:pt idx="2">
                  <c:v>水道</c:v>
                </c:pt>
                <c:pt idx="3">
                  <c:v>駐車場</c:v>
                </c:pt>
                <c:pt idx="4">
                  <c:v>wifi</c:v>
                </c:pt>
                <c:pt idx="5">
                  <c:v>交通費</c:v>
                </c:pt>
                <c:pt idx="6">
                  <c:v>ガソリン</c:v>
                </c:pt>
                <c:pt idx="7">
                  <c:v>食費</c:v>
                </c:pt>
                <c:pt idx="8">
                  <c:v>雑貨</c:v>
                </c:pt>
                <c:pt idx="9">
                  <c:v>その他</c:v>
                </c:pt>
              </c:strCache>
            </c:strRef>
          </c:cat>
          <c:val>
            <c:numRef>
              <c:f>'2022.12月'!$B$2:$B$11</c:f>
              <c:numCache>
                <c:formatCode>General</c:formatCode>
                <c:ptCount val="10"/>
                <c:pt idx="0">
                  <c:v>105540</c:v>
                </c:pt>
                <c:pt idx="1">
                  <c:v>24853</c:v>
                </c:pt>
                <c:pt idx="2">
                  <c:v>6102</c:v>
                </c:pt>
                <c:pt idx="3">
                  <c:v>9438</c:v>
                </c:pt>
                <c:pt idx="4">
                  <c:v>3140</c:v>
                </c:pt>
                <c:pt idx="5">
                  <c:v>4380</c:v>
                </c:pt>
                <c:pt idx="6">
                  <c:v>6940</c:v>
                </c:pt>
                <c:pt idx="7">
                  <c:v>34804</c:v>
                </c:pt>
                <c:pt idx="8">
                  <c:v>27625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D89-496A-AA13-D8C425264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内訳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178-4D93-B6C8-35B261B7BC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178-4D93-B6C8-35B261B7BC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178-4D93-B6C8-35B261B7BC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178-4D93-B6C8-35B261B7BC8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178-4D93-B6C8-35B261B7BC8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178-4D93-B6C8-35B261B7BC8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178-4D93-B6C8-35B261B7BC8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178-4D93-B6C8-35B261B7BC8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C178-4D93-B6C8-35B261B7BC8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C178-4D93-B6C8-35B261B7BC88}"/>
              </c:ext>
            </c:extLst>
          </c:dPt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C178-4D93-B6C8-35B261B7BC88}"/>
                </c:ext>
              </c:extLst>
            </c:dLbl>
            <c:dLbl>
              <c:idx val="1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C178-4D93-B6C8-35B261B7BC88}"/>
                </c:ext>
              </c:extLst>
            </c:dLbl>
            <c:dLbl>
              <c:idx val="2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C178-4D93-B6C8-35B261B7BC88}"/>
                </c:ext>
              </c:extLst>
            </c:dLbl>
            <c:dLbl>
              <c:idx val="3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C178-4D93-B6C8-35B261B7BC88}"/>
                </c:ext>
              </c:extLst>
            </c:dLbl>
            <c:dLbl>
              <c:idx val="4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C178-4D93-B6C8-35B261B7BC88}"/>
                </c:ext>
              </c:extLst>
            </c:dLbl>
            <c:dLbl>
              <c:idx val="5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178-4D93-B6C8-35B261B7BC88}"/>
                </c:ext>
              </c:extLst>
            </c:dLbl>
            <c:dLbl>
              <c:idx val="6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178-4D93-B6C8-35B261B7BC88}"/>
                </c:ext>
              </c:extLst>
            </c:dLbl>
            <c:dLbl>
              <c:idx val="7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C178-4D93-B6C8-35B261B7BC88}"/>
                </c:ext>
              </c:extLst>
            </c:dLbl>
            <c:dLbl>
              <c:idx val="8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C178-4D93-B6C8-35B261B7BC88}"/>
                </c:ext>
              </c:extLst>
            </c:dLbl>
            <c:dLbl>
              <c:idx val="9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C178-4D93-B6C8-35B261B7BC8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4472C4"/>
                </a:solidFill>
                <a:prstDash val="solid"/>
              </a:ln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'2023.1月'!$A$2:$A$11</c:f>
              <c:strCache>
                <c:ptCount val="10"/>
                <c:pt idx="0">
                  <c:v>家賃</c:v>
                </c:pt>
                <c:pt idx="1">
                  <c:v>電気ガス</c:v>
                </c:pt>
                <c:pt idx="2">
                  <c:v>水道</c:v>
                </c:pt>
                <c:pt idx="3">
                  <c:v>駐車場</c:v>
                </c:pt>
                <c:pt idx="4">
                  <c:v>wifi</c:v>
                </c:pt>
                <c:pt idx="5">
                  <c:v>交通費</c:v>
                </c:pt>
                <c:pt idx="6">
                  <c:v>ガソリン</c:v>
                </c:pt>
                <c:pt idx="7">
                  <c:v>食費</c:v>
                </c:pt>
                <c:pt idx="8">
                  <c:v>雑貨</c:v>
                </c:pt>
                <c:pt idx="9">
                  <c:v>その他</c:v>
                </c:pt>
              </c:strCache>
            </c:strRef>
          </c:cat>
          <c:val>
            <c:numRef>
              <c:f>'2023.1月'!$B$2:$B$11</c:f>
              <c:numCache>
                <c:formatCode>General</c:formatCode>
                <c:ptCount val="10"/>
                <c:pt idx="0">
                  <c:v>105540</c:v>
                </c:pt>
                <c:pt idx="1">
                  <c:v>27143</c:v>
                </c:pt>
                <c:pt idx="3">
                  <c:v>9438</c:v>
                </c:pt>
                <c:pt idx="4">
                  <c:v>3140</c:v>
                </c:pt>
                <c:pt idx="5">
                  <c:v>8190</c:v>
                </c:pt>
                <c:pt idx="6">
                  <c:v>30540</c:v>
                </c:pt>
                <c:pt idx="7">
                  <c:v>50452</c:v>
                </c:pt>
                <c:pt idx="8">
                  <c:v>26344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178-4D93-B6C8-35B261B7B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内訳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A35-4788-B360-9187018052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A35-4788-B360-9187018052F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A35-4788-B360-9187018052F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A35-4788-B360-9187018052F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A35-4788-B360-9187018052F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A35-4788-B360-9187018052F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DA35-4788-B360-9187018052F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DA35-4788-B360-9187018052F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DA35-4788-B360-9187018052F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DA35-4788-B360-9187018052FC}"/>
              </c:ext>
            </c:extLst>
          </c:dPt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DA35-4788-B360-9187018052FC}"/>
                </c:ext>
              </c:extLst>
            </c:dLbl>
            <c:dLbl>
              <c:idx val="1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DA35-4788-B360-9187018052FC}"/>
                </c:ext>
              </c:extLst>
            </c:dLbl>
            <c:dLbl>
              <c:idx val="2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DA35-4788-B360-9187018052FC}"/>
                </c:ext>
              </c:extLst>
            </c:dLbl>
            <c:dLbl>
              <c:idx val="3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DA35-4788-B360-9187018052FC}"/>
                </c:ext>
              </c:extLst>
            </c:dLbl>
            <c:dLbl>
              <c:idx val="4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DA35-4788-B360-9187018052FC}"/>
                </c:ext>
              </c:extLst>
            </c:dLbl>
            <c:dLbl>
              <c:idx val="5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A35-4788-B360-9187018052FC}"/>
                </c:ext>
              </c:extLst>
            </c:dLbl>
            <c:dLbl>
              <c:idx val="6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A35-4788-B360-9187018052FC}"/>
                </c:ext>
              </c:extLst>
            </c:dLbl>
            <c:dLbl>
              <c:idx val="7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DA35-4788-B360-9187018052FC}"/>
                </c:ext>
              </c:extLst>
            </c:dLbl>
            <c:dLbl>
              <c:idx val="8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DA35-4788-B360-9187018052FC}"/>
                </c:ext>
              </c:extLst>
            </c:dLbl>
            <c:dLbl>
              <c:idx val="9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DA35-4788-B360-9187018052F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4472C4"/>
                </a:solidFill>
                <a:prstDash val="solid"/>
              </a:ln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'2023.2月'!$A$2:$A$11</c:f>
              <c:strCache>
                <c:ptCount val="10"/>
                <c:pt idx="0">
                  <c:v>家賃</c:v>
                </c:pt>
                <c:pt idx="1">
                  <c:v>電気ガス</c:v>
                </c:pt>
                <c:pt idx="2">
                  <c:v>水道</c:v>
                </c:pt>
                <c:pt idx="3">
                  <c:v>駐車場</c:v>
                </c:pt>
                <c:pt idx="4">
                  <c:v>wifi</c:v>
                </c:pt>
                <c:pt idx="5">
                  <c:v>交通費</c:v>
                </c:pt>
                <c:pt idx="6">
                  <c:v>ガソリン</c:v>
                </c:pt>
                <c:pt idx="7">
                  <c:v>食費</c:v>
                </c:pt>
                <c:pt idx="8">
                  <c:v>雑貨</c:v>
                </c:pt>
                <c:pt idx="9">
                  <c:v>その他</c:v>
                </c:pt>
              </c:strCache>
            </c:strRef>
          </c:cat>
          <c:val>
            <c:numRef>
              <c:f>'2023.2月'!$B$2:$B$11</c:f>
              <c:numCache>
                <c:formatCode>General</c:formatCode>
                <c:ptCount val="10"/>
                <c:pt idx="0">
                  <c:v>105540</c:v>
                </c:pt>
                <c:pt idx="1">
                  <c:v>38744</c:v>
                </c:pt>
                <c:pt idx="2">
                  <c:v>6888</c:v>
                </c:pt>
                <c:pt idx="3">
                  <c:v>9438</c:v>
                </c:pt>
                <c:pt idx="4">
                  <c:v>3140</c:v>
                </c:pt>
                <c:pt idx="5">
                  <c:v>19690</c:v>
                </c:pt>
                <c:pt idx="6">
                  <c:v>6565</c:v>
                </c:pt>
                <c:pt idx="7">
                  <c:v>28474</c:v>
                </c:pt>
                <c:pt idx="8">
                  <c:v>2084</c:v>
                </c:pt>
                <c:pt idx="9">
                  <c:v>6110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A35-4788-B360-918701805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内訳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6B7-4CC6-92D6-4C551126CF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6B7-4CC6-92D6-4C551126CFA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6B7-4CC6-92D6-4C551126CFA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6B7-4CC6-92D6-4C551126CFA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6B7-4CC6-92D6-4C551126CFA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6B7-4CC6-92D6-4C551126CFA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6B7-4CC6-92D6-4C551126CFA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6B7-4CC6-92D6-4C551126CFA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6B7-4CC6-92D6-4C551126CFA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6B7-4CC6-92D6-4C551126CFAD}"/>
              </c:ext>
            </c:extLst>
          </c:dPt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56B7-4CC6-92D6-4C551126CFAD}"/>
                </c:ext>
              </c:extLst>
            </c:dLbl>
            <c:dLbl>
              <c:idx val="1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56B7-4CC6-92D6-4C551126CFAD}"/>
                </c:ext>
              </c:extLst>
            </c:dLbl>
            <c:dLbl>
              <c:idx val="2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56B7-4CC6-92D6-4C551126CFAD}"/>
                </c:ext>
              </c:extLst>
            </c:dLbl>
            <c:dLbl>
              <c:idx val="3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56B7-4CC6-92D6-4C551126CFAD}"/>
                </c:ext>
              </c:extLst>
            </c:dLbl>
            <c:dLbl>
              <c:idx val="4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56B7-4CC6-92D6-4C551126CFAD}"/>
                </c:ext>
              </c:extLst>
            </c:dLbl>
            <c:dLbl>
              <c:idx val="5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6B7-4CC6-92D6-4C551126CFAD}"/>
                </c:ext>
              </c:extLst>
            </c:dLbl>
            <c:dLbl>
              <c:idx val="6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6B7-4CC6-92D6-4C551126CFAD}"/>
                </c:ext>
              </c:extLst>
            </c:dLbl>
            <c:dLbl>
              <c:idx val="7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56B7-4CC6-92D6-4C551126CFAD}"/>
                </c:ext>
              </c:extLst>
            </c:dLbl>
            <c:dLbl>
              <c:idx val="8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56B7-4CC6-92D6-4C551126CFAD}"/>
                </c:ext>
              </c:extLst>
            </c:dLbl>
            <c:dLbl>
              <c:idx val="9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56B7-4CC6-92D6-4C551126CFA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4472C4"/>
                </a:solidFill>
                <a:prstDash val="solid"/>
              </a:ln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'2023.3月'!$A$2:$A$11</c:f>
              <c:strCache>
                <c:ptCount val="10"/>
                <c:pt idx="0">
                  <c:v>家賃</c:v>
                </c:pt>
                <c:pt idx="1">
                  <c:v>電気ガス</c:v>
                </c:pt>
                <c:pt idx="2">
                  <c:v>水道</c:v>
                </c:pt>
                <c:pt idx="3">
                  <c:v>駐車場</c:v>
                </c:pt>
                <c:pt idx="4">
                  <c:v>wifi</c:v>
                </c:pt>
                <c:pt idx="5">
                  <c:v>交通費</c:v>
                </c:pt>
                <c:pt idx="6">
                  <c:v>ガソリン</c:v>
                </c:pt>
                <c:pt idx="7">
                  <c:v>食費</c:v>
                </c:pt>
                <c:pt idx="8">
                  <c:v>雑貨</c:v>
                </c:pt>
                <c:pt idx="9">
                  <c:v>その他</c:v>
                </c:pt>
              </c:strCache>
            </c:strRef>
          </c:cat>
          <c:val>
            <c:numRef>
              <c:f>'2023.3月'!$B$2:$B$11</c:f>
              <c:numCache>
                <c:formatCode>General</c:formatCode>
                <c:ptCount val="10"/>
                <c:pt idx="0">
                  <c:v>105540</c:v>
                </c:pt>
                <c:pt idx="1">
                  <c:v>38776</c:v>
                </c:pt>
                <c:pt idx="3">
                  <c:v>9438</c:v>
                </c:pt>
                <c:pt idx="4">
                  <c:v>3140</c:v>
                </c:pt>
                <c:pt idx="5">
                  <c:v>9780</c:v>
                </c:pt>
                <c:pt idx="6">
                  <c:v>27775</c:v>
                </c:pt>
                <c:pt idx="7">
                  <c:v>34022</c:v>
                </c:pt>
                <c:pt idx="8">
                  <c:v>45664</c:v>
                </c:pt>
                <c:pt idx="9">
                  <c:v>16980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6B7-4CC6-92D6-4C551126C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1</xdr:row>
      <xdr:rowOff>28574</xdr:rowOff>
    </xdr:from>
    <xdr:to>
      <xdr:col>11</xdr:col>
      <xdr:colOff>752475</xdr:colOff>
      <xdr:row>17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1</xdr:row>
      <xdr:rowOff>28574</xdr:rowOff>
    </xdr:from>
    <xdr:to>
      <xdr:col>11</xdr:col>
      <xdr:colOff>752475</xdr:colOff>
      <xdr:row>17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1</xdr:row>
      <xdr:rowOff>28574</xdr:rowOff>
    </xdr:from>
    <xdr:to>
      <xdr:col>11</xdr:col>
      <xdr:colOff>752475</xdr:colOff>
      <xdr:row>17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1</xdr:row>
      <xdr:rowOff>28574</xdr:rowOff>
    </xdr:from>
    <xdr:to>
      <xdr:col>11</xdr:col>
      <xdr:colOff>752475</xdr:colOff>
      <xdr:row>17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17</xdr:col>
      <xdr:colOff>163606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17</xdr:col>
      <xdr:colOff>163606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17</xdr:col>
      <xdr:colOff>163606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17</xdr:col>
      <xdr:colOff>163606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workbookViewId="0">
      <selection activeCell="J9" sqref="J9"/>
    </sheetView>
  </sheetViews>
  <sheetFormatPr defaultRowHeight="15.75" x14ac:dyDescent="0.25"/>
  <cols>
    <col min="1" max="1" width="10.109375" style="9" bestFit="1" customWidth="1"/>
    <col min="2" max="10" width="8.88671875" style="10" customWidth="1"/>
    <col min="11" max="16384" width="8.88671875" style="10"/>
  </cols>
  <sheetData>
    <row r="1" spans="1:1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</row>
    <row r="2" spans="1:11" x14ac:dyDescent="0.25">
      <c r="A2" s="11" t="s">
        <v>11</v>
      </c>
      <c r="B2" s="10">
        <v>105540</v>
      </c>
      <c r="C2" s="10">
        <v>17172</v>
      </c>
      <c r="D2" s="10">
        <v>5579</v>
      </c>
      <c r="E2" s="10">
        <v>9438</v>
      </c>
      <c r="F2" s="10">
        <v>3140</v>
      </c>
      <c r="G2" s="10">
        <v>6250</v>
      </c>
      <c r="H2" s="10">
        <v>16033</v>
      </c>
      <c r="I2" s="10">
        <v>17210</v>
      </c>
      <c r="J2" s="10">
        <v>9821</v>
      </c>
      <c r="K2" s="10">
        <v>3900</v>
      </c>
    </row>
    <row r="3" spans="1:11" x14ac:dyDescent="0.25">
      <c r="A3" s="11" t="s">
        <v>12</v>
      </c>
      <c r="B3" s="10">
        <v>105540</v>
      </c>
      <c r="C3" s="10">
        <v>15133</v>
      </c>
      <c r="D3" s="10">
        <v>5579</v>
      </c>
      <c r="E3" s="10">
        <v>9438</v>
      </c>
      <c r="F3" s="10">
        <v>3140</v>
      </c>
      <c r="G3" s="10">
        <v>27580</v>
      </c>
      <c r="H3" s="10">
        <v>29144</v>
      </c>
      <c r="I3" s="10">
        <v>20120</v>
      </c>
      <c r="J3" s="10">
        <v>8494</v>
      </c>
      <c r="K3" s="10">
        <v>65601</v>
      </c>
    </row>
    <row r="4" spans="1:11" x14ac:dyDescent="0.25">
      <c r="A4" s="11" t="s">
        <v>13</v>
      </c>
      <c r="B4" s="10">
        <v>105540</v>
      </c>
      <c r="C4" s="10">
        <v>14269</v>
      </c>
      <c r="D4" s="10">
        <v>6888</v>
      </c>
      <c r="E4" s="10">
        <v>9438</v>
      </c>
      <c r="F4" s="10">
        <v>3140</v>
      </c>
      <c r="G4" s="10">
        <v>4680</v>
      </c>
      <c r="H4" s="10">
        <v>21907</v>
      </c>
      <c r="I4" s="10">
        <v>31812</v>
      </c>
      <c r="J4" s="10">
        <v>21489</v>
      </c>
      <c r="K4" s="10">
        <v>0</v>
      </c>
    </row>
    <row r="5" spans="1:11" x14ac:dyDescent="0.25">
      <c r="A5" s="11" t="s">
        <v>14</v>
      </c>
      <c r="B5" s="10">
        <v>105540</v>
      </c>
      <c r="C5" s="10">
        <v>16321</v>
      </c>
      <c r="D5" s="10">
        <v>6102</v>
      </c>
      <c r="E5" s="10">
        <v>9438</v>
      </c>
      <c r="F5" s="10">
        <v>3140</v>
      </c>
      <c r="G5" s="10">
        <v>9060</v>
      </c>
      <c r="H5" s="10">
        <v>15376</v>
      </c>
      <c r="I5" s="10">
        <v>24739</v>
      </c>
      <c r="J5" s="10">
        <v>36988</v>
      </c>
      <c r="K5" s="10">
        <v>91020</v>
      </c>
    </row>
    <row r="6" spans="1:11" x14ac:dyDescent="0.25">
      <c r="A6" s="11" t="s">
        <v>15</v>
      </c>
      <c r="B6" s="10">
        <v>105540</v>
      </c>
      <c r="C6" s="10">
        <v>24853</v>
      </c>
      <c r="D6" s="10">
        <v>6102</v>
      </c>
      <c r="E6" s="10">
        <v>9438</v>
      </c>
      <c r="F6" s="10">
        <v>3140</v>
      </c>
      <c r="G6" s="10">
        <v>4380</v>
      </c>
      <c r="H6" s="10">
        <v>6940</v>
      </c>
      <c r="I6" s="10">
        <v>34804</v>
      </c>
      <c r="J6" s="10">
        <v>27625</v>
      </c>
      <c r="K6" s="10">
        <v>0</v>
      </c>
    </row>
    <row r="7" spans="1:11" x14ac:dyDescent="0.25">
      <c r="A7" s="11" t="s">
        <v>16</v>
      </c>
      <c r="B7" s="10">
        <v>105540</v>
      </c>
      <c r="C7" s="10">
        <v>27143</v>
      </c>
      <c r="D7" s="10">
        <v>0</v>
      </c>
      <c r="E7" s="10">
        <v>9438</v>
      </c>
      <c r="F7" s="10">
        <v>3140</v>
      </c>
      <c r="G7" s="10">
        <v>8190</v>
      </c>
      <c r="H7" s="10">
        <v>30540</v>
      </c>
      <c r="I7" s="10">
        <v>50452</v>
      </c>
      <c r="J7" s="10">
        <v>26344</v>
      </c>
      <c r="K7" s="10">
        <v>0</v>
      </c>
    </row>
    <row r="8" spans="1:11" x14ac:dyDescent="0.25">
      <c r="A8" s="11" t="s">
        <v>17</v>
      </c>
      <c r="B8" s="10">
        <v>105540</v>
      </c>
      <c r="C8" s="10">
        <v>38744</v>
      </c>
      <c r="D8" s="10">
        <v>6888</v>
      </c>
      <c r="E8" s="10">
        <v>9438</v>
      </c>
      <c r="F8" s="10">
        <v>3140</v>
      </c>
      <c r="G8" s="10">
        <v>19690</v>
      </c>
      <c r="H8" s="10">
        <v>6565</v>
      </c>
      <c r="I8" s="10">
        <v>28474</v>
      </c>
      <c r="J8" s="10">
        <v>2084</v>
      </c>
      <c r="K8" s="10">
        <v>6110</v>
      </c>
    </row>
    <row r="9" spans="1:11" x14ac:dyDescent="0.25">
      <c r="A9" s="11" t="s">
        <v>18</v>
      </c>
      <c r="B9" s="10">
        <v>105540</v>
      </c>
      <c r="C9" s="10">
        <v>38776</v>
      </c>
      <c r="D9" s="10">
        <v>0</v>
      </c>
      <c r="E9" s="10">
        <v>9438</v>
      </c>
      <c r="F9" s="10">
        <v>3140</v>
      </c>
      <c r="G9" s="10">
        <v>9780</v>
      </c>
      <c r="H9" s="10">
        <v>27775</v>
      </c>
      <c r="I9" s="10">
        <v>34022</v>
      </c>
      <c r="J9" s="10">
        <v>45664</v>
      </c>
      <c r="K9" s="10">
        <v>16980</v>
      </c>
    </row>
  </sheetData>
  <phoneticPr fontId="1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6"/>
  <sheetViews>
    <sheetView topLeftCell="A13" workbookViewId="0">
      <selection activeCell="B2" sqref="B2"/>
    </sheetView>
  </sheetViews>
  <sheetFormatPr defaultRowHeight="15.75" x14ac:dyDescent="0.25"/>
  <cols>
    <col min="1" max="1" width="14.33203125" style="9" customWidth="1"/>
    <col min="2" max="2" width="14.44140625" style="9" customWidth="1"/>
  </cols>
  <sheetData>
    <row r="1" spans="1:2" s="1" customFormat="1" x14ac:dyDescent="0.25">
      <c r="A1" s="1" t="s">
        <v>19</v>
      </c>
    </row>
    <row r="2" spans="1:2" x14ac:dyDescent="0.25">
      <c r="A2" s="10" t="s">
        <v>1</v>
      </c>
      <c r="B2" s="10">
        <v>105540</v>
      </c>
    </row>
    <row r="3" spans="1:2" x14ac:dyDescent="0.25">
      <c r="A3" s="10" t="s">
        <v>2</v>
      </c>
      <c r="B3" s="10">
        <v>17172</v>
      </c>
    </row>
    <row r="4" spans="1:2" x14ac:dyDescent="0.25">
      <c r="A4" s="10" t="s">
        <v>3</v>
      </c>
      <c r="B4" s="10">
        <v>5579</v>
      </c>
    </row>
    <row r="5" spans="1:2" x14ac:dyDescent="0.25">
      <c r="A5" s="10" t="s">
        <v>4</v>
      </c>
      <c r="B5" s="10">
        <v>9438</v>
      </c>
    </row>
    <row r="6" spans="1:2" x14ac:dyDescent="0.25">
      <c r="A6" s="10" t="s">
        <v>5</v>
      </c>
      <c r="B6" s="10">
        <v>3140</v>
      </c>
    </row>
    <row r="7" spans="1:2" x14ac:dyDescent="0.25">
      <c r="A7" s="10" t="s">
        <v>6</v>
      </c>
      <c r="B7" s="10">
        <f>SUMIF(D22:D100,A7,C22:C100)+SUMIF(H22:H100,A7,G22:G100)+SUMIF(L22:L100,A7,K22:K100)</f>
        <v>6250</v>
      </c>
    </row>
    <row r="8" spans="1:2" x14ac:dyDescent="0.25">
      <c r="A8" s="10" t="s">
        <v>7</v>
      </c>
      <c r="B8" s="10">
        <f>SUMIF(D22:D100,A8,C22:C100)+SUMIF(H22:H100,A8,G22:G100)+SUMIF(L22:L100,A8,K22:K100)</f>
        <v>16033</v>
      </c>
    </row>
    <row r="9" spans="1:2" x14ac:dyDescent="0.25">
      <c r="A9" s="10" t="s">
        <v>8</v>
      </c>
      <c r="B9" s="10">
        <f>SUMIF(D22:D100,A9,C22:C100)+SUMIF(H22:H100,A9,G22:G100)+SUMIF(L22:L100,A9,K22:K100)</f>
        <v>17210</v>
      </c>
    </row>
    <row r="10" spans="1:2" x14ac:dyDescent="0.25">
      <c r="A10" s="10" t="s">
        <v>9</v>
      </c>
      <c r="B10" s="10">
        <f>SUMIF(D22:D100,A10,C22:C100)+SUMIF(H22:H100,A10,G22:G100)+SUMIF(L22:L100,A10,K22:K100)</f>
        <v>9821</v>
      </c>
    </row>
    <row r="11" spans="1:2" x14ac:dyDescent="0.25">
      <c r="A11" s="10" t="s">
        <v>10</v>
      </c>
      <c r="B11" s="10">
        <f>SUMIF(D22:D100,A11,C22:C100)+SUMIF(H22:H100,A11,G22:G100)+SUMIF(L22:L100,A11,K22:K100)</f>
        <v>3900</v>
      </c>
    </row>
    <row r="13" spans="1:2" x14ac:dyDescent="0.25">
      <c r="A13" s="10" t="s">
        <v>20</v>
      </c>
      <c r="B13" s="10">
        <f>SUM(B2:B11)</f>
        <v>194083</v>
      </c>
    </row>
    <row r="14" spans="1:2" x14ac:dyDescent="0.25">
      <c r="A14" s="10" t="s">
        <v>21</v>
      </c>
      <c r="B14" s="10">
        <f>SUM(B2:B6)</f>
        <v>140869</v>
      </c>
    </row>
    <row r="15" spans="1:2" x14ac:dyDescent="0.25">
      <c r="A15" s="10" t="s">
        <v>22</v>
      </c>
      <c r="B15" s="10">
        <f>SUM(B7:B11)</f>
        <v>53214</v>
      </c>
    </row>
    <row r="19" spans="1:12" s="1" customFormat="1" x14ac:dyDescent="0.25">
      <c r="A19" s="2" t="s">
        <v>23</v>
      </c>
    </row>
    <row r="20" spans="1:12" x14ac:dyDescent="0.25">
      <c r="A20" s="10" t="s">
        <v>24</v>
      </c>
    </row>
    <row r="21" spans="1:12" x14ac:dyDescent="0.25">
      <c r="A21" s="10" t="s">
        <v>25</v>
      </c>
      <c r="B21" s="10" t="s">
        <v>26</v>
      </c>
      <c r="C21" s="10">
        <f>SUM(C22:C100)</f>
        <v>28291</v>
      </c>
      <c r="D21" s="10" t="s">
        <v>27</v>
      </c>
      <c r="E21" s="10" t="s">
        <v>28</v>
      </c>
      <c r="F21" s="10" t="s">
        <v>26</v>
      </c>
      <c r="G21" s="10">
        <f>SUM(G22:G100)</f>
        <v>9821</v>
      </c>
      <c r="H21" s="10" t="s">
        <v>27</v>
      </c>
      <c r="I21" s="10" t="s">
        <v>29</v>
      </c>
      <c r="J21" s="10" t="s">
        <v>26</v>
      </c>
      <c r="K21" s="10">
        <f>SUM(K22:K100)</f>
        <v>15102</v>
      </c>
      <c r="L21" s="10" t="s">
        <v>27</v>
      </c>
    </row>
    <row r="22" spans="1:12" x14ac:dyDescent="0.25">
      <c r="A22" s="11">
        <v>44758</v>
      </c>
      <c r="B22" s="10" t="s">
        <v>30</v>
      </c>
      <c r="C22" s="10">
        <v>620</v>
      </c>
      <c r="D22" s="10" t="s">
        <v>6</v>
      </c>
      <c r="E22" s="11">
        <v>44772</v>
      </c>
      <c r="F22" s="10" t="s">
        <v>31</v>
      </c>
      <c r="G22" s="10">
        <v>5222</v>
      </c>
      <c r="H22" s="10" t="s">
        <v>9</v>
      </c>
      <c r="I22" s="11">
        <v>44742</v>
      </c>
      <c r="J22" s="10" t="s">
        <v>32</v>
      </c>
      <c r="K22" s="10">
        <v>2421</v>
      </c>
      <c r="L22" s="10" t="s">
        <v>8</v>
      </c>
    </row>
    <row r="23" spans="1:12" x14ac:dyDescent="0.25">
      <c r="A23" s="11">
        <v>44758</v>
      </c>
      <c r="B23" s="10" t="s">
        <v>30</v>
      </c>
      <c r="C23" s="10">
        <v>620</v>
      </c>
      <c r="D23" s="10" t="s">
        <v>6</v>
      </c>
      <c r="E23" s="11">
        <v>44760</v>
      </c>
      <c r="F23" s="10" t="s">
        <v>33</v>
      </c>
      <c r="G23" s="10">
        <v>4599</v>
      </c>
      <c r="H23" s="10" t="s">
        <v>9</v>
      </c>
      <c r="I23" s="11">
        <v>44738</v>
      </c>
      <c r="J23" s="10" t="s">
        <v>34</v>
      </c>
      <c r="K23" s="10">
        <v>1634</v>
      </c>
      <c r="L23" s="10" t="s">
        <v>8</v>
      </c>
    </row>
    <row r="24" spans="1:12" x14ac:dyDescent="0.25">
      <c r="A24" s="11">
        <v>44759</v>
      </c>
      <c r="B24" s="10" t="s">
        <v>35</v>
      </c>
      <c r="C24" s="10">
        <v>430</v>
      </c>
      <c r="D24" s="10" t="s">
        <v>6</v>
      </c>
      <c r="E24" s="12"/>
      <c r="F24" s="10"/>
      <c r="G24" s="10"/>
      <c r="H24" s="10"/>
      <c r="I24" s="11">
        <v>44759</v>
      </c>
      <c r="J24" s="10" t="s">
        <v>36</v>
      </c>
      <c r="K24" s="10">
        <v>8115</v>
      </c>
      <c r="L24" s="10" t="s">
        <v>7</v>
      </c>
    </row>
    <row r="25" spans="1:12" x14ac:dyDescent="0.25">
      <c r="A25" s="11">
        <v>44759</v>
      </c>
      <c r="B25" s="10" t="s">
        <v>30</v>
      </c>
      <c r="C25" s="10">
        <v>780</v>
      </c>
      <c r="D25" s="10" t="s">
        <v>6</v>
      </c>
      <c r="E25" s="12"/>
      <c r="I25" s="11">
        <v>44718</v>
      </c>
      <c r="J25" s="10" t="s">
        <v>37</v>
      </c>
      <c r="K25" s="10">
        <v>2932</v>
      </c>
      <c r="L25" s="10" t="s">
        <v>8</v>
      </c>
    </row>
    <row r="26" spans="1:12" x14ac:dyDescent="0.25">
      <c r="A26" s="11">
        <v>44759</v>
      </c>
      <c r="B26" s="10" t="s">
        <v>30</v>
      </c>
      <c r="C26" s="10">
        <v>1520</v>
      </c>
      <c r="D26" s="10" t="s">
        <v>6</v>
      </c>
      <c r="I26" s="12"/>
      <c r="J26" s="10"/>
      <c r="K26" s="10"/>
      <c r="L26" s="10"/>
    </row>
    <row r="27" spans="1:12" x14ac:dyDescent="0.25">
      <c r="A27" s="11">
        <v>44764</v>
      </c>
      <c r="B27" s="10" t="s">
        <v>38</v>
      </c>
      <c r="C27" s="10">
        <v>1716</v>
      </c>
      <c r="D27" s="10" t="s">
        <v>8</v>
      </c>
    </row>
    <row r="28" spans="1:12" x14ac:dyDescent="0.25">
      <c r="A28" s="11">
        <v>44766</v>
      </c>
      <c r="B28" s="10" t="s">
        <v>39</v>
      </c>
      <c r="C28" s="10">
        <v>3900</v>
      </c>
      <c r="D28" s="10" t="s">
        <v>10</v>
      </c>
    </row>
    <row r="29" spans="1:12" x14ac:dyDescent="0.25">
      <c r="A29" s="11">
        <v>44769</v>
      </c>
      <c r="B29" s="10" t="s">
        <v>40</v>
      </c>
      <c r="C29" s="10">
        <v>4004</v>
      </c>
      <c r="D29" s="10" t="s">
        <v>8</v>
      </c>
    </row>
    <row r="30" spans="1:12" x14ac:dyDescent="0.25">
      <c r="A30" s="11">
        <v>44770</v>
      </c>
      <c r="B30" s="10" t="s">
        <v>36</v>
      </c>
      <c r="C30" s="10">
        <v>7918</v>
      </c>
      <c r="D30" s="10" t="s">
        <v>7</v>
      </c>
    </row>
    <row r="31" spans="1:12" x14ac:dyDescent="0.25">
      <c r="A31" s="11">
        <v>44773</v>
      </c>
      <c r="B31" s="10" t="s">
        <v>30</v>
      </c>
      <c r="C31" s="10">
        <v>880</v>
      </c>
      <c r="D31" s="10" t="s">
        <v>6</v>
      </c>
    </row>
    <row r="32" spans="1:12" x14ac:dyDescent="0.25">
      <c r="A32" s="11">
        <v>44773</v>
      </c>
      <c r="B32" s="10" t="s">
        <v>30</v>
      </c>
      <c r="C32" s="10">
        <v>880</v>
      </c>
      <c r="D32" s="10" t="s">
        <v>6</v>
      </c>
    </row>
    <row r="33" spans="1:4" x14ac:dyDescent="0.25">
      <c r="A33" s="11">
        <v>44773</v>
      </c>
      <c r="B33" s="10" t="s">
        <v>41</v>
      </c>
      <c r="C33" s="10">
        <v>260</v>
      </c>
      <c r="D33" s="10" t="s">
        <v>6</v>
      </c>
    </row>
    <row r="34" spans="1:4" x14ac:dyDescent="0.25">
      <c r="A34" s="11">
        <v>44773</v>
      </c>
      <c r="B34" s="10" t="s">
        <v>41</v>
      </c>
      <c r="C34" s="10">
        <v>260</v>
      </c>
      <c r="D34" s="10" t="s">
        <v>6</v>
      </c>
    </row>
    <row r="35" spans="1:4" x14ac:dyDescent="0.25">
      <c r="A35" s="11">
        <v>44782</v>
      </c>
      <c r="B35" s="10" t="s">
        <v>40</v>
      </c>
      <c r="C35" s="10">
        <v>4503</v>
      </c>
      <c r="D35" s="10" t="s">
        <v>8</v>
      </c>
    </row>
    <row r="36" spans="1:4" x14ac:dyDescent="0.25">
      <c r="A36" s="11"/>
    </row>
  </sheetData>
  <phoneticPr fontId="1"/>
  <conditionalFormatting sqref="D22:D100 H22:H100 L22:L100">
    <cfRule type="containsText" dxfId="74" priority="1" operator="containsText" text="雑貨">
      <formula>NOT(ISERROR(SEARCH("雑貨",D22)))</formula>
    </cfRule>
    <cfRule type="containsText" dxfId="73" priority="2" operator="containsText" text="その他">
      <formula>NOT(ISERROR(SEARCH("その他",D22)))</formula>
    </cfRule>
    <cfRule type="containsText" dxfId="72" priority="3" operator="containsText" text="ガソリン">
      <formula>NOT(ISERROR(SEARCH("ガソリン",D22)))</formula>
    </cfRule>
    <cfRule type="containsText" dxfId="71" priority="4" operator="containsText" text="交通費">
      <formula>NOT(ISERROR(SEARCH("交通費",D22)))</formula>
    </cfRule>
    <cfRule type="containsText" dxfId="70" priority="5" operator="containsText" text="食費">
      <formula>NOT(ISERROR(SEARCH("食費",D22)))</formula>
    </cfRule>
  </conditionalFormatting>
  <dataValidations count="1">
    <dataValidation type="list" showInputMessage="1" showErrorMessage="1" sqref="D22:D328 H22:H100 L22:L100" xr:uid="{00000000-0002-0000-0100-000000000000}">
      <formula1>"交通費,ガソリン,食費,雑貨,その他"</formula1>
    </dataValidation>
  </dataValidations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1"/>
  <sheetViews>
    <sheetView topLeftCell="A19" workbookViewId="0">
      <selection activeCell="B11" sqref="B11"/>
    </sheetView>
  </sheetViews>
  <sheetFormatPr defaultRowHeight="15.75" x14ac:dyDescent="0.25"/>
  <cols>
    <col min="1" max="1" width="14.33203125" style="9" customWidth="1"/>
    <col min="2" max="2" width="14.44140625" style="9" customWidth="1"/>
    <col min="5" max="5" width="9.109375" style="9" bestFit="1" customWidth="1"/>
    <col min="9" max="9" width="10.109375" style="9" bestFit="1" customWidth="1"/>
  </cols>
  <sheetData>
    <row r="1" spans="1:2" s="1" customFormat="1" x14ac:dyDescent="0.25">
      <c r="A1" s="1" t="s">
        <v>19</v>
      </c>
    </row>
    <row r="2" spans="1:2" x14ac:dyDescent="0.25">
      <c r="A2" s="3" t="s">
        <v>1</v>
      </c>
      <c r="B2" s="10">
        <v>105540</v>
      </c>
    </row>
    <row r="3" spans="1:2" x14ac:dyDescent="0.25">
      <c r="A3" s="3" t="s">
        <v>2</v>
      </c>
      <c r="B3" s="10">
        <v>15133</v>
      </c>
    </row>
    <row r="4" spans="1:2" x14ac:dyDescent="0.25">
      <c r="A4" s="3" t="s">
        <v>3</v>
      </c>
      <c r="B4" s="10">
        <v>5579</v>
      </c>
    </row>
    <row r="5" spans="1:2" x14ac:dyDescent="0.25">
      <c r="A5" s="3" t="s">
        <v>4</v>
      </c>
      <c r="B5" s="10">
        <v>9438</v>
      </c>
    </row>
    <row r="6" spans="1:2" x14ac:dyDescent="0.25">
      <c r="A6" s="3" t="s">
        <v>5</v>
      </c>
      <c r="B6" s="10">
        <v>3140</v>
      </c>
    </row>
    <row r="7" spans="1:2" x14ac:dyDescent="0.25">
      <c r="A7" s="4" t="s">
        <v>6</v>
      </c>
      <c r="B7" s="10">
        <f>SUMIF(D22:D100,A7,C22:C100)+SUMIF(H22:H100,A7,G22:G100)+SUMIF(L22:L100,A7,K22:K100)</f>
        <v>27580</v>
      </c>
    </row>
    <row r="8" spans="1:2" x14ac:dyDescent="0.25">
      <c r="A8" s="4" t="s">
        <v>7</v>
      </c>
      <c r="B8" s="10">
        <f>SUMIF(D22:D100,A8,C22:C100)+SUMIF(H22:H100,A8,G22:G100)+SUMIF(L22:L100,A8,K22:K100)</f>
        <v>29144</v>
      </c>
    </row>
    <row r="9" spans="1:2" x14ac:dyDescent="0.25">
      <c r="A9" s="4" t="s">
        <v>8</v>
      </c>
      <c r="B9" s="10">
        <f>SUMIF(D22:D100,A9,C22:C100)+SUMIF(H22:H100,A9,G22:G100)+SUMIF(L22:L100,A9,K22:K100)</f>
        <v>20120</v>
      </c>
    </row>
    <row r="10" spans="1:2" x14ac:dyDescent="0.25">
      <c r="A10" s="4" t="s">
        <v>9</v>
      </c>
      <c r="B10" s="10">
        <f>SUMIF(D22:D100,A10,C22:C100)+SUMIF(H22:H100,A10,G22:G100)+SUMIF(L22:L100,A10,K22:K100)</f>
        <v>8494</v>
      </c>
    </row>
    <row r="11" spans="1:2" x14ac:dyDescent="0.25">
      <c r="A11" s="4" t="s">
        <v>10</v>
      </c>
      <c r="B11" s="10">
        <f>SUMIF(D22:D100,A11,C22:C100)+SUMIF(H22:H100,A11,G22:G100)+SUMIF(L22:L100,A11,K22:K100)</f>
        <v>65601</v>
      </c>
    </row>
    <row r="13" spans="1:2" x14ac:dyDescent="0.25">
      <c r="A13" s="10" t="s">
        <v>20</v>
      </c>
      <c r="B13" s="5">
        <f>SUM(B2:B11)</f>
        <v>289769</v>
      </c>
    </row>
    <row r="14" spans="1:2" x14ac:dyDescent="0.25">
      <c r="A14" s="10" t="s">
        <v>21</v>
      </c>
      <c r="B14" s="10">
        <f>SUM(B2:B6)</f>
        <v>138830</v>
      </c>
    </row>
    <row r="15" spans="1:2" x14ac:dyDescent="0.25">
      <c r="A15" s="10" t="s">
        <v>22</v>
      </c>
      <c r="B15" s="10">
        <f>SUM(B7:B11)</f>
        <v>150939</v>
      </c>
    </row>
    <row r="17" spans="1:12" x14ac:dyDescent="0.25">
      <c r="A17" s="10" t="s">
        <v>42</v>
      </c>
      <c r="B17" s="5">
        <f>108000-K21</f>
        <v>82137</v>
      </c>
    </row>
    <row r="18" spans="1:12" x14ac:dyDescent="0.25">
      <c r="A18" s="10" t="s">
        <v>43</v>
      </c>
      <c r="B18" s="5">
        <f>104000-G21</f>
        <v>36162</v>
      </c>
    </row>
    <row r="19" spans="1:12" s="1" customFormat="1" x14ac:dyDescent="0.25">
      <c r="A19" s="2" t="s">
        <v>23</v>
      </c>
    </row>
    <row r="20" spans="1:12" x14ac:dyDescent="0.25">
      <c r="A20" s="10" t="s">
        <v>44</v>
      </c>
    </row>
    <row r="21" spans="1:12" x14ac:dyDescent="0.25">
      <c r="A21" s="10" t="s">
        <v>25</v>
      </c>
      <c r="B21" s="10" t="s">
        <v>26</v>
      </c>
      <c r="C21" s="10">
        <f>SUM(C22:C100)</f>
        <v>57238</v>
      </c>
      <c r="D21" s="10" t="s">
        <v>27</v>
      </c>
      <c r="E21" s="10" t="s">
        <v>28</v>
      </c>
      <c r="F21" s="10" t="s">
        <v>26</v>
      </c>
      <c r="G21" s="10">
        <f>SUM(G22:G100)</f>
        <v>67838</v>
      </c>
      <c r="H21" s="10" t="s">
        <v>27</v>
      </c>
      <c r="I21" s="10" t="s">
        <v>29</v>
      </c>
      <c r="J21" s="10" t="s">
        <v>26</v>
      </c>
      <c r="K21" s="10">
        <f>SUM(K22:K100)</f>
        <v>25863</v>
      </c>
      <c r="L21" s="10" t="s">
        <v>27</v>
      </c>
    </row>
    <row r="22" spans="1:12" x14ac:dyDescent="0.25">
      <c r="A22" s="11">
        <v>44808</v>
      </c>
      <c r="B22" s="10" t="s">
        <v>45</v>
      </c>
      <c r="C22" s="10">
        <v>4532</v>
      </c>
      <c r="D22" s="10" t="s">
        <v>8</v>
      </c>
      <c r="E22" s="11">
        <v>44778</v>
      </c>
      <c r="F22" s="10" t="s">
        <v>46</v>
      </c>
      <c r="G22" s="10">
        <v>6238</v>
      </c>
      <c r="H22" s="10" t="s">
        <v>7</v>
      </c>
      <c r="I22" s="11">
        <v>44792</v>
      </c>
      <c r="J22" s="10" t="s">
        <v>47</v>
      </c>
      <c r="K22" s="10">
        <v>4075</v>
      </c>
      <c r="L22" s="10" t="s">
        <v>9</v>
      </c>
    </row>
    <row r="23" spans="1:12" x14ac:dyDescent="0.25">
      <c r="A23" s="11">
        <v>44802</v>
      </c>
      <c r="B23" s="10" t="s">
        <v>40</v>
      </c>
      <c r="C23" s="10">
        <v>6882</v>
      </c>
      <c r="D23" s="10" t="s">
        <v>8</v>
      </c>
      <c r="E23" s="11">
        <v>44779</v>
      </c>
      <c r="F23" s="10" t="s">
        <v>48</v>
      </c>
      <c r="G23" s="10">
        <v>28500</v>
      </c>
      <c r="H23" s="10" t="s">
        <v>10</v>
      </c>
      <c r="I23" s="11">
        <v>44801</v>
      </c>
      <c r="J23" s="10" t="s">
        <v>49</v>
      </c>
      <c r="K23" s="10">
        <v>1072</v>
      </c>
      <c r="L23" s="10" t="s">
        <v>9</v>
      </c>
    </row>
    <row r="24" spans="1:12" x14ac:dyDescent="0.25">
      <c r="A24" s="11">
        <v>44794</v>
      </c>
      <c r="B24" s="10" t="s">
        <v>50</v>
      </c>
      <c r="C24" s="10">
        <v>7560</v>
      </c>
      <c r="D24" s="10" t="s">
        <v>7</v>
      </c>
      <c r="E24" s="11">
        <v>44778</v>
      </c>
      <c r="F24" s="10" t="s">
        <v>51</v>
      </c>
      <c r="G24" s="10">
        <v>33100</v>
      </c>
      <c r="H24" s="10" t="s">
        <v>10</v>
      </c>
      <c r="I24" s="11">
        <v>44805</v>
      </c>
      <c r="J24" s="10" t="s">
        <v>52</v>
      </c>
      <c r="K24" s="10">
        <v>7794</v>
      </c>
      <c r="L24" s="10" t="s">
        <v>7</v>
      </c>
    </row>
    <row r="25" spans="1:12" x14ac:dyDescent="0.25">
      <c r="A25" s="11">
        <v>44794</v>
      </c>
      <c r="B25" s="10" t="s">
        <v>53</v>
      </c>
      <c r="C25" s="10">
        <v>880</v>
      </c>
      <c r="D25" s="10" t="s">
        <v>6</v>
      </c>
      <c r="E25" s="12"/>
      <c r="F25" s="10"/>
      <c r="G25" s="10"/>
      <c r="H25" s="10"/>
      <c r="I25" s="11">
        <v>44810</v>
      </c>
      <c r="J25" s="10" t="s">
        <v>54</v>
      </c>
      <c r="K25" s="10">
        <v>756</v>
      </c>
      <c r="L25" s="10" t="s">
        <v>8</v>
      </c>
    </row>
    <row r="26" spans="1:12" x14ac:dyDescent="0.25">
      <c r="A26" s="11">
        <v>44792</v>
      </c>
      <c r="B26" s="10" t="s">
        <v>55</v>
      </c>
      <c r="C26" s="10">
        <v>321</v>
      </c>
      <c r="D26" s="10" t="s">
        <v>8</v>
      </c>
      <c r="E26" s="12"/>
      <c r="F26" s="10"/>
      <c r="G26" s="10"/>
      <c r="H26" s="10"/>
      <c r="I26" s="11">
        <v>44783</v>
      </c>
      <c r="J26" s="10" t="s">
        <v>56</v>
      </c>
      <c r="K26" s="10">
        <v>1267</v>
      </c>
      <c r="L26" s="10" t="s">
        <v>8</v>
      </c>
    </row>
    <row r="27" spans="1:12" x14ac:dyDescent="0.25">
      <c r="A27" s="11">
        <v>44791</v>
      </c>
      <c r="B27" s="10" t="s">
        <v>40</v>
      </c>
      <c r="C27" s="10">
        <v>6362</v>
      </c>
      <c r="D27" s="10" t="s">
        <v>8</v>
      </c>
      <c r="I27" s="11">
        <v>44788</v>
      </c>
      <c r="J27" s="10" t="s">
        <v>49</v>
      </c>
      <c r="K27" s="10">
        <v>3347</v>
      </c>
      <c r="L27" s="10" t="s">
        <v>9</v>
      </c>
    </row>
    <row r="28" spans="1:12" x14ac:dyDescent="0.25">
      <c r="A28" s="11">
        <v>44790</v>
      </c>
      <c r="B28" s="10" t="s">
        <v>57</v>
      </c>
      <c r="C28" s="10">
        <v>4001</v>
      </c>
      <c r="D28" s="10" t="s">
        <v>10</v>
      </c>
      <c r="I28" s="11">
        <v>44786</v>
      </c>
      <c r="J28" s="10" t="s">
        <v>58</v>
      </c>
      <c r="K28" s="10">
        <v>7552</v>
      </c>
      <c r="L28" s="10" t="s">
        <v>7</v>
      </c>
    </row>
    <row r="29" spans="1:12" x14ac:dyDescent="0.25">
      <c r="A29" s="11">
        <v>44788</v>
      </c>
      <c r="B29" s="10" t="s">
        <v>53</v>
      </c>
      <c r="C29" s="10">
        <v>1090</v>
      </c>
      <c r="D29" s="10" t="s">
        <v>6</v>
      </c>
      <c r="I29" s="12"/>
      <c r="J29" s="10"/>
      <c r="K29" s="10"/>
      <c r="L29" s="10"/>
    </row>
    <row r="30" spans="1:12" x14ac:dyDescent="0.25">
      <c r="A30" s="11">
        <v>44787</v>
      </c>
      <c r="B30" s="10" t="s">
        <v>35</v>
      </c>
      <c r="C30" s="10">
        <v>920</v>
      </c>
      <c r="D30" s="10" t="s">
        <v>6</v>
      </c>
      <c r="I30" s="12"/>
      <c r="J30" s="10"/>
      <c r="K30" s="10"/>
      <c r="L30" s="10"/>
    </row>
    <row r="31" spans="1:12" x14ac:dyDescent="0.25">
      <c r="A31" s="11">
        <v>44787</v>
      </c>
      <c r="B31" s="10" t="s">
        <v>53</v>
      </c>
      <c r="C31" s="10">
        <v>370</v>
      </c>
      <c r="D31" s="10" t="s">
        <v>6</v>
      </c>
      <c r="I31" s="12"/>
      <c r="J31" s="10"/>
      <c r="K31" s="10"/>
      <c r="L31" s="10"/>
    </row>
    <row r="32" spans="1:12" x14ac:dyDescent="0.25">
      <c r="A32" s="11">
        <v>44787</v>
      </c>
      <c r="B32" s="10" t="s">
        <v>53</v>
      </c>
      <c r="C32" s="10">
        <v>1300</v>
      </c>
      <c r="D32" s="10" t="s">
        <v>6</v>
      </c>
      <c r="I32" s="12"/>
      <c r="J32" s="10"/>
      <c r="K32" s="10"/>
      <c r="L32" s="10"/>
    </row>
    <row r="33" spans="1:4" x14ac:dyDescent="0.25">
      <c r="A33" s="11">
        <v>44787</v>
      </c>
      <c r="B33" s="10" t="s">
        <v>59</v>
      </c>
      <c r="C33" s="10">
        <v>630</v>
      </c>
      <c r="D33" s="10" t="s">
        <v>6</v>
      </c>
    </row>
    <row r="34" spans="1:4" x14ac:dyDescent="0.25">
      <c r="A34" s="11">
        <v>44786</v>
      </c>
      <c r="B34" s="10" t="s">
        <v>35</v>
      </c>
      <c r="C34" s="10">
        <v>620</v>
      </c>
      <c r="D34" s="10" t="s">
        <v>6</v>
      </c>
    </row>
    <row r="35" spans="1:4" x14ac:dyDescent="0.25">
      <c r="A35" s="11">
        <v>44786</v>
      </c>
      <c r="B35" s="10" t="s">
        <v>35</v>
      </c>
      <c r="C35" s="10">
        <v>380</v>
      </c>
      <c r="D35" s="10" t="s">
        <v>6</v>
      </c>
    </row>
    <row r="36" spans="1:4" x14ac:dyDescent="0.25">
      <c r="A36" s="11">
        <v>44786</v>
      </c>
      <c r="B36" s="10" t="s">
        <v>35</v>
      </c>
      <c r="C36" s="10">
        <v>930</v>
      </c>
      <c r="D36" s="10" t="s">
        <v>6</v>
      </c>
    </row>
    <row r="37" spans="1:4" x14ac:dyDescent="0.25">
      <c r="A37" s="11">
        <v>44786</v>
      </c>
      <c r="B37" s="10" t="s">
        <v>53</v>
      </c>
      <c r="C37" s="10">
        <v>1300</v>
      </c>
      <c r="D37" s="10" t="s">
        <v>6</v>
      </c>
    </row>
    <row r="38" spans="1:4" x14ac:dyDescent="0.25">
      <c r="A38" s="11">
        <v>44786</v>
      </c>
      <c r="B38" s="10" t="s">
        <v>53</v>
      </c>
      <c r="C38" s="10">
        <v>880</v>
      </c>
      <c r="D38" s="10" t="s">
        <v>6</v>
      </c>
    </row>
    <row r="39" spans="1:4" x14ac:dyDescent="0.25">
      <c r="A39" s="11">
        <v>44786</v>
      </c>
      <c r="B39" s="10" t="s">
        <v>53</v>
      </c>
      <c r="C39" s="10">
        <v>370</v>
      </c>
      <c r="D39" s="10" t="s">
        <v>6</v>
      </c>
    </row>
    <row r="40" spans="1:4" x14ac:dyDescent="0.25">
      <c r="A40" s="11">
        <v>44786</v>
      </c>
      <c r="B40" s="10" t="s">
        <v>59</v>
      </c>
      <c r="C40" s="10">
        <v>630</v>
      </c>
      <c r="D40" s="10" t="s">
        <v>6</v>
      </c>
    </row>
    <row r="41" spans="1:4" x14ac:dyDescent="0.25">
      <c r="A41" s="11">
        <v>44784</v>
      </c>
      <c r="B41" s="10" t="s">
        <v>35</v>
      </c>
      <c r="C41" s="10">
        <v>300</v>
      </c>
      <c r="D41" s="10" t="s">
        <v>6</v>
      </c>
    </row>
    <row r="42" spans="1:4" x14ac:dyDescent="0.25">
      <c r="A42" s="11">
        <v>44784</v>
      </c>
      <c r="B42" s="10" t="s">
        <v>59</v>
      </c>
      <c r="C42" s="10">
        <v>630</v>
      </c>
      <c r="D42" s="10" t="s">
        <v>6</v>
      </c>
    </row>
    <row r="43" spans="1:4" x14ac:dyDescent="0.25">
      <c r="A43" s="11">
        <v>44784</v>
      </c>
      <c r="B43" s="10" t="s">
        <v>59</v>
      </c>
      <c r="C43" s="10">
        <v>630</v>
      </c>
      <c r="D43" s="10" t="s">
        <v>6</v>
      </c>
    </row>
    <row r="44" spans="1:4" x14ac:dyDescent="0.25">
      <c r="A44" s="11">
        <v>44781</v>
      </c>
      <c r="B44" s="10" t="s">
        <v>60</v>
      </c>
      <c r="C44" s="10">
        <v>1760</v>
      </c>
      <c r="D44" s="10" t="s">
        <v>6</v>
      </c>
    </row>
    <row r="45" spans="1:4" x14ac:dyDescent="0.25">
      <c r="A45" s="11">
        <v>44781</v>
      </c>
      <c r="B45" s="10" t="s">
        <v>61</v>
      </c>
      <c r="C45" s="10">
        <v>1190</v>
      </c>
      <c r="D45" s="10" t="s">
        <v>6</v>
      </c>
    </row>
    <row r="46" spans="1:4" x14ac:dyDescent="0.25">
      <c r="A46" s="11">
        <v>44781</v>
      </c>
      <c r="B46" s="10" t="s">
        <v>62</v>
      </c>
      <c r="C46" s="10">
        <v>4300</v>
      </c>
      <c r="D46" s="10" t="s">
        <v>6</v>
      </c>
    </row>
    <row r="47" spans="1:4" x14ac:dyDescent="0.25">
      <c r="A47" s="11">
        <v>44780</v>
      </c>
      <c r="B47" s="10" t="s">
        <v>63</v>
      </c>
      <c r="C47" s="10">
        <v>880</v>
      </c>
      <c r="D47" s="10" t="s">
        <v>6</v>
      </c>
    </row>
    <row r="48" spans="1:4" x14ac:dyDescent="0.25">
      <c r="A48" s="11">
        <v>44780</v>
      </c>
      <c r="B48" s="10" t="s">
        <v>63</v>
      </c>
      <c r="C48" s="10">
        <v>270</v>
      </c>
      <c r="D48" s="10" t="s">
        <v>6</v>
      </c>
    </row>
    <row r="49" spans="1:4" x14ac:dyDescent="0.25">
      <c r="A49" s="11">
        <v>44779</v>
      </c>
      <c r="B49" s="10" t="s">
        <v>63</v>
      </c>
      <c r="C49" s="10">
        <v>6220</v>
      </c>
      <c r="D49" s="10" t="s">
        <v>6</v>
      </c>
    </row>
    <row r="50" spans="1:4" x14ac:dyDescent="0.25">
      <c r="A50" s="11">
        <v>44775</v>
      </c>
      <c r="B50" s="10" t="s">
        <v>60</v>
      </c>
      <c r="C50" s="10">
        <v>470</v>
      </c>
      <c r="D50" s="10" t="s">
        <v>6</v>
      </c>
    </row>
    <row r="51" spans="1:4" x14ac:dyDescent="0.25">
      <c r="A51" s="11">
        <v>44775</v>
      </c>
      <c r="B51" s="10" t="s">
        <v>59</v>
      </c>
      <c r="C51" s="10">
        <v>630</v>
      </c>
      <c r="D51" s="10" t="s">
        <v>6</v>
      </c>
    </row>
  </sheetData>
  <phoneticPr fontId="1"/>
  <conditionalFormatting sqref="H22:H100 L22:L100 D22:D100">
    <cfRule type="containsText" dxfId="69" priority="1" operator="containsText" text="雑貨">
      <formula>NOT(ISERROR(SEARCH("雑貨",D22)))</formula>
    </cfRule>
    <cfRule type="containsText" dxfId="68" priority="2" operator="containsText" text="その他">
      <formula>NOT(ISERROR(SEARCH("その他",D22)))</formula>
    </cfRule>
    <cfRule type="containsText" dxfId="67" priority="3" operator="containsText" text="ガソリン">
      <formula>NOT(ISERROR(SEARCH("ガソリン",D22)))</formula>
    </cfRule>
    <cfRule type="containsText" dxfId="66" priority="4" operator="containsText" text="交通費">
      <formula>NOT(ISERROR(SEARCH("交通費",D22)))</formula>
    </cfRule>
    <cfRule type="containsText" dxfId="65" priority="5" operator="containsText" text="食費">
      <formula>NOT(ISERROR(SEARCH("食費",D22)))</formula>
    </cfRule>
  </conditionalFormatting>
  <dataValidations count="1">
    <dataValidation type="list" showInputMessage="1" showErrorMessage="1" sqref="D22:D328 H22:H100 L22:L100" xr:uid="{00000000-0002-0000-0200-000000000000}">
      <formula1>"交通費,ガソリン,食費,雑貨,その他"</formula1>
    </dataValidation>
  </dataValidation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1"/>
  <sheetViews>
    <sheetView topLeftCell="A22" workbookViewId="0">
      <selection activeCell="I35" sqref="I35"/>
    </sheetView>
  </sheetViews>
  <sheetFormatPr defaultRowHeight="15.75" x14ac:dyDescent="0.25"/>
  <cols>
    <col min="1" max="1" width="14.33203125" style="9" customWidth="1"/>
    <col min="2" max="2" width="27.5546875" style="9" customWidth="1"/>
    <col min="5" max="5" width="11.21875" style="9" bestFit="1" customWidth="1"/>
    <col min="9" max="9" width="11.21875" style="9" bestFit="1" customWidth="1"/>
  </cols>
  <sheetData>
    <row r="1" spans="1:3" s="1" customFormat="1" x14ac:dyDescent="0.25">
      <c r="A1" s="1" t="s">
        <v>19</v>
      </c>
    </row>
    <row r="2" spans="1:3" x14ac:dyDescent="0.25">
      <c r="A2" s="3" t="s">
        <v>1</v>
      </c>
      <c r="B2" s="10">
        <v>105540</v>
      </c>
    </row>
    <row r="3" spans="1:3" x14ac:dyDescent="0.25">
      <c r="A3" s="3" t="s">
        <v>2</v>
      </c>
      <c r="B3" s="10">
        <v>14269</v>
      </c>
      <c r="C3" s="10" t="s">
        <v>64</v>
      </c>
    </row>
    <row r="4" spans="1:3" x14ac:dyDescent="0.25">
      <c r="A4" s="3" t="s">
        <v>3</v>
      </c>
      <c r="B4" s="10">
        <v>6888</v>
      </c>
    </row>
    <row r="5" spans="1:3" x14ac:dyDescent="0.25">
      <c r="A5" s="3" t="s">
        <v>4</v>
      </c>
      <c r="B5" s="10">
        <v>9438</v>
      </c>
    </row>
    <row r="6" spans="1:3" x14ac:dyDescent="0.25">
      <c r="A6" s="3" t="s">
        <v>5</v>
      </c>
      <c r="B6" s="10">
        <v>3140</v>
      </c>
    </row>
    <row r="7" spans="1:3" x14ac:dyDescent="0.25">
      <c r="A7" s="4" t="s">
        <v>6</v>
      </c>
      <c r="B7" s="10">
        <f>SUMIF(D22:D100,A7,C22:C100)+SUMIF(H22:H100,A7,G22:G100)+SUMIF(L22:L100,A7,K22:K100)</f>
        <v>4680</v>
      </c>
    </row>
    <row r="8" spans="1:3" x14ac:dyDescent="0.25">
      <c r="A8" s="4" t="s">
        <v>7</v>
      </c>
      <c r="B8" s="10">
        <f>SUMIF(D22:D100,A8,C22:C100)+SUMIF(H22:H100,A8,G22:G100)+SUMIF(L22:L100,A8,K22:K100)</f>
        <v>21907</v>
      </c>
    </row>
    <row r="9" spans="1:3" x14ac:dyDescent="0.25">
      <c r="A9" s="4" t="s">
        <v>8</v>
      </c>
      <c r="B9" s="10">
        <f>SUMIF(D22:D100,A9,C22:C100)+SUMIF(H22:H100,A9,G22:G100)+SUMIF(L22:L100,A9,K22:K100)</f>
        <v>31812</v>
      </c>
    </row>
    <row r="10" spans="1:3" x14ac:dyDescent="0.25">
      <c r="A10" s="4" t="s">
        <v>9</v>
      </c>
      <c r="B10" s="10">
        <f>SUMIF(D22:D100,A10,C22:C100)+SUMIF(H22:H100,A10,G22:G100)+SUMIF(L22:L100,A10,K22:K100)</f>
        <v>21489</v>
      </c>
    </row>
    <row r="11" spans="1:3" x14ac:dyDescent="0.25">
      <c r="A11" s="4" t="s">
        <v>10</v>
      </c>
      <c r="B11" s="10">
        <f>SUMIF(D22:D100,A11,C22:C100)+SUMIF(H22:H100,A11,G22:G100)+SUMIF(L22:L100,A11,K22:K100)</f>
        <v>0</v>
      </c>
    </row>
    <row r="13" spans="1:3" x14ac:dyDescent="0.25">
      <c r="A13" s="10" t="s">
        <v>20</v>
      </c>
      <c r="B13" s="5">
        <f>SUM(B2:B11)</f>
        <v>219163</v>
      </c>
    </row>
    <row r="14" spans="1:3" x14ac:dyDescent="0.25">
      <c r="A14" s="10" t="s">
        <v>21</v>
      </c>
      <c r="B14" s="10">
        <f>SUM(B2:B6)</f>
        <v>139275</v>
      </c>
    </row>
    <row r="15" spans="1:3" x14ac:dyDescent="0.25">
      <c r="A15" s="10" t="s">
        <v>22</v>
      </c>
      <c r="B15" s="10">
        <f>SUM(B7:B11)</f>
        <v>79888</v>
      </c>
    </row>
    <row r="17" spans="1:12" x14ac:dyDescent="0.25">
      <c r="A17" s="10" t="s">
        <v>42</v>
      </c>
      <c r="B17" s="5">
        <f>108000-K21</f>
        <v>98602</v>
      </c>
    </row>
    <row r="18" spans="1:12" x14ac:dyDescent="0.25">
      <c r="A18" s="10" t="s">
        <v>43</v>
      </c>
      <c r="B18" s="5">
        <f>104000-G21</f>
        <v>78876</v>
      </c>
    </row>
    <row r="19" spans="1:12" s="1" customFormat="1" x14ac:dyDescent="0.25">
      <c r="A19" s="2" t="s">
        <v>23</v>
      </c>
    </row>
    <row r="20" spans="1:12" x14ac:dyDescent="0.25">
      <c r="A20" s="10" t="s">
        <v>65</v>
      </c>
    </row>
    <row r="21" spans="1:12" x14ac:dyDescent="0.25">
      <c r="A21" s="10" t="s">
        <v>25</v>
      </c>
      <c r="B21" s="10" t="s">
        <v>26</v>
      </c>
      <c r="C21" s="10">
        <f>SUM(C22:C100)</f>
        <v>45366</v>
      </c>
      <c r="D21" s="10" t="s">
        <v>27</v>
      </c>
      <c r="E21" s="10" t="s">
        <v>28</v>
      </c>
      <c r="F21" s="10" t="s">
        <v>26</v>
      </c>
      <c r="G21" s="10">
        <f>SUM(G22:G100)</f>
        <v>25124</v>
      </c>
      <c r="H21" s="10" t="s">
        <v>27</v>
      </c>
      <c r="I21" s="10" t="s">
        <v>29</v>
      </c>
      <c r="J21" s="10" t="s">
        <v>26</v>
      </c>
      <c r="K21" s="10">
        <f>SUM(K22:K100)</f>
        <v>9398</v>
      </c>
      <c r="L21" s="10" t="s">
        <v>27</v>
      </c>
    </row>
    <row r="22" spans="1:12" x14ac:dyDescent="0.25">
      <c r="A22" s="11">
        <v>44812</v>
      </c>
      <c r="B22" s="10" t="s">
        <v>47</v>
      </c>
      <c r="C22" s="10">
        <v>1298</v>
      </c>
      <c r="D22" s="10" t="s">
        <v>9</v>
      </c>
      <c r="E22" s="11">
        <v>44838</v>
      </c>
      <c r="F22" s="10" t="s">
        <v>66</v>
      </c>
      <c r="G22" s="10">
        <v>6984</v>
      </c>
      <c r="H22" s="10" t="s">
        <v>7</v>
      </c>
      <c r="I22" s="11">
        <v>44821</v>
      </c>
      <c r="J22" s="10" t="s">
        <v>67</v>
      </c>
      <c r="K22" s="10">
        <v>6179</v>
      </c>
      <c r="L22" s="10" t="s">
        <v>8</v>
      </c>
    </row>
    <row r="23" spans="1:12" x14ac:dyDescent="0.25">
      <c r="A23" s="11">
        <v>44812</v>
      </c>
      <c r="B23" s="10" t="s">
        <v>68</v>
      </c>
      <c r="C23" s="10">
        <v>1356</v>
      </c>
      <c r="D23" s="10" t="s">
        <v>8</v>
      </c>
      <c r="E23" s="11">
        <v>44821</v>
      </c>
      <c r="F23" s="10" t="s">
        <v>47</v>
      </c>
      <c r="G23" s="10">
        <v>6184</v>
      </c>
      <c r="H23" s="10" t="s">
        <v>9</v>
      </c>
      <c r="I23" s="11">
        <v>44843</v>
      </c>
      <c r="J23" s="10" t="s">
        <v>67</v>
      </c>
      <c r="K23" s="10">
        <v>1950</v>
      </c>
      <c r="L23" s="10" t="s">
        <v>8</v>
      </c>
    </row>
    <row r="24" spans="1:12" x14ac:dyDescent="0.25">
      <c r="A24" s="11">
        <v>44819</v>
      </c>
      <c r="B24" s="10" t="s">
        <v>36</v>
      </c>
      <c r="C24" s="10">
        <v>7453</v>
      </c>
      <c r="D24" s="10" t="s">
        <v>7</v>
      </c>
      <c r="E24" s="11">
        <v>44817</v>
      </c>
      <c r="F24" s="10" t="s">
        <v>33</v>
      </c>
      <c r="G24" s="10">
        <v>3431</v>
      </c>
      <c r="H24" s="10" t="s">
        <v>9</v>
      </c>
      <c r="I24" s="11">
        <v>44844</v>
      </c>
      <c r="J24" s="10" t="s">
        <v>69</v>
      </c>
      <c r="K24" s="10">
        <v>1269</v>
      </c>
      <c r="L24" s="10" t="s">
        <v>9</v>
      </c>
    </row>
    <row r="25" spans="1:12" x14ac:dyDescent="0.25">
      <c r="A25" s="11">
        <v>44838</v>
      </c>
      <c r="B25" s="10" t="s">
        <v>40</v>
      </c>
      <c r="C25" s="10">
        <v>6175</v>
      </c>
      <c r="D25" s="10" t="s">
        <v>8</v>
      </c>
      <c r="E25" s="11">
        <v>44829</v>
      </c>
      <c r="F25" s="10" t="s">
        <v>70</v>
      </c>
      <c r="G25" s="10">
        <v>1421</v>
      </c>
      <c r="H25" s="10" t="s">
        <v>8</v>
      </c>
      <c r="I25" s="11"/>
    </row>
    <row r="26" spans="1:12" x14ac:dyDescent="0.25">
      <c r="A26" s="11">
        <v>44834</v>
      </c>
      <c r="B26" s="10" t="s">
        <v>71</v>
      </c>
      <c r="C26" s="10">
        <v>2576</v>
      </c>
      <c r="D26" s="10" t="s">
        <v>8</v>
      </c>
      <c r="E26" s="11">
        <v>44814</v>
      </c>
      <c r="F26" s="10" t="s">
        <v>67</v>
      </c>
      <c r="G26" s="10">
        <v>4944</v>
      </c>
      <c r="H26" s="10" t="s">
        <v>8</v>
      </c>
      <c r="I26" s="11"/>
    </row>
    <row r="27" spans="1:12" x14ac:dyDescent="0.25">
      <c r="A27" s="11">
        <v>44829</v>
      </c>
      <c r="B27" s="10" t="s">
        <v>72</v>
      </c>
      <c r="C27" s="10">
        <v>1214</v>
      </c>
      <c r="D27" s="10" t="s">
        <v>9</v>
      </c>
      <c r="E27" s="11">
        <v>44844</v>
      </c>
      <c r="F27" s="10" t="s">
        <v>73</v>
      </c>
      <c r="G27" s="10">
        <v>2160</v>
      </c>
      <c r="H27" s="10" t="s">
        <v>9</v>
      </c>
      <c r="I27" s="11"/>
    </row>
    <row r="28" spans="1:12" x14ac:dyDescent="0.25">
      <c r="A28" s="11">
        <v>44829</v>
      </c>
      <c r="B28" s="10" t="s">
        <v>74</v>
      </c>
      <c r="C28" s="10">
        <v>5933</v>
      </c>
      <c r="D28" s="10" t="s">
        <v>9</v>
      </c>
      <c r="E28" s="11"/>
      <c r="F28" s="10"/>
      <c r="G28" s="10"/>
      <c r="H28" s="10"/>
      <c r="I28" s="11"/>
    </row>
    <row r="29" spans="1:12" x14ac:dyDescent="0.25">
      <c r="A29" s="11">
        <v>44829</v>
      </c>
      <c r="B29" s="10" t="s">
        <v>40</v>
      </c>
      <c r="C29" s="10">
        <v>3049</v>
      </c>
      <c r="D29" s="10" t="s">
        <v>8</v>
      </c>
      <c r="E29" s="11"/>
    </row>
    <row r="30" spans="1:12" x14ac:dyDescent="0.25">
      <c r="A30" s="11">
        <v>44829</v>
      </c>
      <c r="B30" s="10" t="s">
        <v>75</v>
      </c>
      <c r="C30" s="10">
        <v>2519</v>
      </c>
      <c r="D30" s="10" t="s">
        <v>8</v>
      </c>
      <c r="E30" s="11"/>
    </row>
    <row r="31" spans="1:12" x14ac:dyDescent="0.25">
      <c r="A31" s="11">
        <v>44828</v>
      </c>
      <c r="B31" s="10" t="s">
        <v>40</v>
      </c>
      <c r="C31" s="10">
        <v>1643</v>
      </c>
      <c r="D31" s="10" t="s">
        <v>8</v>
      </c>
      <c r="E31" s="11"/>
    </row>
    <row r="32" spans="1:12" x14ac:dyDescent="0.25">
      <c r="A32" s="11">
        <v>44827</v>
      </c>
      <c r="B32" s="10" t="s">
        <v>50</v>
      </c>
      <c r="C32" s="10">
        <v>7470</v>
      </c>
      <c r="D32" s="10" t="s">
        <v>7</v>
      </c>
      <c r="E32" s="11"/>
    </row>
    <row r="33" spans="1:4" x14ac:dyDescent="0.25">
      <c r="A33" s="11">
        <v>44827</v>
      </c>
      <c r="B33" s="10" t="s">
        <v>35</v>
      </c>
      <c r="C33" s="10">
        <v>590</v>
      </c>
      <c r="D33" s="10" t="s">
        <v>6</v>
      </c>
    </row>
    <row r="34" spans="1:4" x14ac:dyDescent="0.25">
      <c r="A34" s="11">
        <v>44827</v>
      </c>
      <c r="B34" s="10" t="s">
        <v>35</v>
      </c>
      <c r="C34" s="10">
        <v>810</v>
      </c>
      <c r="D34" s="10" t="s">
        <v>6</v>
      </c>
    </row>
    <row r="35" spans="1:4" x14ac:dyDescent="0.25">
      <c r="A35" s="11">
        <v>44827</v>
      </c>
      <c r="B35" s="10" t="s">
        <v>59</v>
      </c>
      <c r="C35" s="10">
        <v>630</v>
      </c>
      <c r="D35" s="10" t="s">
        <v>6</v>
      </c>
    </row>
    <row r="36" spans="1:4" x14ac:dyDescent="0.25">
      <c r="A36" s="11">
        <v>44827</v>
      </c>
      <c r="B36" s="10" t="s">
        <v>59</v>
      </c>
      <c r="C36" s="10">
        <v>630</v>
      </c>
      <c r="D36" s="10" t="s">
        <v>6</v>
      </c>
    </row>
    <row r="37" spans="1:4" x14ac:dyDescent="0.25">
      <c r="A37" s="11">
        <v>44822</v>
      </c>
      <c r="B37" s="10" t="s">
        <v>35</v>
      </c>
      <c r="C37" s="10">
        <v>380</v>
      </c>
      <c r="D37" s="10" t="s">
        <v>6</v>
      </c>
    </row>
    <row r="38" spans="1:4" x14ac:dyDescent="0.25">
      <c r="A38" s="11">
        <v>44822</v>
      </c>
      <c r="B38" s="10" t="s">
        <v>35</v>
      </c>
      <c r="C38" s="10">
        <v>380</v>
      </c>
      <c r="D38" s="10" t="s">
        <v>6</v>
      </c>
    </row>
    <row r="39" spans="1:4" x14ac:dyDescent="0.25">
      <c r="A39" s="11">
        <v>44822</v>
      </c>
      <c r="B39" s="10" t="s">
        <v>59</v>
      </c>
      <c r="C39" s="10">
        <v>630</v>
      </c>
      <c r="D39" s="10" t="s">
        <v>6</v>
      </c>
    </row>
    <row r="40" spans="1:4" x14ac:dyDescent="0.25">
      <c r="A40" s="11">
        <v>44822</v>
      </c>
      <c r="B40" s="10" t="s">
        <v>59</v>
      </c>
      <c r="C40" s="10">
        <v>630</v>
      </c>
      <c r="D40" s="10" t="s">
        <v>6</v>
      </c>
    </row>
    <row r="41" spans="1:4" x14ac:dyDescent="0.25">
      <c r="A41" s="11"/>
    </row>
    <row r="42" spans="1:4" x14ac:dyDescent="0.25">
      <c r="A42" s="11"/>
    </row>
    <row r="43" spans="1:4" x14ac:dyDescent="0.25">
      <c r="A43" s="11"/>
    </row>
    <row r="44" spans="1:4" x14ac:dyDescent="0.25">
      <c r="A44" s="11"/>
    </row>
    <row r="45" spans="1:4" x14ac:dyDescent="0.25">
      <c r="A45" s="11"/>
    </row>
    <row r="46" spans="1:4" x14ac:dyDescent="0.25">
      <c r="A46" s="11"/>
    </row>
    <row r="47" spans="1:4" x14ac:dyDescent="0.25">
      <c r="A47" s="11"/>
    </row>
    <row r="48" spans="1:4" x14ac:dyDescent="0.25">
      <c r="A48" s="11"/>
    </row>
    <row r="49" spans="1:1" x14ac:dyDescent="0.25">
      <c r="A49" s="11"/>
    </row>
    <row r="50" spans="1:1" x14ac:dyDescent="0.25">
      <c r="A50" s="11"/>
    </row>
    <row r="51" spans="1:1" x14ac:dyDescent="0.25">
      <c r="A51" s="11"/>
    </row>
  </sheetData>
  <phoneticPr fontId="1"/>
  <conditionalFormatting sqref="H22:H100 L22:L100 D22:D100 F27:G27">
    <cfRule type="containsText" dxfId="64" priority="1" operator="containsText" text="雑貨">
      <formula>NOT(ISERROR(SEARCH("雑貨",D22)))</formula>
    </cfRule>
    <cfRule type="containsText" dxfId="63" priority="2" operator="containsText" text="その他">
      <formula>NOT(ISERROR(SEARCH("その他",D22)))</formula>
    </cfRule>
    <cfRule type="containsText" dxfId="62" priority="3" operator="containsText" text="ガソリン">
      <formula>NOT(ISERROR(SEARCH("ガソリン",D22)))</formula>
    </cfRule>
    <cfRule type="containsText" dxfId="61" priority="4" operator="containsText" text="交通費">
      <formula>NOT(ISERROR(SEARCH("交通費",D22)))</formula>
    </cfRule>
    <cfRule type="containsText" dxfId="60" priority="5" operator="containsText" text="食費">
      <formula>NOT(ISERROR(SEARCH("食費",D22)))</formula>
    </cfRule>
  </conditionalFormatting>
  <dataValidations count="1">
    <dataValidation type="list" showInputMessage="1" showErrorMessage="1" sqref="D22:D328 H22:H100 L22:L100" xr:uid="{00000000-0002-0000-0300-000000000000}">
      <formula1>"交通費,ガソリン,食費,雑貨,その他"</formula1>
    </dataValidation>
  </dataValidations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51"/>
  <sheetViews>
    <sheetView topLeftCell="A13" zoomScale="85" zoomScaleNormal="85" workbookViewId="0">
      <selection activeCell="K31" sqref="K31"/>
    </sheetView>
  </sheetViews>
  <sheetFormatPr defaultRowHeight="15.75" x14ac:dyDescent="0.25"/>
  <cols>
    <col min="1" max="1" width="14.33203125" style="9" customWidth="1"/>
    <col min="2" max="2" width="27.5546875" style="9" customWidth="1"/>
    <col min="5" max="5" width="11.21875" style="9" bestFit="1" customWidth="1"/>
    <col min="9" max="9" width="11.21875" style="9" bestFit="1" customWidth="1"/>
  </cols>
  <sheetData>
    <row r="1" spans="1:5" s="1" customFormat="1" x14ac:dyDescent="0.25">
      <c r="A1" s="1" t="s">
        <v>19</v>
      </c>
    </row>
    <row r="2" spans="1:5" x14ac:dyDescent="0.25">
      <c r="A2" s="3" t="s">
        <v>1</v>
      </c>
      <c r="B2" s="10">
        <v>105540</v>
      </c>
    </row>
    <row r="3" spans="1:5" x14ac:dyDescent="0.25">
      <c r="A3" s="3" t="s">
        <v>2</v>
      </c>
      <c r="B3" s="10">
        <v>16321</v>
      </c>
    </row>
    <row r="4" spans="1:5" x14ac:dyDescent="0.25">
      <c r="A4" s="3" t="s">
        <v>3</v>
      </c>
      <c r="B4" s="10">
        <v>6102</v>
      </c>
    </row>
    <row r="5" spans="1:5" x14ac:dyDescent="0.25">
      <c r="A5" s="3" t="s">
        <v>4</v>
      </c>
      <c r="B5" s="10">
        <v>9438</v>
      </c>
    </row>
    <row r="6" spans="1:5" x14ac:dyDescent="0.25">
      <c r="A6" s="3" t="s">
        <v>5</v>
      </c>
      <c r="B6" s="10">
        <v>3140</v>
      </c>
      <c r="C6" s="10" t="s">
        <v>76</v>
      </c>
    </row>
    <row r="7" spans="1:5" x14ac:dyDescent="0.25">
      <c r="A7" s="4" t="s">
        <v>6</v>
      </c>
      <c r="B7" s="10">
        <f>SUMIF(D22:D100,A7,C22:C100)+SUMIF(H22:H100,A7,G22:G100)+SUMIF(L22:L100,A7,K22:K100)</f>
        <v>9060</v>
      </c>
    </row>
    <row r="8" spans="1:5" x14ac:dyDescent="0.25">
      <c r="A8" s="4" t="s">
        <v>7</v>
      </c>
      <c r="B8" s="10">
        <f>SUMIF(D22:D100,A8,C22:C100)+SUMIF(H22:H100,A8,G22:G100)+SUMIF(L22:L100,A8,K22:K100)</f>
        <v>15376</v>
      </c>
    </row>
    <row r="9" spans="1:5" x14ac:dyDescent="0.25">
      <c r="A9" s="4" t="s">
        <v>8</v>
      </c>
      <c r="B9" s="10">
        <f>SUMIF(D22:D100,A9,C22:C100)+SUMIF(H22:H100,A9,G22:G100)+SUMIF(L22:L100,A9,K22:K100)</f>
        <v>24739</v>
      </c>
    </row>
    <row r="10" spans="1:5" x14ac:dyDescent="0.25">
      <c r="A10" s="4" t="s">
        <v>9</v>
      </c>
      <c r="B10" s="10">
        <f>SUMIF(D22:D100,A10,C22:C100)+SUMIF(H22:H100,A10,G22:G100)+SUMIF(L22:L100,A10,K22:K100)</f>
        <v>36988</v>
      </c>
    </row>
    <row r="11" spans="1:5" x14ac:dyDescent="0.25">
      <c r="A11" s="4" t="s">
        <v>10</v>
      </c>
      <c r="B11" s="10">
        <f>SUMIF(D22:D100,A11,C22:C100)+SUMIF(H22:H100,A11,G22:G100)+SUMIF(L22:L100,A11,K22:K100)</f>
        <v>91020</v>
      </c>
    </row>
    <row r="12" spans="1:5" x14ac:dyDescent="0.25">
      <c r="D12" s="10">
        <f>B2+B3+B4+B5+C21</f>
        <v>217897</v>
      </c>
    </row>
    <row r="13" spans="1:5" x14ac:dyDescent="0.25">
      <c r="A13" s="10" t="s">
        <v>20</v>
      </c>
      <c r="B13" s="5">
        <f>SUM(B2:B11)</f>
        <v>317724</v>
      </c>
    </row>
    <row r="14" spans="1:5" x14ac:dyDescent="0.25">
      <c r="A14" s="10" t="s">
        <v>21</v>
      </c>
      <c r="B14" s="10">
        <f>SUM(B2:B6)</f>
        <v>140541</v>
      </c>
    </row>
    <row r="15" spans="1:5" x14ac:dyDescent="0.25">
      <c r="A15" s="10" t="s">
        <v>22</v>
      </c>
      <c r="B15" s="10">
        <f>SUM(B7:B11)</f>
        <v>177183</v>
      </c>
    </row>
    <row r="16" spans="1:5" x14ac:dyDescent="0.25">
      <c r="E16" s="10" t="s">
        <v>77</v>
      </c>
    </row>
    <row r="17" spans="1:12" x14ac:dyDescent="0.25">
      <c r="A17" s="10" t="s">
        <v>42</v>
      </c>
      <c r="B17" s="5">
        <f>108000-K21</f>
        <v>108000</v>
      </c>
      <c r="E17" s="10">
        <v>50000</v>
      </c>
      <c r="F17" s="10">
        <f>B17+E17</f>
        <v>158000</v>
      </c>
    </row>
    <row r="18" spans="1:12" x14ac:dyDescent="0.25">
      <c r="A18" s="10" t="s">
        <v>43</v>
      </c>
      <c r="B18" s="5">
        <f>104000-G21</f>
        <v>-9008</v>
      </c>
      <c r="C18" s="10">
        <f>B18-B6</f>
        <v>-12148</v>
      </c>
      <c r="E18" s="10">
        <v>50000</v>
      </c>
      <c r="F18" s="10">
        <f>E18+C18</f>
        <v>37852</v>
      </c>
    </row>
    <row r="19" spans="1:12" s="1" customFormat="1" x14ac:dyDescent="0.25">
      <c r="A19" s="2" t="s">
        <v>23</v>
      </c>
    </row>
    <row r="20" spans="1:12" x14ac:dyDescent="0.25">
      <c r="A20" s="10" t="s">
        <v>78</v>
      </c>
    </row>
    <row r="21" spans="1:12" x14ac:dyDescent="0.25">
      <c r="A21" s="10" t="s">
        <v>25</v>
      </c>
      <c r="B21" s="10" t="s">
        <v>26</v>
      </c>
      <c r="C21" s="10">
        <f>SUM(C22:C100)</f>
        <v>80496</v>
      </c>
      <c r="D21" s="10" t="s">
        <v>27</v>
      </c>
      <c r="E21" s="10" t="s">
        <v>28</v>
      </c>
      <c r="F21" s="10" t="s">
        <v>26</v>
      </c>
      <c r="G21" s="10">
        <f>SUM(G22:G100)</f>
        <v>113008</v>
      </c>
      <c r="H21" s="10" t="s">
        <v>27</v>
      </c>
      <c r="I21" s="10" t="s">
        <v>29</v>
      </c>
      <c r="J21" s="10" t="s">
        <v>26</v>
      </c>
      <c r="K21" s="10">
        <f>SUM(K22:K100)</f>
        <v>0</v>
      </c>
      <c r="L21" s="10" t="s">
        <v>27</v>
      </c>
    </row>
    <row r="22" spans="1:12" x14ac:dyDescent="0.25">
      <c r="A22" s="11">
        <v>44875</v>
      </c>
      <c r="B22" s="10" t="s">
        <v>36</v>
      </c>
      <c r="C22" s="10">
        <v>7600</v>
      </c>
      <c r="D22" s="10" t="s">
        <v>7</v>
      </c>
      <c r="E22" s="6">
        <v>44865</v>
      </c>
      <c r="F22" s="10" t="s">
        <v>79</v>
      </c>
      <c r="G22" s="10">
        <v>53090</v>
      </c>
      <c r="H22" s="10" t="s">
        <v>10</v>
      </c>
      <c r="I22" s="11"/>
    </row>
    <row r="23" spans="1:12" x14ac:dyDescent="0.25">
      <c r="A23" s="11">
        <v>44870</v>
      </c>
      <c r="B23" s="10" t="s">
        <v>80</v>
      </c>
      <c r="C23" s="10">
        <v>3762</v>
      </c>
      <c r="D23" s="10" t="s">
        <v>10</v>
      </c>
      <c r="E23" s="11">
        <v>44869</v>
      </c>
      <c r="F23" s="10" t="s">
        <v>81</v>
      </c>
      <c r="G23" s="10">
        <v>2285</v>
      </c>
      <c r="H23" s="10" t="s">
        <v>9</v>
      </c>
      <c r="I23" s="11"/>
    </row>
    <row r="24" spans="1:12" x14ac:dyDescent="0.25">
      <c r="A24" s="11">
        <v>44865</v>
      </c>
      <c r="B24" s="10" t="s">
        <v>82</v>
      </c>
      <c r="C24" s="10">
        <v>16321</v>
      </c>
      <c r="E24" s="11">
        <v>44865</v>
      </c>
      <c r="F24" s="10" t="s">
        <v>83</v>
      </c>
      <c r="G24" s="10">
        <v>14168</v>
      </c>
      <c r="H24" s="10" t="s">
        <v>10</v>
      </c>
      <c r="I24" s="11"/>
    </row>
    <row r="25" spans="1:12" x14ac:dyDescent="0.25">
      <c r="A25" s="11">
        <v>44863</v>
      </c>
      <c r="B25" s="10" t="s">
        <v>53</v>
      </c>
      <c r="C25" s="10">
        <v>1080</v>
      </c>
      <c r="D25" s="10" t="s">
        <v>6</v>
      </c>
      <c r="E25" s="11">
        <v>44864</v>
      </c>
      <c r="F25" s="10" t="s">
        <v>84</v>
      </c>
      <c r="G25" s="10">
        <v>259</v>
      </c>
      <c r="H25" s="10" t="s">
        <v>8</v>
      </c>
      <c r="I25" s="11"/>
    </row>
    <row r="26" spans="1:12" x14ac:dyDescent="0.25">
      <c r="A26" s="11">
        <v>44863</v>
      </c>
      <c r="B26" s="10" t="s">
        <v>53</v>
      </c>
      <c r="C26" s="10">
        <v>880</v>
      </c>
      <c r="D26" s="10" t="s">
        <v>6</v>
      </c>
      <c r="E26" s="11">
        <v>44864</v>
      </c>
      <c r="F26" s="10" t="s">
        <v>85</v>
      </c>
      <c r="G26" s="10">
        <v>3459</v>
      </c>
      <c r="H26" s="10" t="s">
        <v>9</v>
      </c>
      <c r="I26" s="11"/>
    </row>
    <row r="27" spans="1:12" x14ac:dyDescent="0.25">
      <c r="A27" s="11">
        <v>44863</v>
      </c>
      <c r="B27" s="10" t="s">
        <v>86</v>
      </c>
      <c r="C27" s="10">
        <v>70</v>
      </c>
      <c r="D27" s="10" t="s">
        <v>6</v>
      </c>
      <c r="E27" s="11">
        <v>44864</v>
      </c>
      <c r="F27" s="10" t="s">
        <v>49</v>
      </c>
      <c r="G27" s="10">
        <v>3708</v>
      </c>
      <c r="H27" s="10" t="s">
        <v>9</v>
      </c>
      <c r="I27" s="11"/>
    </row>
    <row r="28" spans="1:12" x14ac:dyDescent="0.25">
      <c r="A28" s="11">
        <v>44863</v>
      </c>
      <c r="B28" s="10" t="s">
        <v>86</v>
      </c>
      <c r="C28" s="10">
        <v>70</v>
      </c>
      <c r="D28" s="10" t="s">
        <v>6</v>
      </c>
      <c r="E28" s="11">
        <v>44864</v>
      </c>
      <c r="F28" s="10" t="s">
        <v>87</v>
      </c>
      <c r="G28" s="10">
        <v>386</v>
      </c>
      <c r="H28" s="10" t="s">
        <v>8</v>
      </c>
      <c r="I28" s="11"/>
    </row>
    <row r="29" spans="1:12" x14ac:dyDescent="0.25">
      <c r="A29" s="11">
        <v>44863</v>
      </c>
      <c r="B29" s="10" t="s">
        <v>86</v>
      </c>
      <c r="C29" s="10">
        <v>260</v>
      </c>
      <c r="D29" s="10" t="s">
        <v>6</v>
      </c>
      <c r="E29" s="11">
        <v>44864</v>
      </c>
      <c r="F29" s="10" t="s">
        <v>67</v>
      </c>
      <c r="G29" s="10">
        <v>9249</v>
      </c>
      <c r="H29" s="10" t="s">
        <v>8</v>
      </c>
    </row>
    <row r="30" spans="1:12" x14ac:dyDescent="0.25">
      <c r="A30" s="11">
        <v>44862</v>
      </c>
      <c r="B30" s="10" t="s">
        <v>88</v>
      </c>
      <c r="C30" s="10">
        <v>2321</v>
      </c>
      <c r="D30" s="10" t="s">
        <v>8</v>
      </c>
      <c r="E30" s="11">
        <v>44856</v>
      </c>
      <c r="F30" s="10" t="s">
        <v>67</v>
      </c>
      <c r="G30" s="10">
        <v>4410</v>
      </c>
      <c r="H30" s="10" t="s">
        <v>8</v>
      </c>
    </row>
    <row r="31" spans="1:12" x14ac:dyDescent="0.25">
      <c r="A31" s="11">
        <v>44862</v>
      </c>
      <c r="B31" s="10" t="s">
        <v>71</v>
      </c>
      <c r="C31" s="10">
        <v>2385</v>
      </c>
      <c r="D31" s="10" t="s">
        <v>8</v>
      </c>
      <c r="E31" s="11">
        <v>44865</v>
      </c>
      <c r="F31" s="10" t="s">
        <v>89</v>
      </c>
      <c r="G31" s="10">
        <v>20000</v>
      </c>
      <c r="H31" s="10" t="s">
        <v>9</v>
      </c>
    </row>
    <row r="32" spans="1:12" x14ac:dyDescent="0.25">
      <c r="A32" s="11">
        <v>44862</v>
      </c>
      <c r="B32" s="10" t="s">
        <v>36</v>
      </c>
      <c r="C32" s="10">
        <v>7776</v>
      </c>
      <c r="D32" s="10" t="s">
        <v>7</v>
      </c>
      <c r="E32" s="11">
        <v>44856</v>
      </c>
      <c r="F32" s="10" t="s">
        <v>67</v>
      </c>
      <c r="G32" s="10">
        <v>330</v>
      </c>
      <c r="H32" s="10" t="s">
        <v>8</v>
      </c>
    </row>
    <row r="33" spans="1:8" x14ac:dyDescent="0.25">
      <c r="A33" s="11">
        <v>44858</v>
      </c>
      <c r="B33" s="10" t="s">
        <v>40</v>
      </c>
      <c r="C33" s="10">
        <v>3735</v>
      </c>
      <c r="D33" s="10" t="s">
        <v>8</v>
      </c>
      <c r="E33" s="11">
        <v>44850</v>
      </c>
      <c r="F33" s="10" t="s">
        <v>90</v>
      </c>
      <c r="G33" s="10">
        <v>1031</v>
      </c>
      <c r="H33" s="10" t="s">
        <v>8</v>
      </c>
    </row>
    <row r="34" spans="1:8" x14ac:dyDescent="0.25">
      <c r="A34" s="11">
        <v>44856</v>
      </c>
      <c r="B34" s="10" t="s">
        <v>91</v>
      </c>
      <c r="C34" s="10">
        <v>20000</v>
      </c>
      <c r="D34" s="10" t="s">
        <v>10</v>
      </c>
      <c r="E34" s="11">
        <v>44850</v>
      </c>
      <c r="F34" s="10" t="s">
        <v>90</v>
      </c>
      <c r="G34" s="10">
        <v>633</v>
      </c>
      <c r="H34" s="10" t="s">
        <v>8</v>
      </c>
    </row>
    <row r="35" spans="1:8" x14ac:dyDescent="0.25">
      <c r="A35" s="11">
        <v>44850</v>
      </c>
      <c r="B35" s="10" t="s">
        <v>74</v>
      </c>
      <c r="C35" s="10">
        <v>3366</v>
      </c>
      <c r="D35" s="10" t="s">
        <v>9</v>
      </c>
      <c r="E35" s="11"/>
    </row>
    <row r="36" spans="1:8" x14ac:dyDescent="0.25">
      <c r="A36" s="11">
        <v>44850</v>
      </c>
      <c r="B36" s="10" t="s">
        <v>92</v>
      </c>
      <c r="C36" s="10">
        <v>4170</v>
      </c>
      <c r="D36" s="10" t="s">
        <v>9</v>
      </c>
      <c r="E36" s="11"/>
    </row>
    <row r="37" spans="1:8" x14ac:dyDescent="0.25">
      <c r="A37" s="11">
        <v>44843</v>
      </c>
      <c r="B37" s="10" t="s">
        <v>60</v>
      </c>
      <c r="C37" s="10">
        <v>870</v>
      </c>
      <c r="D37" s="10" t="s">
        <v>6</v>
      </c>
      <c r="E37" s="11"/>
    </row>
    <row r="38" spans="1:8" x14ac:dyDescent="0.25">
      <c r="A38" s="11">
        <v>44843</v>
      </c>
      <c r="B38" s="10" t="s">
        <v>60</v>
      </c>
      <c r="C38" s="10">
        <v>750</v>
      </c>
      <c r="D38" s="10" t="s">
        <v>6</v>
      </c>
      <c r="E38" s="11"/>
    </row>
    <row r="39" spans="1:8" x14ac:dyDescent="0.25">
      <c r="A39" s="11">
        <v>44843</v>
      </c>
      <c r="B39" s="10" t="s">
        <v>53</v>
      </c>
      <c r="C39" s="10">
        <v>1310</v>
      </c>
      <c r="D39" s="10" t="s">
        <v>6</v>
      </c>
      <c r="E39" s="11"/>
    </row>
    <row r="40" spans="1:8" x14ac:dyDescent="0.25">
      <c r="A40" s="11">
        <v>44843</v>
      </c>
      <c r="B40" s="10" t="s">
        <v>53</v>
      </c>
      <c r="C40" s="10">
        <v>1310</v>
      </c>
      <c r="D40" s="10" t="s">
        <v>6</v>
      </c>
      <c r="E40" s="11"/>
    </row>
    <row r="41" spans="1:8" x14ac:dyDescent="0.25">
      <c r="A41" s="11">
        <v>44836</v>
      </c>
      <c r="B41" s="10" t="s">
        <v>35</v>
      </c>
      <c r="C41" s="10">
        <v>810</v>
      </c>
      <c r="D41" s="10" t="s">
        <v>6</v>
      </c>
      <c r="E41" s="11"/>
    </row>
    <row r="42" spans="1:8" x14ac:dyDescent="0.25">
      <c r="A42" s="11">
        <v>44836</v>
      </c>
      <c r="B42" s="10" t="s">
        <v>59</v>
      </c>
      <c r="C42" s="10">
        <v>630</v>
      </c>
      <c r="D42" s="10" t="s">
        <v>6</v>
      </c>
      <c r="E42" s="11"/>
    </row>
    <row r="43" spans="1:8" x14ac:dyDescent="0.25">
      <c r="A43" s="11">
        <v>44835</v>
      </c>
      <c r="B43" s="10" t="s">
        <v>35</v>
      </c>
      <c r="C43" s="10">
        <v>390</v>
      </c>
      <c r="D43" s="10" t="s">
        <v>6</v>
      </c>
      <c r="E43" s="11"/>
    </row>
    <row r="44" spans="1:8" x14ac:dyDescent="0.25">
      <c r="A44" s="11">
        <v>44835</v>
      </c>
      <c r="B44" s="10" t="s">
        <v>59</v>
      </c>
      <c r="C44" s="10">
        <v>630</v>
      </c>
      <c r="D44" s="10" t="s">
        <v>6</v>
      </c>
      <c r="E44" s="11"/>
    </row>
    <row r="45" spans="1:8" x14ac:dyDescent="0.25">
      <c r="A45" s="11"/>
    </row>
    <row r="46" spans="1:8" x14ac:dyDescent="0.25">
      <c r="A46" s="11"/>
    </row>
    <row r="47" spans="1:8" x14ac:dyDescent="0.25">
      <c r="A47" s="11"/>
    </row>
    <row r="48" spans="1:8" x14ac:dyDescent="0.25">
      <c r="A48" s="11"/>
    </row>
    <row r="49" spans="1:1" x14ac:dyDescent="0.25">
      <c r="A49" s="11"/>
    </row>
    <row r="50" spans="1:1" x14ac:dyDescent="0.25">
      <c r="A50" s="11"/>
    </row>
    <row r="51" spans="1:1" x14ac:dyDescent="0.25">
      <c r="A51" s="11"/>
    </row>
  </sheetData>
  <phoneticPr fontId="1"/>
  <conditionalFormatting sqref="H22:H100 L22:L100 D22:D100 F27:G31 F33:F34 G32:G34">
    <cfRule type="containsText" dxfId="59" priority="6" operator="containsText" text="雑貨">
      <formula>NOT(ISERROR(SEARCH("雑貨",D22)))</formula>
    </cfRule>
    <cfRule type="containsText" dxfId="58" priority="7" operator="containsText" text="その他">
      <formula>NOT(ISERROR(SEARCH("その他",D22)))</formula>
    </cfRule>
    <cfRule type="containsText" dxfId="57" priority="8" operator="containsText" text="ガソリン">
      <formula>NOT(ISERROR(SEARCH("ガソリン",D22)))</formula>
    </cfRule>
    <cfRule type="containsText" dxfId="56" priority="9" operator="containsText" text="交通費">
      <formula>NOT(ISERROR(SEARCH("交通費",D22)))</formula>
    </cfRule>
    <cfRule type="containsText" dxfId="55" priority="10" operator="containsText" text="食費">
      <formula>NOT(ISERROR(SEARCH("食費",D22)))</formula>
    </cfRule>
  </conditionalFormatting>
  <conditionalFormatting sqref="F32">
    <cfRule type="containsText" dxfId="54" priority="1" operator="containsText" text="雑貨">
      <formula>NOT(ISERROR(SEARCH("雑貨",F32)))</formula>
    </cfRule>
    <cfRule type="containsText" dxfId="53" priority="2" operator="containsText" text="その他">
      <formula>NOT(ISERROR(SEARCH("その他",F32)))</formula>
    </cfRule>
    <cfRule type="containsText" dxfId="52" priority="3" operator="containsText" text="ガソリン">
      <formula>NOT(ISERROR(SEARCH("ガソリン",F32)))</formula>
    </cfRule>
    <cfRule type="containsText" dxfId="51" priority="4" operator="containsText" text="交通費">
      <formula>NOT(ISERROR(SEARCH("交通費",F32)))</formula>
    </cfRule>
    <cfRule type="containsText" dxfId="50" priority="5" operator="containsText" text="食費">
      <formula>NOT(ISERROR(SEARCH("食費",F32)))</formula>
    </cfRule>
  </conditionalFormatting>
  <dataValidations count="1">
    <dataValidation type="list" showInputMessage="1" showErrorMessage="1" sqref="D22:D328 H22:H100 L22:L100" xr:uid="{00000000-0002-0000-0400-000000000000}">
      <formula1>"交通費,ガソリン,食費,雑貨,その他"</formula1>
    </dataValidation>
  </dataValidations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9"/>
  <sheetViews>
    <sheetView topLeftCell="A13" zoomScale="85" zoomScaleNormal="85" workbookViewId="0">
      <selection activeCell="L26" sqref="L26"/>
    </sheetView>
  </sheetViews>
  <sheetFormatPr defaultRowHeight="15.75" x14ac:dyDescent="0.25"/>
  <cols>
    <col min="1" max="1" width="14.33203125" style="9" customWidth="1"/>
    <col min="2" max="2" width="27.5546875" style="9" customWidth="1"/>
    <col min="5" max="5" width="11.21875" style="9" bestFit="1" customWidth="1"/>
    <col min="9" max="9" width="11.21875" style="9" bestFit="1" customWidth="1"/>
  </cols>
  <sheetData>
    <row r="1" spans="1:9" s="1" customFormat="1" x14ac:dyDescent="0.25">
      <c r="A1" s="1" t="s">
        <v>19</v>
      </c>
    </row>
    <row r="2" spans="1:9" x14ac:dyDescent="0.25">
      <c r="A2" s="3" t="s">
        <v>1</v>
      </c>
      <c r="B2" s="10">
        <v>105540</v>
      </c>
      <c r="C2" s="10" t="s">
        <v>93</v>
      </c>
    </row>
    <row r="3" spans="1:9" x14ac:dyDescent="0.25">
      <c r="A3" s="3" t="s">
        <v>2</v>
      </c>
      <c r="B3" s="10">
        <v>24853</v>
      </c>
      <c r="C3" s="10" t="s">
        <v>94</v>
      </c>
    </row>
    <row r="4" spans="1:9" x14ac:dyDescent="0.25">
      <c r="A4" s="3" t="s">
        <v>3</v>
      </c>
      <c r="B4" s="10">
        <v>6102</v>
      </c>
      <c r="C4" s="10" t="s">
        <v>94</v>
      </c>
    </row>
    <row r="5" spans="1:9" x14ac:dyDescent="0.25">
      <c r="A5" s="3" t="s">
        <v>4</v>
      </c>
      <c r="B5" s="10">
        <v>9438</v>
      </c>
      <c r="C5" s="10" t="s">
        <v>93</v>
      </c>
    </row>
    <row r="6" spans="1:9" x14ac:dyDescent="0.25">
      <c r="A6" s="3" t="s">
        <v>5</v>
      </c>
      <c r="B6" s="10">
        <v>3140</v>
      </c>
      <c r="C6" s="10" t="s">
        <v>76</v>
      </c>
    </row>
    <row r="7" spans="1:9" x14ac:dyDescent="0.25">
      <c r="A7" s="4" t="s">
        <v>6</v>
      </c>
      <c r="B7" s="10">
        <f>SUMIF(D22:D98,A7,C22:C98)+SUMIF(H22:H98,A7,G22:G98)+SUMIF(L22:L98,A7,K22:K98)</f>
        <v>4380</v>
      </c>
    </row>
    <row r="8" spans="1:9" x14ac:dyDescent="0.25">
      <c r="A8" s="4" t="s">
        <v>7</v>
      </c>
      <c r="B8" s="10">
        <f>SUMIF(D22:D98,A8,C22:C98)+SUMIF(H22:H98,A8,G22:G98)+SUMIF(L22:L98,A8,K22:K98)</f>
        <v>6940</v>
      </c>
    </row>
    <row r="9" spans="1:9" x14ac:dyDescent="0.25">
      <c r="A9" s="4" t="s">
        <v>8</v>
      </c>
      <c r="B9" s="10">
        <f>SUMIF(D22:D98,A9,C22:C98)+SUMIF(H22:H98,A9,G22:G98)+SUMIF(L22:L98,A9,K22:K98)</f>
        <v>34804</v>
      </c>
    </row>
    <row r="10" spans="1:9" x14ac:dyDescent="0.25">
      <c r="A10" s="4" t="s">
        <v>9</v>
      </c>
      <c r="B10" s="10">
        <f>SUMIF(D22:D98,A10,C22:C98)+SUMIF(H22:H98,A10,G22:G98)+SUMIF(L22:L98,A10,K22:K98)</f>
        <v>27625</v>
      </c>
    </row>
    <row r="11" spans="1:9" x14ac:dyDescent="0.25">
      <c r="A11" s="4" t="s">
        <v>10</v>
      </c>
      <c r="B11" s="10">
        <f>SUMIF(D22:D98,A11,C22:C98)+SUMIF(H22:H98,A11,G22:G98)+SUMIF(L22:L98,A11,K22:K98)</f>
        <v>0</v>
      </c>
    </row>
    <row r="12" spans="1:9" x14ac:dyDescent="0.25">
      <c r="D12" s="10">
        <f>B2+B3+B4+B5+C21</f>
        <v>193484</v>
      </c>
    </row>
    <row r="13" spans="1:9" x14ac:dyDescent="0.25">
      <c r="A13" s="10" t="s">
        <v>20</v>
      </c>
      <c r="B13" s="5">
        <f>SUM(B2:B11)</f>
        <v>222822</v>
      </c>
    </row>
    <row r="14" spans="1:9" x14ac:dyDescent="0.25">
      <c r="A14" s="10" t="s">
        <v>21</v>
      </c>
      <c r="B14" s="10">
        <f>SUM(B2:B6)</f>
        <v>149073</v>
      </c>
    </row>
    <row r="15" spans="1:9" x14ac:dyDescent="0.25">
      <c r="A15" s="10" t="s">
        <v>22</v>
      </c>
      <c r="B15" s="10">
        <f>SUM(B7:B11)</f>
        <v>73749</v>
      </c>
      <c r="D15" s="10" t="s">
        <v>95</v>
      </c>
      <c r="E15" s="10" t="s">
        <v>96</v>
      </c>
    </row>
    <row r="16" spans="1:9" x14ac:dyDescent="0.25">
      <c r="D16" s="10" t="s">
        <v>97</v>
      </c>
      <c r="H16" s="10" t="s">
        <v>98</v>
      </c>
      <c r="I16" s="10" t="s">
        <v>96</v>
      </c>
    </row>
    <row r="17" spans="1:12" x14ac:dyDescent="0.25">
      <c r="A17" s="10" t="s">
        <v>42</v>
      </c>
      <c r="B17" s="5">
        <f>108000-K21</f>
        <v>108000</v>
      </c>
      <c r="D17" s="10">
        <v>20000</v>
      </c>
      <c r="E17" s="7">
        <f>B17-D17</f>
        <v>88000</v>
      </c>
      <c r="G17" s="10" t="s">
        <v>99</v>
      </c>
      <c r="H17" s="10" t="s">
        <v>100</v>
      </c>
      <c r="I17" s="10" t="s">
        <v>100</v>
      </c>
    </row>
    <row r="18" spans="1:12" x14ac:dyDescent="0.25">
      <c r="A18" s="10" t="s">
        <v>43</v>
      </c>
      <c r="B18" s="8">
        <f>104000-G21</f>
        <v>77802</v>
      </c>
      <c r="C18" s="5">
        <f>B18-B6</f>
        <v>74662</v>
      </c>
      <c r="D18" s="10">
        <v>15000</v>
      </c>
      <c r="E18" s="7">
        <f>C18-D18</f>
        <v>59662</v>
      </c>
      <c r="G18" s="10" t="s">
        <v>76</v>
      </c>
      <c r="H18" s="10" t="s">
        <v>100</v>
      </c>
      <c r="I18" s="10" t="s">
        <v>100</v>
      </c>
    </row>
    <row r="19" spans="1:12" s="1" customFormat="1" x14ac:dyDescent="0.25">
      <c r="A19" s="2" t="s">
        <v>23</v>
      </c>
    </row>
    <row r="20" spans="1:12" x14ac:dyDescent="0.25">
      <c r="A20" s="10" t="s">
        <v>101</v>
      </c>
    </row>
    <row r="21" spans="1:12" x14ac:dyDescent="0.25">
      <c r="A21" s="10" t="s">
        <v>25</v>
      </c>
      <c r="B21" s="10" t="s">
        <v>26</v>
      </c>
      <c r="C21" s="10">
        <f>SUM(C22:C100)</f>
        <v>47551</v>
      </c>
      <c r="D21" s="10" t="s">
        <v>27</v>
      </c>
      <c r="E21" s="10" t="s">
        <v>28</v>
      </c>
      <c r="F21" s="10" t="s">
        <v>26</v>
      </c>
      <c r="G21" s="10">
        <f>SUM(G22:G100)</f>
        <v>26198</v>
      </c>
      <c r="H21" s="10" t="s">
        <v>27</v>
      </c>
      <c r="I21" s="10" t="s">
        <v>29</v>
      </c>
      <c r="J21" s="10" t="s">
        <v>26</v>
      </c>
      <c r="K21" s="10">
        <f>SUM(K22:K100)</f>
        <v>0</v>
      </c>
      <c r="L21" s="10" t="s">
        <v>27</v>
      </c>
    </row>
    <row r="22" spans="1:12" x14ac:dyDescent="0.25">
      <c r="A22" s="11">
        <v>44871</v>
      </c>
      <c r="B22" s="10" t="s">
        <v>30</v>
      </c>
      <c r="C22" s="10">
        <v>880</v>
      </c>
      <c r="D22" s="10" t="s">
        <v>6</v>
      </c>
      <c r="E22" s="11">
        <v>44897</v>
      </c>
      <c r="F22" s="10" t="s">
        <v>66</v>
      </c>
      <c r="G22" s="10">
        <v>6940</v>
      </c>
      <c r="H22" s="10" t="s">
        <v>7</v>
      </c>
      <c r="I22" s="11"/>
    </row>
    <row r="23" spans="1:12" x14ac:dyDescent="0.25">
      <c r="A23" s="11">
        <v>44871</v>
      </c>
      <c r="B23" s="10" t="s">
        <v>30</v>
      </c>
      <c r="C23" s="10">
        <v>940</v>
      </c>
      <c r="D23" s="10" t="s">
        <v>6</v>
      </c>
      <c r="E23" s="11">
        <v>44897</v>
      </c>
      <c r="F23" s="10" t="s">
        <v>85</v>
      </c>
      <c r="G23" s="10">
        <v>11736</v>
      </c>
      <c r="H23" s="10" t="s">
        <v>9</v>
      </c>
      <c r="I23" s="11"/>
    </row>
    <row r="24" spans="1:12" x14ac:dyDescent="0.25">
      <c r="A24" s="11">
        <v>44871</v>
      </c>
      <c r="B24" s="10" t="s">
        <v>41</v>
      </c>
      <c r="C24" s="10">
        <v>260</v>
      </c>
      <c r="D24" s="10" t="s">
        <v>6</v>
      </c>
      <c r="E24" s="11">
        <v>44905</v>
      </c>
      <c r="F24" s="10" t="s">
        <v>49</v>
      </c>
      <c r="G24" s="10">
        <v>7522</v>
      </c>
      <c r="H24" s="10" t="s">
        <v>9</v>
      </c>
      <c r="I24" s="11"/>
    </row>
    <row r="25" spans="1:12" x14ac:dyDescent="0.25">
      <c r="A25" s="11">
        <v>44884</v>
      </c>
      <c r="B25" s="10" t="s">
        <v>57</v>
      </c>
      <c r="C25" s="10">
        <v>1290</v>
      </c>
      <c r="D25" s="10" t="s">
        <v>9</v>
      </c>
      <c r="E25" s="11"/>
      <c r="F25" s="10"/>
      <c r="G25" s="10"/>
      <c r="H25" s="10"/>
      <c r="I25" s="11"/>
      <c r="J25" s="10"/>
      <c r="K25" s="10"/>
      <c r="L25" s="10"/>
    </row>
    <row r="26" spans="1:12" x14ac:dyDescent="0.25">
      <c r="A26" s="11">
        <v>44884</v>
      </c>
      <c r="B26" s="10" t="s">
        <v>35</v>
      </c>
      <c r="C26" s="10">
        <v>380</v>
      </c>
      <c r="D26" s="10" t="s">
        <v>6</v>
      </c>
      <c r="E26" s="11"/>
      <c r="F26" s="10"/>
      <c r="G26" s="10"/>
      <c r="H26" s="10"/>
      <c r="I26" s="11"/>
    </row>
    <row r="27" spans="1:12" x14ac:dyDescent="0.25">
      <c r="A27" s="11">
        <v>44884</v>
      </c>
      <c r="B27" s="10" t="s">
        <v>35</v>
      </c>
      <c r="C27" s="10">
        <v>420</v>
      </c>
      <c r="D27" s="10" t="s">
        <v>6</v>
      </c>
      <c r="E27" s="11"/>
      <c r="F27" s="10"/>
      <c r="G27" s="10"/>
      <c r="H27" s="10"/>
      <c r="I27" s="11"/>
    </row>
    <row r="28" spans="1:12" x14ac:dyDescent="0.25">
      <c r="A28" s="11">
        <v>44884</v>
      </c>
      <c r="B28" s="10" t="s">
        <v>102</v>
      </c>
      <c r="C28" s="10">
        <v>630</v>
      </c>
      <c r="D28" s="10" t="s">
        <v>6</v>
      </c>
      <c r="E28" s="11"/>
      <c r="F28" s="10"/>
      <c r="G28" s="10"/>
      <c r="H28" s="10"/>
      <c r="I28" s="11"/>
    </row>
    <row r="29" spans="1:12" x14ac:dyDescent="0.25">
      <c r="A29" s="11">
        <v>44884</v>
      </c>
      <c r="B29" s="10" t="s">
        <v>103</v>
      </c>
      <c r="C29" s="10">
        <v>870</v>
      </c>
      <c r="D29" s="10" t="s">
        <v>6</v>
      </c>
      <c r="E29" s="11"/>
      <c r="F29" s="10"/>
      <c r="G29" s="10"/>
      <c r="H29" s="10"/>
    </row>
    <row r="30" spans="1:12" x14ac:dyDescent="0.25">
      <c r="A30" s="11">
        <v>44884</v>
      </c>
      <c r="B30" s="10" t="s">
        <v>40</v>
      </c>
      <c r="C30" s="10">
        <v>2011</v>
      </c>
      <c r="D30" s="10" t="s">
        <v>8</v>
      </c>
      <c r="E30" s="11"/>
    </row>
    <row r="31" spans="1:12" x14ac:dyDescent="0.25">
      <c r="A31" s="11">
        <v>44884</v>
      </c>
      <c r="B31" s="10" t="s">
        <v>47</v>
      </c>
      <c r="C31" s="10">
        <v>712</v>
      </c>
      <c r="D31" s="10" t="s">
        <v>9</v>
      </c>
      <c r="E31" s="11"/>
    </row>
    <row r="32" spans="1:12" x14ac:dyDescent="0.25">
      <c r="A32" s="11">
        <v>44885</v>
      </c>
      <c r="B32" s="10" t="s">
        <v>40</v>
      </c>
      <c r="C32" s="10">
        <v>5607</v>
      </c>
      <c r="D32" s="10" t="s">
        <v>8</v>
      </c>
      <c r="E32" s="11"/>
    </row>
    <row r="33" spans="1:5" x14ac:dyDescent="0.25">
      <c r="A33" s="11">
        <v>44888</v>
      </c>
      <c r="B33" s="10" t="s">
        <v>71</v>
      </c>
      <c r="C33" s="10">
        <v>3323</v>
      </c>
      <c r="D33" s="10" t="s">
        <v>8</v>
      </c>
      <c r="E33" s="11"/>
    </row>
    <row r="34" spans="1:5" x14ac:dyDescent="0.25">
      <c r="A34" s="11">
        <v>44892</v>
      </c>
      <c r="B34" s="10" t="s">
        <v>40</v>
      </c>
      <c r="C34" s="10">
        <v>4315</v>
      </c>
      <c r="D34" s="10" t="s">
        <v>8</v>
      </c>
      <c r="E34" s="11"/>
    </row>
    <row r="35" spans="1:5" x14ac:dyDescent="0.25">
      <c r="A35" s="11">
        <v>44893</v>
      </c>
      <c r="B35" s="10" t="s">
        <v>40</v>
      </c>
      <c r="C35" s="10">
        <v>2215</v>
      </c>
      <c r="D35" s="10" t="s">
        <v>8</v>
      </c>
      <c r="E35" s="11"/>
    </row>
    <row r="36" spans="1:5" x14ac:dyDescent="0.25">
      <c r="A36" s="11">
        <v>44894</v>
      </c>
      <c r="B36" s="10" t="s">
        <v>104</v>
      </c>
      <c r="C36" s="10">
        <v>3890</v>
      </c>
      <c r="D36" s="10" t="s">
        <v>9</v>
      </c>
      <c r="E36" s="11"/>
    </row>
    <row r="37" spans="1:5" x14ac:dyDescent="0.25">
      <c r="A37" s="11">
        <v>44899</v>
      </c>
      <c r="B37" s="10" t="s">
        <v>105</v>
      </c>
      <c r="C37" s="10">
        <v>2475</v>
      </c>
      <c r="D37" s="10" t="s">
        <v>9</v>
      </c>
      <c r="E37" s="11"/>
    </row>
    <row r="38" spans="1:5" x14ac:dyDescent="0.25">
      <c r="A38" s="11">
        <v>44899</v>
      </c>
      <c r="B38" s="10" t="s">
        <v>106</v>
      </c>
      <c r="C38" s="10">
        <v>2890</v>
      </c>
      <c r="D38" s="10" t="s">
        <v>8</v>
      </c>
      <c r="E38" s="11"/>
    </row>
    <row r="39" spans="1:5" x14ac:dyDescent="0.25">
      <c r="A39" s="11">
        <v>44905</v>
      </c>
      <c r="B39" s="10" t="s">
        <v>55</v>
      </c>
      <c r="C39" s="10">
        <v>316</v>
      </c>
      <c r="D39" s="10" t="s">
        <v>8</v>
      </c>
      <c r="E39" s="11"/>
    </row>
    <row r="40" spans="1:5" x14ac:dyDescent="0.25">
      <c r="A40" s="11">
        <v>44906</v>
      </c>
      <c r="B40" s="10" t="s">
        <v>40</v>
      </c>
      <c r="C40" s="10">
        <v>9662</v>
      </c>
      <c r="D40" s="10" t="s">
        <v>8</v>
      </c>
      <c r="E40" s="11"/>
    </row>
    <row r="41" spans="1:5" x14ac:dyDescent="0.25">
      <c r="A41" s="11">
        <v>44907</v>
      </c>
      <c r="B41" s="10" t="s">
        <v>40</v>
      </c>
      <c r="C41" s="10">
        <v>1995</v>
      </c>
      <c r="D41" s="10" t="s">
        <v>8</v>
      </c>
      <c r="E41" s="11"/>
    </row>
    <row r="42" spans="1:5" x14ac:dyDescent="0.25">
      <c r="A42" s="11">
        <v>44908</v>
      </c>
      <c r="B42" s="10" t="s">
        <v>40</v>
      </c>
      <c r="C42" s="10">
        <v>2470</v>
      </c>
      <c r="D42" s="10" t="s">
        <v>8</v>
      </c>
      <c r="E42" s="11"/>
    </row>
    <row r="43" spans="1:5" x14ac:dyDescent="0.25">
      <c r="A43" s="11"/>
    </row>
    <row r="44" spans="1:5" x14ac:dyDescent="0.25">
      <c r="A44" s="11"/>
    </row>
    <row r="45" spans="1:5" x14ac:dyDescent="0.25">
      <c r="A45" s="11"/>
    </row>
    <row r="46" spans="1:5" x14ac:dyDescent="0.25">
      <c r="A46" s="11"/>
    </row>
    <row r="47" spans="1:5" x14ac:dyDescent="0.25">
      <c r="A47" s="11"/>
    </row>
    <row r="48" spans="1:5" x14ac:dyDescent="0.25">
      <c r="A48" s="11"/>
    </row>
    <row r="49" spans="1:1" x14ac:dyDescent="0.25">
      <c r="A49" s="11"/>
    </row>
  </sheetData>
  <phoneticPr fontId="1"/>
  <conditionalFormatting sqref="F27:G31 F33 G32:G33 H22:H98 L22:L98 D22:D98">
    <cfRule type="containsText" dxfId="49" priority="6" operator="containsText" text="雑貨">
      <formula>NOT(ISERROR(SEARCH("雑貨",D22)))</formula>
    </cfRule>
    <cfRule type="containsText" dxfId="48" priority="7" operator="containsText" text="その他">
      <formula>NOT(ISERROR(SEARCH("その他",D22)))</formula>
    </cfRule>
    <cfRule type="containsText" dxfId="47" priority="8" operator="containsText" text="ガソリン">
      <formula>NOT(ISERROR(SEARCH("ガソリン",D22)))</formula>
    </cfRule>
    <cfRule type="containsText" dxfId="46" priority="9" operator="containsText" text="交通費">
      <formula>NOT(ISERROR(SEARCH("交通費",D22)))</formula>
    </cfRule>
    <cfRule type="containsText" dxfId="45" priority="10" operator="containsText" text="食費">
      <formula>NOT(ISERROR(SEARCH("食費",D22)))</formula>
    </cfRule>
  </conditionalFormatting>
  <conditionalFormatting sqref="F32">
    <cfRule type="containsText" dxfId="44" priority="1" operator="containsText" text="雑貨">
      <formula>NOT(ISERROR(SEARCH("雑貨",F32)))</formula>
    </cfRule>
    <cfRule type="containsText" dxfId="43" priority="2" operator="containsText" text="その他">
      <formula>NOT(ISERROR(SEARCH("その他",F32)))</formula>
    </cfRule>
    <cfRule type="containsText" dxfId="42" priority="3" operator="containsText" text="ガソリン">
      <formula>NOT(ISERROR(SEARCH("ガソリン",F32)))</formula>
    </cfRule>
    <cfRule type="containsText" dxfId="41" priority="4" operator="containsText" text="交通費">
      <formula>NOT(ISERROR(SEARCH("交通費",F32)))</formula>
    </cfRule>
    <cfRule type="containsText" dxfId="40" priority="5" operator="containsText" text="食費">
      <formula>NOT(ISERROR(SEARCH("食費",F32)))</formula>
    </cfRule>
  </conditionalFormatting>
  <dataValidations count="2">
    <dataValidation type="list" showInputMessage="1" showErrorMessage="1" sqref="H17:I18" xr:uid="{00000000-0002-0000-0500-000000000000}">
      <formula1>"済み,"</formula1>
    </dataValidation>
    <dataValidation type="list" showInputMessage="1" showErrorMessage="1" sqref="D22:D326 H22:H98 L22:L98" xr:uid="{00000000-0002-0000-0500-000001000000}">
      <formula1>"交通費,ガソリン,食費,雑貨,その他"</formula1>
    </dataValidation>
  </dataValidations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57"/>
  <sheetViews>
    <sheetView topLeftCell="A10" zoomScale="85" zoomScaleNormal="85" workbookViewId="0">
      <selection activeCell="E11" sqref="E11"/>
    </sheetView>
  </sheetViews>
  <sheetFormatPr defaultRowHeight="15.75" x14ac:dyDescent="0.25"/>
  <cols>
    <col min="1" max="1" width="14.33203125" style="9" customWidth="1"/>
    <col min="2" max="2" width="27.5546875" style="9" customWidth="1"/>
    <col min="5" max="5" width="11.21875" style="9" bestFit="1" customWidth="1"/>
    <col min="9" max="9" width="11.21875" style="9" bestFit="1" customWidth="1"/>
  </cols>
  <sheetData>
    <row r="1" spans="1:9" s="1" customFormat="1" x14ac:dyDescent="0.25">
      <c r="A1" s="1" t="s">
        <v>19</v>
      </c>
    </row>
    <row r="2" spans="1:9" x14ac:dyDescent="0.25">
      <c r="A2" s="3" t="s">
        <v>1</v>
      </c>
      <c r="B2" s="10">
        <v>105540</v>
      </c>
      <c r="C2" s="10" t="s">
        <v>93</v>
      </c>
    </row>
    <row r="3" spans="1:9" x14ac:dyDescent="0.25">
      <c r="A3" s="3" t="s">
        <v>2</v>
      </c>
      <c r="B3" s="10">
        <v>27143</v>
      </c>
      <c r="C3" s="10" t="s">
        <v>94</v>
      </c>
    </row>
    <row r="4" spans="1:9" x14ac:dyDescent="0.25">
      <c r="A4" s="3" t="s">
        <v>3</v>
      </c>
      <c r="C4" s="10" t="s">
        <v>94</v>
      </c>
    </row>
    <row r="5" spans="1:9" x14ac:dyDescent="0.25">
      <c r="A5" s="3" t="s">
        <v>4</v>
      </c>
      <c r="B5" s="10">
        <v>9438</v>
      </c>
      <c r="C5" s="10" t="s">
        <v>93</v>
      </c>
    </row>
    <row r="6" spans="1:9" x14ac:dyDescent="0.25">
      <c r="A6" s="3" t="s">
        <v>5</v>
      </c>
      <c r="B6" s="10">
        <v>3140</v>
      </c>
      <c r="C6" s="10" t="s">
        <v>76</v>
      </c>
    </row>
    <row r="7" spans="1:9" x14ac:dyDescent="0.25">
      <c r="A7" s="4" t="s">
        <v>6</v>
      </c>
      <c r="B7" s="10">
        <f>SUMIF(D22:D97,A7,C22:C97)+SUMIF(H22:H97,A7,G22:G97)+SUMIF(L22:L97,A7,K22:K97)</f>
        <v>8190</v>
      </c>
    </row>
    <row r="8" spans="1:9" x14ac:dyDescent="0.25">
      <c r="A8" s="4" t="s">
        <v>7</v>
      </c>
      <c r="B8" s="10">
        <f>SUMIF(D22:D97,A8,C22:C97)+SUMIF(H22:H97,A8,G22:G97)+SUMIF(L22:L97,A8,K22:K97)</f>
        <v>30540</v>
      </c>
    </row>
    <row r="9" spans="1:9" x14ac:dyDescent="0.25">
      <c r="A9" s="4" t="s">
        <v>8</v>
      </c>
      <c r="B9" s="10">
        <f>SUMIF(D22:D97,A9,C22:C97)+SUMIF(H22:H97,A9,G22:G97)+SUMIF(L22:L97,A9,K22:K97)</f>
        <v>50452</v>
      </c>
    </row>
    <row r="10" spans="1:9" x14ac:dyDescent="0.25">
      <c r="A10" s="4" t="s">
        <v>9</v>
      </c>
      <c r="B10" s="10">
        <f>SUMIF(D22:D97,A10,C22:C97)+SUMIF(H22:H97,A10,G22:G97)+SUMIF(L22:L97,A10,K22:K97)</f>
        <v>26344</v>
      </c>
    </row>
    <row r="11" spans="1:9" x14ac:dyDescent="0.25">
      <c r="A11" s="4" t="s">
        <v>10</v>
      </c>
      <c r="B11" s="10">
        <f>SUMIF(D22:D97,A11,C22:C97)+SUMIF(H22:H97,A11,G22:G97)+SUMIF(L22:L97,A11,K22:K97)</f>
        <v>0</v>
      </c>
    </row>
    <row r="12" spans="1:9" x14ac:dyDescent="0.25">
      <c r="D12" s="10">
        <f>B2+B3+B4+B5+C21</f>
        <v>245047</v>
      </c>
    </row>
    <row r="13" spans="1:9" x14ac:dyDescent="0.25">
      <c r="A13" s="10" t="s">
        <v>20</v>
      </c>
      <c r="B13" s="5">
        <f>SUM(B2:B11)</f>
        <v>260787</v>
      </c>
    </row>
    <row r="14" spans="1:9" x14ac:dyDescent="0.25">
      <c r="A14" s="10" t="s">
        <v>21</v>
      </c>
      <c r="B14" s="10">
        <f>SUM(B2:B6)</f>
        <v>145261</v>
      </c>
    </row>
    <row r="15" spans="1:9" x14ac:dyDescent="0.25">
      <c r="A15" s="10" t="s">
        <v>22</v>
      </c>
      <c r="B15" s="10">
        <f>SUM(B7:B11)</f>
        <v>115526</v>
      </c>
      <c r="D15" s="10" t="s">
        <v>95</v>
      </c>
      <c r="E15" s="10" t="s">
        <v>96</v>
      </c>
    </row>
    <row r="16" spans="1:9" x14ac:dyDescent="0.25">
      <c r="D16" s="10" t="s">
        <v>97</v>
      </c>
      <c r="H16" s="10" t="s">
        <v>98</v>
      </c>
      <c r="I16" s="10" t="s">
        <v>96</v>
      </c>
    </row>
    <row r="17" spans="1:12" x14ac:dyDescent="0.25">
      <c r="A17" s="10" t="s">
        <v>42</v>
      </c>
      <c r="B17" s="5">
        <f>108000-K21</f>
        <v>95400</v>
      </c>
      <c r="D17" s="10">
        <v>20000</v>
      </c>
      <c r="E17" s="7">
        <f>B17-D17</f>
        <v>75400</v>
      </c>
      <c r="G17" s="10" t="s">
        <v>99</v>
      </c>
    </row>
    <row r="18" spans="1:12" x14ac:dyDescent="0.25">
      <c r="A18" s="10" t="s">
        <v>43</v>
      </c>
      <c r="B18" s="8">
        <f>104000-G21</f>
        <v>104000</v>
      </c>
      <c r="C18" s="5">
        <f>B18-B6</f>
        <v>100860</v>
      </c>
      <c r="D18" s="10">
        <v>15000</v>
      </c>
      <c r="E18" s="7">
        <f>C18-D18</f>
        <v>85860</v>
      </c>
      <c r="G18" s="10" t="s">
        <v>76</v>
      </c>
    </row>
    <row r="19" spans="1:12" s="1" customFormat="1" x14ac:dyDescent="0.25">
      <c r="A19" s="2" t="s">
        <v>23</v>
      </c>
    </row>
    <row r="20" spans="1:12" x14ac:dyDescent="0.25">
      <c r="A20" s="10" t="s">
        <v>107</v>
      </c>
    </row>
    <row r="21" spans="1:12" x14ac:dyDescent="0.25">
      <c r="A21" s="10" t="s">
        <v>25</v>
      </c>
      <c r="B21" s="10" t="s">
        <v>26</v>
      </c>
      <c r="C21" s="10">
        <f>SUM(C22:C100)</f>
        <v>102926</v>
      </c>
      <c r="D21" s="10" t="s">
        <v>27</v>
      </c>
      <c r="E21" s="10" t="s">
        <v>28</v>
      </c>
      <c r="F21" s="10" t="s">
        <v>26</v>
      </c>
      <c r="G21" s="10">
        <f>SUM(G22:G100)</f>
        <v>0</v>
      </c>
      <c r="H21" s="10" t="s">
        <v>27</v>
      </c>
      <c r="I21" s="10" t="s">
        <v>29</v>
      </c>
      <c r="J21" s="10" t="s">
        <v>26</v>
      </c>
      <c r="K21" s="10">
        <f>SUM(K22:K100)</f>
        <v>12600</v>
      </c>
      <c r="L21" s="10" t="s">
        <v>27</v>
      </c>
    </row>
    <row r="22" spans="1:12" x14ac:dyDescent="0.25">
      <c r="A22" s="11">
        <v>44913</v>
      </c>
      <c r="B22" s="10" t="s">
        <v>50</v>
      </c>
      <c r="C22" s="10">
        <v>7500</v>
      </c>
      <c r="D22" s="10" t="s">
        <v>7</v>
      </c>
      <c r="E22" s="11"/>
      <c r="I22" s="11">
        <v>44955</v>
      </c>
      <c r="J22" s="10" t="s">
        <v>108</v>
      </c>
      <c r="K22" s="10">
        <v>12600</v>
      </c>
      <c r="L22" s="10" t="s">
        <v>9</v>
      </c>
    </row>
    <row r="23" spans="1:12" x14ac:dyDescent="0.25">
      <c r="A23" s="11">
        <v>44913</v>
      </c>
      <c r="B23" s="10" t="s">
        <v>40</v>
      </c>
      <c r="C23" s="10">
        <v>2239</v>
      </c>
      <c r="D23" s="10" t="s">
        <v>8</v>
      </c>
      <c r="E23" s="11"/>
      <c r="I23" s="11"/>
    </row>
    <row r="24" spans="1:12" x14ac:dyDescent="0.25">
      <c r="A24" s="11">
        <v>44916</v>
      </c>
      <c r="B24" s="10" t="s">
        <v>92</v>
      </c>
      <c r="C24" s="10">
        <v>1630</v>
      </c>
      <c r="D24" s="10" t="s">
        <v>9</v>
      </c>
      <c r="E24" s="11"/>
      <c r="I24" s="11"/>
    </row>
    <row r="25" spans="1:12" x14ac:dyDescent="0.25">
      <c r="A25" s="11">
        <v>44918</v>
      </c>
      <c r="B25" s="10" t="s">
        <v>109</v>
      </c>
      <c r="C25" s="10">
        <v>3700</v>
      </c>
      <c r="D25" s="10" t="s">
        <v>8</v>
      </c>
      <c r="E25" s="11"/>
      <c r="I25" s="11"/>
    </row>
    <row r="26" spans="1:12" x14ac:dyDescent="0.25">
      <c r="A26" s="11">
        <v>44919</v>
      </c>
      <c r="B26" s="10" t="s">
        <v>110</v>
      </c>
      <c r="C26" s="10">
        <v>2992</v>
      </c>
      <c r="D26" s="10" t="s">
        <v>8</v>
      </c>
      <c r="E26" s="11"/>
      <c r="I26" s="11"/>
    </row>
    <row r="27" spans="1:12" x14ac:dyDescent="0.25">
      <c r="A27" s="11">
        <v>44919</v>
      </c>
      <c r="B27" s="10" t="s">
        <v>111</v>
      </c>
      <c r="C27" s="10">
        <v>1700</v>
      </c>
      <c r="D27" s="10" t="s">
        <v>8</v>
      </c>
      <c r="E27" s="11"/>
      <c r="I27" s="11"/>
    </row>
    <row r="28" spans="1:12" x14ac:dyDescent="0.25">
      <c r="A28" s="11">
        <v>44919</v>
      </c>
      <c r="B28" s="10" t="s">
        <v>102</v>
      </c>
      <c r="C28" s="10">
        <v>630</v>
      </c>
      <c r="D28" s="10" t="s">
        <v>6</v>
      </c>
      <c r="E28" s="11"/>
      <c r="I28" s="11"/>
    </row>
    <row r="29" spans="1:12" x14ac:dyDescent="0.25">
      <c r="A29" s="11">
        <v>44919</v>
      </c>
      <c r="B29" s="10" t="s">
        <v>102</v>
      </c>
      <c r="C29" s="10">
        <v>630</v>
      </c>
      <c r="D29" s="10" t="s">
        <v>6</v>
      </c>
      <c r="E29" s="11"/>
    </row>
    <row r="30" spans="1:12" x14ac:dyDescent="0.25">
      <c r="A30" s="11">
        <v>44919</v>
      </c>
      <c r="B30" s="10" t="s">
        <v>40</v>
      </c>
      <c r="C30" s="10">
        <v>4085</v>
      </c>
      <c r="D30" s="10" t="s">
        <v>8</v>
      </c>
      <c r="E30" s="11"/>
    </row>
    <row r="31" spans="1:12" x14ac:dyDescent="0.25">
      <c r="A31" s="11">
        <v>44920</v>
      </c>
      <c r="B31" s="10" t="s">
        <v>112</v>
      </c>
      <c r="C31" s="10">
        <v>13057</v>
      </c>
      <c r="D31" s="10" t="s">
        <v>8</v>
      </c>
      <c r="E31" s="11"/>
    </row>
    <row r="32" spans="1:12" x14ac:dyDescent="0.25">
      <c r="A32" s="11">
        <v>44921</v>
      </c>
      <c r="B32" s="10" t="s">
        <v>35</v>
      </c>
      <c r="C32" s="10">
        <v>320</v>
      </c>
      <c r="D32" s="10" t="s">
        <v>6</v>
      </c>
      <c r="E32" s="11"/>
    </row>
    <row r="33" spans="1:5" x14ac:dyDescent="0.25">
      <c r="A33" s="11">
        <v>44921</v>
      </c>
      <c r="B33" s="10" t="s">
        <v>35</v>
      </c>
      <c r="C33" s="10">
        <v>320</v>
      </c>
      <c r="D33" s="10" t="s">
        <v>6</v>
      </c>
      <c r="E33" s="11"/>
    </row>
    <row r="34" spans="1:5" x14ac:dyDescent="0.25">
      <c r="A34" s="11">
        <v>44922</v>
      </c>
      <c r="B34" s="10" t="s">
        <v>30</v>
      </c>
      <c r="C34" s="10">
        <v>100</v>
      </c>
      <c r="D34" s="10" t="s">
        <v>6</v>
      </c>
      <c r="E34" s="11"/>
    </row>
    <row r="35" spans="1:5" x14ac:dyDescent="0.25">
      <c r="A35" s="11">
        <v>44922</v>
      </c>
      <c r="B35" s="10" t="s">
        <v>30</v>
      </c>
      <c r="C35" s="10">
        <v>1020</v>
      </c>
      <c r="D35" s="10" t="s">
        <v>6</v>
      </c>
      <c r="E35" s="11"/>
    </row>
    <row r="36" spans="1:5" x14ac:dyDescent="0.25">
      <c r="A36" s="11">
        <v>44922</v>
      </c>
      <c r="B36" s="10" t="s">
        <v>30</v>
      </c>
      <c r="C36" s="10">
        <v>310</v>
      </c>
      <c r="D36" s="10" t="s">
        <v>6</v>
      </c>
      <c r="E36" s="11"/>
    </row>
    <row r="37" spans="1:5" x14ac:dyDescent="0.25">
      <c r="A37" s="11">
        <v>44922</v>
      </c>
      <c r="B37" s="10" t="s">
        <v>30</v>
      </c>
      <c r="C37" s="10">
        <v>1110</v>
      </c>
      <c r="D37" s="10" t="s">
        <v>6</v>
      </c>
      <c r="E37" s="11"/>
    </row>
    <row r="38" spans="1:5" x14ac:dyDescent="0.25">
      <c r="A38" s="11">
        <v>44923</v>
      </c>
      <c r="B38" s="10" t="s">
        <v>92</v>
      </c>
      <c r="C38" s="10">
        <v>8544</v>
      </c>
      <c r="D38" s="10" t="s">
        <v>9</v>
      </c>
      <c r="E38" s="11"/>
    </row>
    <row r="39" spans="1:5" x14ac:dyDescent="0.25">
      <c r="A39" s="11">
        <v>44923</v>
      </c>
      <c r="B39" s="10" t="s">
        <v>50</v>
      </c>
      <c r="C39" s="10">
        <v>700</v>
      </c>
      <c r="D39" s="10" t="s">
        <v>7</v>
      </c>
      <c r="E39" s="11"/>
    </row>
    <row r="40" spans="1:5" x14ac:dyDescent="0.25">
      <c r="A40" s="11">
        <v>44923</v>
      </c>
      <c r="B40" s="10" t="s">
        <v>50</v>
      </c>
      <c r="C40" s="10">
        <v>6845</v>
      </c>
      <c r="D40" s="10" t="s">
        <v>7</v>
      </c>
      <c r="E40" s="11"/>
    </row>
    <row r="41" spans="1:5" x14ac:dyDescent="0.25">
      <c r="A41" s="11">
        <v>44923</v>
      </c>
      <c r="B41" s="10" t="s">
        <v>68</v>
      </c>
      <c r="C41" s="10">
        <v>1345</v>
      </c>
      <c r="D41" s="10" t="s">
        <v>8</v>
      </c>
      <c r="E41" s="11"/>
    </row>
    <row r="42" spans="1:5" x14ac:dyDescent="0.25">
      <c r="A42" s="11">
        <v>44925</v>
      </c>
      <c r="B42" s="10" t="s">
        <v>35</v>
      </c>
      <c r="C42" s="10">
        <v>830</v>
      </c>
      <c r="D42" s="10" t="s">
        <v>6</v>
      </c>
      <c r="E42" s="11"/>
    </row>
    <row r="43" spans="1:5" x14ac:dyDescent="0.25">
      <c r="A43" s="11">
        <v>44925</v>
      </c>
      <c r="B43" s="10" t="s">
        <v>30</v>
      </c>
      <c r="C43" s="10">
        <v>1050</v>
      </c>
      <c r="D43" s="10" t="s">
        <v>6</v>
      </c>
    </row>
    <row r="44" spans="1:5" x14ac:dyDescent="0.25">
      <c r="A44" s="11">
        <v>44925</v>
      </c>
      <c r="B44" s="10" t="s">
        <v>30</v>
      </c>
      <c r="C44" s="10">
        <v>100</v>
      </c>
      <c r="D44" s="10" t="s">
        <v>6</v>
      </c>
    </row>
    <row r="45" spans="1:5" x14ac:dyDescent="0.25">
      <c r="A45" s="11">
        <v>44925</v>
      </c>
      <c r="B45" s="10" t="s">
        <v>30</v>
      </c>
      <c r="C45" s="10">
        <v>1300</v>
      </c>
      <c r="D45" s="10" t="s">
        <v>6</v>
      </c>
    </row>
    <row r="46" spans="1:5" x14ac:dyDescent="0.25">
      <c r="A46" s="11">
        <v>44925</v>
      </c>
      <c r="B46" s="10" t="s">
        <v>30</v>
      </c>
      <c r="C46" s="10">
        <v>100</v>
      </c>
      <c r="D46" s="10" t="s">
        <v>6</v>
      </c>
    </row>
    <row r="47" spans="1:5" x14ac:dyDescent="0.25">
      <c r="A47" s="11">
        <v>44925</v>
      </c>
      <c r="B47" s="10" t="s">
        <v>30</v>
      </c>
      <c r="C47" s="10">
        <v>370</v>
      </c>
      <c r="D47" s="10" t="s">
        <v>6</v>
      </c>
    </row>
    <row r="48" spans="1:5" x14ac:dyDescent="0.25">
      <c r="A48" s="11">
        <v>44930</v>
      </c>
      <c r="B48" s="10" t="s">
        <v>40</v>
      </c>
      <c r="C48" s="10">
        <v>3213</v>
      </c>
      <c r="D48" s="10" t="s">
        <v>8</v>
      </c>
    </row>
    <row r="49" spans="1:4" x14ac:dyDescent="0.25">
      <c r="A49" s="11">
        <v>44931</v>
      </c>
      <c r="B49" s="10" t="s">
        <v>68</v>
      </c>
      <c r="C49" s="10">
        <v>213</v>
      </c>
      <c r="D49" s="10" t="s">
        <v>8</v>
      </c>
    </row>
    <row r="50" spans="1:4" x14ac:dyDescent="0.25">
      <c r="A50" s="11">
        <v>44932</v>
      </c>
      <c r="B50" s="10" t="s">
        <v>50</v>
      </c>
      <c r="C50" s="10">
        <v>7461</v>
      </c>
      <c r="D50" s="10" t="s">
        <v>7</v>
      </c>
    </row>
    <row r="51" spans="1:4" x14ac:dyDescent="0.25">
      <c r="A51" s="11">
        <v>44933</v>
      </c>
      <c r="B51" s="10" t="s">
        <v>113</v>
      </c>
      <c r="C51" s="10">
        <v>2850</v>
      </c>
      <c r="D51" s="10" t="s">
        <v>8</v>
      </c>
    </row>
    <row r="52" spans="1:4" x14ac:dyDescent="0.25">
      <c r="A52" s="11">
        <v>44934</v>
      </c>
      <c r="B52" s="10" t="s">
        <v>114</v>
      </c>
      <c r="C52" s="10">
        <v>5050</v>
      </c>
      <c r="D52" s="10" t="s">
        <v>8</v>
      </c>
    </row>
    <row r="53" spans="1:4" x14ac:dyDescent="0.25">
      <c r="A53" s="11">
        <v>44938</v>
      </c>
      <c r="B53" s="10" t="s">
        <v>92</v>
      </c>
      <c r="C53" s="10">
        <v>580</v>
      </c>
      <c r="D53" s="10" t="s">
        <v>9</v>
      </c>
    </row>
    <row r="54" spans="1:4" x14ac:dyDescent="0.25">
      <c r="A54" s="11">
        <v>44939</v>
      </c>
      <c r="B54" s="10" t="s">
        <v>71</v>
      </c>
      <c r="C54" s="10">
        <v>2208</v>
      </c>
      <c r="D54" s="10" t="s">
        <v>8</v>
      </c>
    </row>
    <row r="55" spans="1:4" x14ac:dyDescent="0.25">
      <c r="A55" s="11">
        <v>44940</v>
      </c>
      <c r="B55" s="10" t="s">
        <v>115</v>
      </c>
      <c r="C55" s="10">
        <v>2990</v>
      </c>
      <c r="D55" s="10" t="s">
        <v>9</v>
      </c>
    </row>
    <row r="56" spans="1:4" x14ac:dyDescent="0.25">
      <c r="A56" s="11">
        <v>44941</v>
      </c>
      <c r="B56" s="10" t="s">
        <v>36</v>
      </c>
      <c r="C56" s="10">
        <v>8034</v>
      </c>
      <c r="D56" s="10" t="s">
        <v>7</v>
      </c>
    </row>
    <row r="57" spans="1:4" x14ac:dyDescent="0.25">
      <c r="A57" s="11">
        <v>44941</v>
      </c>
      <c r="B57" s="10" t="s">
        <v>40</v>
      </c>
      <c r="C57" s="10">
        <v>7800</v>
      </c>
      <c r="D57" s="10" t="s">
        <v>8</v>
      </c>
    </row>
  </sheetData>
  <phoneticPr fontId="1"/>
  <conditionalFormatting sqref="F27:G31 F33 G32:G33 H22:H97 L22:L97 D22:D97">
    <cfRule type="containsText" dxfId="39" priority="6" operator="containsText" text="雑貨">
      <formula>NOT(ISERROR(SEARCH("雑貨",D22)))</formula>
    </cfRule>
    <cfRule type="containsText" dxfId="38" priority="7" operator="containsText" text="その他">
      <formula>NOT(ISERROR(SEARCH("その他",D22)))</formula>
    </cfRule>
    <cfRule type="containsText" dxfId="37" priority="8" operator="containsText" text="ガソリン">
      <formula>NOT(ISERROR(SEARCH("ガソリン",D22)))</formula>
    </cfRule>
    <cfRule type="containsText" dxfId="36" priority="9" operator="containsText" text="交通費">
      <formula>NOT(ISERROR(SEARCH("交通費",D22)))</formula>
    </cfRule>
    <cfRule type="containsText" dxfId="35" priority="10" operator="containsText" text="食費">
      <formula>NOT(ISERROR(SEARCH("食費",D22)))</formula>
    </cfRule>
  </conditionalFormatting>
  <conditionalFormatting sqref="F32">
    <cfRule type="containsText" dxfId="34" priority="1" operator="containsText" text="雑貨">
      <formula>NOT(ISERROR(SEARCH("雑貨",F32)))</formula>
    </cfRule>
    <cfRule type="containsText" dxfId="33" priority="2" operator="containsText" text="その他">
      <formula>NOT(ISERROR(SEARCH("その他",F32)))</formula>
    </cfRule>
    <cfRule type="containsText" dxfId="32" priority="3" operator="containsText" text="ガソリン">
      <formula>NOT(ISERROR(SEARCH("ガソリン",F32)))</formula>
    </cfRule>
    <cfRule type="containsText" dxfId="31" priority="4" operator="containsText" text="交通費">
      <formula>NOT(ISERROR(SEARCH("交通費",F32)))</formula>
    </cfRule>
    <cfRule type="containsText" dxfId="30" priority="5" operator="containsText" text="食費">
      <formula>NOT(ISERROR(SEARCH("食費",F32)))</formula>
    </cfRule>
  </conditionalFormatting>
  <dataValidations count="2">
    <dataValidation type="list" showInputMessage="1" showErrorMessage="1" sqref="D22:D325 H22:H97 L22:L97" xr:uid="{00000000-0002-0000-0600-000000000000}">
      <formula1>"交通費,ガソリン,食費,雑貨,その他"</formula1>
    </dataValidation>
    <dataValidation type="list" showInputMessage="1" showErrorMessage="1" sqref="H17:I18" xr:uid="{00000000-0002-0000-0600-000001000000}">
      <formula1>"済み,"</formula1>
    </dataValidation>
  </dataValidations>
  <pageMargins left="0.7" right="0.7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59"/>
  <sheetViews>
    <sheetView zoomScale="85" zoomScaleNormal="85" workbookViewId="0">
      <selection activeCell="B34" sqref="B34"/>
    </sheetView>
  </sheetViews>
  <sheetFormatPr defaultRowHeight="15.75" x14ac:dyDescent="0.25"/>
  <cols>
    <col min="1" max="1" width="14.33203125" style="9" customWidth="1"/>
    <col min="2" max="2" width="27.5546875" style="9" customWidth="1"/>
    <col min="5" max="5" width="11.21875" style="9" bestFit="1" customWidth="1"/>
    <col min="9" max="9" width="11.21875" style="9" bestFit="1" customWidth="1"/>
  </cols>
  <sheetData>
    <row r="1" spans="1:9" s="1" customFormat="1" x14ac:dyDescent="0.25">
      <c r="A1" s="1" t="s">
        <v>19</v>
      </c>
    </row>
    <row r="2" spans="1:9" x14ac:dyDescent="0.25">
      <c r="A2" s="3" t="s">
        <v>1</v>
      </c>
      <c r="B2" s="10">
        <v>105540</v>
      </c>
      <c r="C2" s="10" t="s">
        <v>93</v>
      </c>
    </row>
    <row r="3" spans="1:9" x14ac:dyDescent="0.25">
      <c r="A3" s="3" t="s">
        <v>2</v>
      </c>
      <c r="B3" s="10">
        <v>38744</v>
      </c>
      <c r="C3" s="10" t="s">
        <v>94</v>
      </c>
    </row>
    <row r="4" spans="1:9" x14ac:dyDescent="0.25">
      <c r="A4" s="3" t="s">
        <v>3</v>
      </c>
      <c r="B4" s="10">
        <v>6888</v>
      </c>
      <c r="C4" s="10" t="s">
        <v>94</v>
      </c>
    </row>
    <row r="5" spans="1:9" x14ac:dyDescent="0.25">
      <c r="A5" s="3" t="s">
        <v>4</v>
      </c>
      <c r="B5" s="10">
        <v>9438</v>
      </c>
      <c r="C5" s="10" t="s">
        <v>93</v>
      </c>
    </row>
    <row r="6" spans="1:9" x14ac:dyDescent="0.25">
      <c r="A6" s="3" t="s">
        <v>5</v>
      </c>
      <c r="B6" s="10">
        <v>3140</v>
      </c>
      <c r="C6" s="10" t="s">
        <v>76</v>
      </c>
    </row>
    <row r="7" spans="1:9" x14ac:dyDescent="0.25">
      <c r="A7" s="4" t="s">
        <v>6</v>
      </c>
      <c r="B7" s="10">
        <f>SUMIF(D22:D95,A7,C22:C95)+SUMIF(H22:H95,A7,G22:G95)+SUMIF(L22:L95,A7,K22:K95)</f>
        <v>19690</v>
      </c>
    </row>
    <row r="8" spans="1:9" x14ac:dyDescent="0.25">
      <c r="A8" s="4" t="s">
        <v>7</v>
      </c>
      <c r="B8" s="10">
        <f>SUMIF(D22:D95,A8,C22:C95)+SUMIF(H22:H95,A8,G22:G95)+SUMIF(L22:L95,A8,K22:K95)</f>
        <v>6565</v>
      </c>
    </row>
    <row r="9" spans="1:9" x14ac:dyDescent="0.25">
      <c r="A9" s="4" t="s">
        <v>8</v>
      </c>
      <c r="B9" s="10">
        <f>SUMIF(D22:D95,A9,C22:C95)+SUMIF(H22:H95,A9,G22:G95)+SUMIF(L22:L95,A9,K22:K95)</f>
        <v>28474</v>
      </c>
    </row>
    <row r="10" spans="1:9" x14ac:dyDescent="0.25">
      <c r="A10" s="4" t="s">
        <v>9</v>
      </c>
      <c r="B10" s="10">
        <f>SUMIF(D22:D95,A10,C22:C95)+SUMIF(H22:H95,A10,G22:G95)+SUMIF(L22:L95,A10,K22:K95)</f>
        <v>2084</v>
      </c>
    </row>
    <row r="11" spans="1:9" x14ac:dyDescent="0.25">
      <c r="A11" s="4" t="s">
        <v>10</v>
      </c>
      <c r="B11" s="10">
        <f>SUMIF(D22:D95,A11,C22:C95)+SUMIF(H22:H95,A11,G22:G95)+SUMIF(L22:L95,A11,K22:K95)</f>
        <v>6110</v>
      </c>
    </row>
    <row r="12" spans="1:9" x14ac:dyDescent="0.25">
      <c r="D12" s="10">
        <f>B2+B3+B4+B5+C21</f>
        <v>223533</v>
      </c>
    </row>
    <row r="13" spans="1:9" x14ac:dyDescent="0.25">
      <c r="A13" s="10" t="s">
        <v>20</v>
      </c>
      <c r="B13" s="5">
        <f>SUM(B2:B11)</f>
        <v>226673</v>
      </c>
    </row>
    <row r="14" spans="1:9" x14ac:dyDescent="0.25">
      <c r="A14" s="10" t="s">
        <v>21</v>
      </c>
      <c r="B14" s="10">
        <f>SUM(B2:B6)</f>
        <v>163750</v>
      </c>
    </row>
    <row r="15" spans="1:9" x14ac:dyDescent="0.25">
      <c r="A15" s="10" t="s">
        <v>22</v>
      </c>
      <c r="B15" s="10">
        <f>SUM(B7:B11)</f>
        <v>62923</v>
      </c>
      <c r="D15" s="10" t="s">
        <v>95</v>
      </c>
      <c r="E15" s="10" t="s">
        <v>96</v>
      </c>
    </row>
    <row r="16" spans="1:9" x14ac:dyDescent="0.25">
      <c r="D16" s="10" t="s">
        <v>97</v>
      </c>
      <c r="H16" s="10" t="s">
        <v>98</v>
      </c>
      <c r="I16" s="10" t="s">
        <v>96</v>
      </c>
    </row>
    <row r="17" spans="1:12" x14ac:dyDescent="0.25">
      <c r="A17" s="10" t="s">
        <v>42</v>
      </c>
      <c r="B17" s="5">
        <f>108000-K21</f>
        <v>108000</v>
      </c>
      <c r="D17" s="10">
        <v>20000</v>
      </c>
      <c r="E17" s="7">
        <f>B17-D17</f>
        <v>88000</v>
      </c>
      <c r="G17" s="10" t="s">
        <v>99</v>
      </c>
    </row>
    <row r="18" spans="1:12" x14ac:dyDescent="0.25">
      <c r="A18" s="10" t="s">
        <v>43</v>
      </c>
      <c r="B18" s="8">
        <f>104000-G21</f>
        <v>104000</v>
      </c>
      <c r="C18" s="5">
        <f>B18-B6</f>
        <v>100860</v>
      </c>
      <c r="D18" s="10">
        <v>15000</v>
      </c>
      <c r="E18" s="7">
        <f>C18-D18</f>
        <v>85860</v>
      </c>
      <c r="G18" s="10" t="s">
        <v>76</v>
      </c>
    </row>
    <row r="19" spans="1:12" s="1" customFormat="1" x14ac:dyDescent="0.25">
      <c r="A19" s="2" t="s">
        <v>23</v>
      </c>
    </row>
    <row r="20" spans="1:12" x14ac:dyDescent="0.25">
      <c r="A20" s="10" t="s">
        <v>116</v>
      </c>
    </row>
    <row r="21" spans="1:12" x14ac:dyDescent="0.25">
      <c r="A21" s="10" t="s">
        <v>25</v>
      </c>
      <c r="B21" s="10" t="s">
        <v>26</v>
      </c>
      <c r="C21" s="10">
        <f>SUM(C22:C98)</f>
        <v>62923</v>
      </c>
      <c r="D21" s="10" t="s">
        <v>27</v>
      </c>
      <c r="E21" s="10" t="s">
        <v>28</v>
      </c>
      <c r="F21" s="10" t="s">
        <v>26</v>
      </c>
      <c r="G21" s="10">
        <f>SUM(G22:G98)</f>
        <v>0</v>
      </c>
      <c r="H21" s="10" t="s">
        <v>27</v>
      </c>
      <c r="I21" s="10" t="s">
        <v>29</v>
      </c>
      <c r="J21" s="10" t="s">
        <v>26</v>
      </c>
      <c r="K21" s="10">
        <f>SUM(K22:K98)</f>
        <v>0</v>
      </c>
      <c r="L21" s="10" t="s">
        <v>27</v>
      </c>
    </row>
    <row r="22" spans="1:12" x14ac:dyDescent="0.25">
      <c r="A22" s="11">
        <v>44929</v>
      </c>
      <c r="B22" s="10" t="s">
        <v>35</v>
      </c>
      <c r="C22" s="10">
        <v>1030</v>
      </c>
      <c r="D22" s="10" t="s">
        <v>6</v>
      </c>
      <c r="E22" s="11"/>
      <c r="I22" s="11"/>
    </row>
    <row r="23" spans="1:12" x14ac:dyDescent="0.25">
      <c r="A23" s="11">
        <v>44929</v>
      </c>
      <c r="B23" s="10" t="s">
        <v>30</v>
      </c>
      <c r="C23" s="10">
        <v>600</v>
      </c>
      <c r="D23" s="10" t="s">
        <v>6</v>
      </c>
      <c r="E23" s="11"/>
      <c r="I23" s="11"/>
    </row>
    <row r="24" spans="1:12" x14ac:dyDescent="0.25">
      <c r="A24" s="11">
        <v>44929</v>
      </c>
      <c r="B24" s="10" t="s">
        <v>30</v>
      </c>
      <c r="C24" s="10">
        <v>660</v>
      </c>
      <c r="D24" s="10" t="s">
        <v>6</v>
      </c>
      <c r="E24" s="11"/>
      <c r="I24" s="11"/>
    </row>
    <row r="25" spans="1:12" x14ac:dyDescent="0.25">
      <c r="A25" s="11">
        <v>44929</v>
      </c>
      <c r="B25" s="10" t="s">
        <v>30</v>
      </c>
      <c r="C25" s="10">
        <v>880</v>
      </c>
      <c r="D25" s="10" t="s">
        <v>6</v>
      </c>
      <c r="E25" s="11"/>
      <c r="I25" s="11"/>
    </row>
    <row r="26" spans="1:12" x14ac:dyDescent="0.25">
      <c r="A26" s="11">
        <v>44929</v>
      </c>
      <c r="B26" s="10" t="s">
        <v>30</v>
      </c>
      <c r="C26" s="10">
        <v>370</v>
      </c>
      <c r="D26" s="10" t="s">
        <v>6</v>
      </c>
      <c r="E26" s="11"/>
      <c r="I26" s="11"/>
    </row>
    <row r="27" spans="1:12" x14ac:dyDescent="0.25">
      <c r="A27" s="11">
        <v>44929</v>
      </c>
      <c r="B27" s="10" t="s">
        <v>30</v>
      </c>
      <c r="C27" s="10">
        <v>370</v>
      </c>
      <c r="D27" s="10" t="s">
        <v>6</v>
      </c>
      <c r="E27" s="11"/>
      <c r="I27" s="11"/>
    </row>
    <row r="28" spans="1:12" x14ac:dyDescent="0.25">
      <c r="A28" s="11">
        <v>44933</v>
      </c>
      <c r="B28" s="10" t="s">
        <v>35</v>
      </c>
      <c r="C28" s="10">
        <v>400</v>
      </c>
      <c r="D28" s="10" t="s">
        <v>6</v>
      </c>
      <c r="E28" s="11"/>
      <c r="I28" s="11"/>
    </row>
    <row r="29" spans="1:12" x14ac:dyDescent="0.25">
      <c r="A29" s="11">
        <v>44933</v>
      </c>
      <c r="B29" s="10" t="s">
        <v>35</v>
      </c>
      <c r="C29" s="10">
        <v>370</v>
      </c>
      <c r="D29" s="10" t="s">
        <v>6</v>
      </c>
      <c r="E29" s="11"/>
    </row>
    <row r="30" spans="1:12" x14ac:dyDescent="0.25">
      <c r="A30" s="11">
        <v>44933</v>
      </c>
      <c r="B30" s="10" t="s">
        <v>35</v>
      </c>
      <c r="C30" s="10">
        <v>320</v>
      </c>
      <c r="D30" s="10" t="s">
        <v>6</v>
      </c>
      <c r="E30" s="11"/>
    </row>
    <row r="31" spans="1:12" x14ac:dyDescent="0.25">
      <c r="A31" s="11">
        <v>44933</v>
      </c>
      <c r="B31" s="10" t="s">
        <v>117</v>
      </c>
      <c r="C31" s="10">
        <v>130</v>
      </c>
      <c r="D31" s="10" t="s">
        <v>6</v>
      </c>
      <c r="E31" s="11"/>
    </row>
    <row r="32" spans="1:12" x14ac:dyDescent="0.25">
      <c r="A32" s="11">
        <v>44933</v>
      </c>
      <c r="B32" s="10" t="s">
        <v>30</v>
      </c>
      <c r="C32" s="10">
        <v>1310</v>
      </c>
      <c r="D32" s="10" t="s">
        <v>6</v>
      </c>
      <c r="E32" s="11"/>
    </row>
    <row r="33" spans="1:5" x14ac:dyDescent="0.25">
      <c r="A33" s="11">
        <v>44933</v>
      </c>
      <c r="B33" s="10" t="s">
        <v>30</v>
      </c>
      <c r="C33" s="10">
        <v>1520</v>
      </c>
      <c r="D33" s="10" t="s">
        <v>6</v>
      </c>
      <c r="E33" s="11"/>
    </row>
    <row r="34" spans="1:5" x14ac:dyDescent="0.25">
      <c r="A34" s="11">
        <v>44940</v>
      </c>
      <c r="B34" s="10" t="s">
        <v>30</v>
      </c>
      <c r="C34" s="10">
        <v>1090</v>
      </c>
      <c r="D34" s="10" t="s">
        <v>6</v>
      </c>
      <c r="E34" s="11"/>
    </row>
    <row r="35" spans="1:5" x14ac:dyDescent="0.25">
      <c r="A35" s="11">
        <v>44940</v>
      </c>
      <c r="B35" s="10" t="s">
        <v>30</v>
      </c>
      <c r="C35" s="10">
        <v>880</v>
      </c>
      <c r="D35" s="10" t="s">
        <v>6</v>
      </c>
      <c r="E35" s="11"/>
    </row>
    <row r="36" spans="1:5" x14ac:dyDescent="0.25">
      <c r="A36" s="11">
        <v>44940</v>
      </c>
      <c r="B36" s="10" t="s">
        <v>41</v>
      </c>
      <c r="C36" s="10">
        <v>260</v>
      </c>
      <c r="D36" s="10" t="s">
        <v>6</v>
      </c>
      <c r="E36" s="11"/>
    </row>
    <row r="37" spans="1:5" x14ac:dyDescent="0.25">
      <c r="A37" s="11">
        <v>44941</v>
      </c>
      <c r="B37" s="10" t="s">
        <v>30</v>
      </c>
      <c r="C37" s="10">
        <v>880</v>
      </c>
      <c r="D37" s="10" t="s">
        <v>6</v>
      </c>
      <c r="E37" s="11"/>
    </row>
    <row r="38" spans="1:5" x14ac:dyDescent="0.25">
      <c r="A38" s="11">
        <v>44941</v>
      </c>
      <c r="B38" s="10" t="s">
        <v>30</v>
      </c>
      <c r="C38" s="10">
        <v>880</v>
      </c>
      <c r="D38" s="10" t="s">
        <v>6</v>
      </c>
      <c r="E38" s="11"/>
    </row>
    <row r="39" spans="1:5" x14ac:dyDescent="0.25">
      <c r="A39" s="11">
        <v>44941</v>
      </c>
      <c r="B39" s="10" t="s">
        <v>41</v>
      </c>
      <c r="C39" s="10">
        <v>260</v>
      </c>
      <c r="D39" s="10" t="s">
        <v>6</v>
      </c>
      <c r="E39" s="11"/>
    </row>
    <row r="40" spans="1:5" x14ac:dyDescent="0.25">
      <c r="A40" s="11">
        <v>44941</v>
      </c>
      <c r="B40" s="10" t="s">
        <v>41</v>
      </c>
      <c r="C40" s="10">
        <v>260</v>
      </c>
      <c r="D40" s="10" t="s">
        <v>6</v>
      </c>
      <c r="E40" s="11"/>
    </row>
    <row r="41" spans="1:5" x14ac:dyDescent="0.25">
      <c r="A41" s="11">
        <v>44946</v>
      </c>
      <c r="B41" s="10" t="s">
        <v>105</v>
      </c>
      <c r="C41" s="10">
        <v>2084</v>
      </c>
      <c r="D41" s="10" t="s">
        <v>9</v>
      </c>
      <c r="E41" s="11"/>
    </row>
    <row r="42" spans="1:5" x14ac:dyDescent="0.25">
      <c r="A42" s="11">
        <v>44947</v>
      </c>
      <c r="B42" s="10" t="s">
        <v>30</v>
      </c>
      <c r="C42" s="10">
        <v>1090</v>
      </c>
      <c r="D42" s="10" t="s">
        <v>6</v>
      </c>
      <c r="E42" s="11"/>
    </row>
    <row r="43" spans="1:5" x14ac:dyDescent="0.25">
      <c r="A43" s="11">
        <v>44948</v>
      </c>
      <c r="B43" s="10" t="s">
        <v>30</v>
      </c>
      <c r="C43" s="10">
        <v>1080</v>
      </c>
      <c r="D43" s="10" t="s">
        <v>6</v>
      </c>
    </row>
    <row r="44" spans="1:5" x14ac:dyDescent="0.25">
      <c r="A44" s="11">
        <v>44948</v>
      </c>
      <c r="B44" s="10" t="s">
        <v>41</v>
      </c>
      <c r="C44" s="10">
        <v>70</v>
      </c>
      <c r="D44" s="10" t="s">
        <v>6</v>
      </c>
    </row>
    <row r="45" spans="1:5" x14ac:dyDescent="0.25">
      <c r="A45" s="11">
        <v>44948</v>
      </c>
      <c r="B45" s="10" t="s">
        <v>41</v>
      </c>
      <c r="C45" s="10">
        <v>70</v>
      </c>
      <c r="D45" s="10" t="s">
        <v>6</v>
      </c>
    </row>
    <row r="46" spans="1:5" x14ac:dyDescent="0.25">
      <c r="A46" s="11">
        <v>44948</v>
      </c>
      <c r="B46" s="10" t="s">
        <v>40</v>
      </c>
      <c r="C46" s="10">
        <v>6412</v>
      </c>
      <c r="D46" s="10" t="s">
        <v>8</v>
      </c>
    </row>
    <row r="47" spans="1:5" x14ac:dyDescent="0.25">
      <c r="A47" s="11">
        <v>44951</v>
      </c>
      <c r="B47" s="10" t="s">
        <v>35</v>
      </c>
      <c r="C47" s="10">
        <v>820</v>
      </c>
      <c r="D47" s="10" t="s">
        <v>6</v>
      </c>
    </row>
    <row r="48" spans="1:5" x14ac:dyDescent="0.25">
      <c r="A48" s="11">
        <v>44951</v>
      </c>
      <c r="B48" s="10" t="s">
        <v>35</v>
      </c>
      <c r="C48" s="10">
        <v>590</v>
      </c>
      <c r="D48" s="10" t="s">
        <v>6</v>
      </c>
    </row>
    <row r="49" spans="1:4" x14ac:dyDescent="0.25">
      <c r="A49" s="11">
        <v>44951</v>
      </c>
      <c r="B49" s="10" t="s">
        <v>102</v>
      </c>
      <c r="C49" s="10">
        <v>630</v>
      </c>
      <c r="D49" s="10" t="s">
        <v>6</v>
      </c>
    </row>
    <row r="50" spans="1:4" x14ac:dyDescent="0.25">
      <c r="A50" s="11">
        <v>44951</v>
      </c>
      <c r="B50" s="10" t="s">
        <v>102</v>
      </c>
      <c r="C50" s="10">
        <v>630</v>
      </c>
      <c r="D50" s="10" t="s">
        <v>6</v>
      </c>
    </row>
    <row r="51" spans="1:4" x14ac:dyDescent="0.25">
      <c r="A51" s="11">
        <v>44955</v>
      </c>
      <c r="B51" s="10" t="s">
        <v>35</v>
      </c>
      <c r="C51" s="10">
        <v>320</v>
      </c>
      <c r="D51" s="10" t="s">
        <v>6</v>
      </c>
    </row>
    <row r="52" spans="1:4" x14ac:dyDescent="0.25">
      <c r="A52" s="11">
        <v>44955</v>
      </c>
      <c r="B52" s="10" t="s">
        <v>30</v>
      </c>
      <c r="C52" s="10">
        <v>880</v>
      </c>
      <c r="D52" s="10" t="s">
        <v>6</v>
      </c>
    </row>
    <row r="53" spans="1:4" x14ac:dyDescent="0.25">
      <c r="A53" s="11">
        <v>44955</v>
      </c>
      <c r="B53" s="10" t="s">
        <v>41</v>
      </c>
      <c r="C53" s="10">
        <v>260</v>
      </c>
      <c r="D53" s="10" t="s">
        <v>6</v>
      </c>
    </row>
    <row r="54" spans="1:4" x14ac:dyDescent="0.25">
      <c r="A54" s="11">
        <v>44955</v>
      </c>
      <c r="B54" s="10" t="s">
        <v>41</v>
      </c>
      <c r="C54" s="10">
        <v>780</v>
      </c>
      <c r="D54" s="10" t="s">
        <v>6</v>
      </c>
    </row>
    <row r="55" spans="1:4" x14ac:dyDescent="0.25">
      <c r="A55" s="11">
        <v>44955</v>
      </c>
      <c r="B55" s="10" t="s">
        <v>40</v>
      </c>
      <c r="C55" s="10">
        <v>6350</v>
      </c>
      <c r="D55" s="10" t="s">
        <v>8</v>
      </c>
    </row>
    <row r="56" spans="1:4" x14ac:dyDescent="0.25">
      <c r="A56" s="10">
        <v>44962</v>
      </c>
      <c r="B56" s="10" t="s">
        <v>40</v>
      </c>
      <c r="C56" s="10">
        <v>7392</v>
      </c>
      <c r="D56" s="10" t="s">
        <v>8</v>
      </c>
    </row>
    <row r="57" spans="1:4" x14ac:dyDescent="0.25">
      <c r="A57" s="10">
        <v>44962</v>
      </c>
      <c r="B57" s="10" t="s">
        <v>118</v>
      </c>
      <c r="C57" s="10">
        <v>6110</v>
      </c>
      <c r="D57" s="10" t="s">
        <v>10</v>
      </c>
    </row>
    <row r="58" spans="1:4" x14ac:dyDescent="0.25">
      <c r="A58" s="10">
        <v>44969</v>
      </c>
      <c r="B58" s="10" t="s">
        <v>40</v>
      </c>
      <c r="C58" s="10">
        <v>8320</v>
      </c>
      <c r="D58" s="10" t="s">
        <v>8</v>
      </c>
    </row>
    <row r="59" spans="1:4" x14ac:dyDescent="0.25">
      <c r="A59" s="10">
        <v>44972</v>
      </c>
      <c r="B59" s="10" t="s">
        <v>36</v>
      </c>
      <c r="C59" s="10">
        <v>6565</v>
      </c>
      <c r="D59" s="10" t="s">
        <v>7</v>
      </c>
    </row>
  </sheetData>
  <phoneticPr fontId="1"/>
  <conditionalFormatting sqref="F27:G31 F33 G32:G33 H22:H95 L22:L95 D22:D95">
    <cfRule type="containsText" dxfId="29" priority="6" operator="containsText" text="雑貨">
      <formula>NOT(ISERROR(SEARCH("雑貨",D22)))</formula>
    </cfRule>
    <cfRule type="containsText" dxfId="28" priority="7" operator="containsText" text="その他">
      <formula>NOT(ISERROR(SEARCH("その他",D22)))</formula>
    </cfRule>
    <cfRule type="containsText" dxfId="27" priority="8" operator="containsText" text="ガソリン">
      <formula>NOT(ISERROR(SEARCH("ガソリン",D22)))</formula>
    </cfRule>
    <cfRule type="containsText" dxfId="26" priority="9" operator="containsText" text="交通費">
      <formula>NOT(ISERROR(SEARCH("交通費",D22)))</formula>
    </cfRule>
    <cfRule type="containsText" dxfId="25" priority="10" operator="containsText" text="食費">
      <formula>NOT(ISERROR(SEARCH("食費",D22)))</formula>
    </cfRule>
  </conditionalFormatting>
  <conditionalFormatting sqref="F32">
    <cfRule type="containsText" dxfId="24" priority="1" operator="containsText" text="雑貨">
      <formula>NOT(ISERROR(SEARCH("雑貨",F32)))</formula>
    </cfRule>
    <cfRule type="containsText" dxfId="23" priority="2" operator="containsText" text="その他">
      <formula>NOT(ISERROR(SEARCH("その他",F32)))</formula>
    </cfRule>
    <cfRule type="containsText" dxfId="22" priority="3" operator="containsText" text="ガソリン">
      <formula>NOT(ISERROR(SEARCH("ガソリン",F32)))</formula>
    </cfRule>
    <cfRule type="containsText" dxfId="21" priority="4" operator="containsText" text="交通費">
      <formula>NOT(ISERROR(SEARCH("交通費",F32)))</formula>
    </cfRule>
    <cfRule type="containsText" dxfId="20" priority="5" operator="containsText" text="食費">
      <formula>NOT(ISERROR(SEARCH("食費",F32)))</formula>
    </cfRule>
  </conditionalFormatting>
  <dataValidations count="2">
    <dataValidation type="list" showInputMessage="1" showErrorMessage="1" sqref="H17:I18" xr:uid="{00000000-0002-0000-0700-000000000000}">
      <formula1>"済み,"</formula1>
    </dataValidation>
    <dataValidation type="list" showInputMessage="1" showErrorMessage="1" sqref="L22:L95 H22:H95 D22:D323" xr:uid="{00000000-0002-0000-0700-000001000000}">
      <formula1>"交通費,ガソリン,食費,雑貨,その他"</formula1>
    </dataValidation>
  </dataValidations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57"/>
  <sheetViews>
    <sheetView zoomScale="85" zoomScaleNormal="85" workbookViewId="0">
      <selection activeCell="B9" sqref="B9"/>
    </sheetView>
  </sheetViews>
  <sheetFormatPr defaultRowHeight="15.75" x14ac:dyDescent="0.25"/>
  <cols>
    <col min="1" max="1" width="14.33203125" style="9" customWidth="1"/>
    <col min="2" max="2" width="27.5546875" style="9" customWidth="1"/>
    <col min="5" max="5" width="11.21875" style="9" bestFit="1" customWidth="1"/>
    <col min="9" max="9" width="11.21875" style="9" bestFit="1" customWidth="1"/>
  </cols>
  <sheetData>
    <row r="1" spans="1:9" s="1" customFormat="1" x14ac:dyDescent="0.25">
      <c r="A1" s="1" t="s">
        <v>19</v>
      </c>
    </row>
    <row r="2" spans="1:9" x14ac:dyDescent="0.25">
      <c r="A2" s="3" t="s">
        <v>1</v>
      </c>
      <c r="B2" s="14">
        <v>105540</v>
      </c>
      <c r="C2" s="10" t="s">
        <v>93</v>
      </c>
    </row>
    <row r="3" spans="1:9" x14ac:dyDescent="0.25">
      <c r="A3" s="3" t="s">
        <v>2</v>
      </c>
      <c r="B3" s="14">
        <v>38776</v>
      </c>
      <c r="C3" s="10" t="s">
        <v>94</v>
      </c>
    </row>
    <row r="4" spans="1:9" x14ac:dyDescent="0.25">
      <c r="A4" s="3" t="s">
        <v>3</v>
      </c>
      <c r="C4" s="10" t="s">
        <v>94</v>
      </c>
    </row>
    <row r="5" spans="1:9" x14ac:dyDescent="0.25">
      <c r="A5" s="3" t="s">
        <v>4</v>
      </c>
      <c r="B5" s="14">
        <v>9438</v>
      </c>
      <c r="C5" s="10" t="s">
        <v>93</v>
      </c>
    </row>
    <row r="6" spans="1:9" x14ac:dyDescent="0.25">
      <c r="A6" s="3" t="s">
        <v>5</v>
      </c>
      <c r="B6" s="14">
        <v>3140</v>
      </c>
      <c r="C6" s="10" t="s">
        <v>76</v>
      </c>
    </row>
    <row r="7" spans="1:9" x14ac:dyDescent="0.25">
      <c r="A7" s="4" t="s">
        <v>6</v>
      </c>
      <c r="B7" s="10">
        <f>SUMIF(D22:D97,A7,C22:C97)+SUMIF(H22:H97,A7,G22:G97)+SUMIF(L22:L97,A7,K22:K97)</f>
        <v>9780</v>
      </c>
    </row>
    <row r="8" spans="1:9" x14ac:dyDescent="0.25">
      <c r="A8" s="4" t="s">
        <v>7</v>
      </c>
      <c r="B8" s="10">
        <f>SUMIF(D22:D97,A8,C22:C97)+SUMIF(H22:H97,A8,G22:G97)+SUMIF(L22:L97,A8,K22:K97)</f>
        <v>27775</v>
      </c>
    </row>
    <row r="9" spans="1:9" x14ac:dyDescent="0.25">
      <c r="A9" s="4" t="s">
        <v>8</v>
      </c>
      <c r="B9" s="10">
        <f>SUMIF(D22:D97,A9,C22:C97)+SUMIF(H22:H97,A9,G22:G97)+SUMIF(L22:L97,A9,K22:K97)</f>
        <v>34022</v>
      </c>
    </row>
    <row r="10" spans="1:9" x14ac:dyDescent="0.25">
      <c r="A10" s="4" t="s">
        <v>9</v>
      </c>
      <c r="B10" s="10">
        <f>SUMIF(D22:D97,A10,C22:C97)+SUMIF(H22:H97,A10,G22:G97)+SUMIF(L22:L97,A10,K22:K97)</f>
        <v>45664</v>
      </c>
    </row>
    <row r="11" spans="1:9" x14ac:dyDescent="0.25">
      <c r="A11" s="4" t="s">
        <v>10</v>
      </c>
      <c r="B11" s="10">
        <f>SUMIF(D22:D97,A11,C22:C97)+SUMIF(H22:H97,A11,G22:G97)+SUMIF(L22:L97,A11,K22:K97)</f>
        <v>16980</v>
      </c>
    </row>
    <row r="12" spans="1:9" x14ac:dyDescent="0.25">
      <c r="D12" s="10">
        <f>B2+B3+B4+B5+C21</f>
        <v>224825</v>
      </c>
    </row>
    <row r="13" spans="1:9" x14ac:dyDescent="0.25">
      <c r="A13" s="10" t="s">
        <v>20</v>
      </c>
      <c r="B13" s="5">
        <f>SUM(B2:B11)</f>
        <v>291115</v>
      </c>
    </row>
    <row r="14" spans="1:9" x14ac:dyDescent="0.25">
      <c r="A14" s="10" t="s">
        <v>21</v>
      </c>
      <c r="B14" s="10">
        <f>SUM(B2:B6)</f>
        <v>156894</v>
      </c>
    </row>
    <row r="15" spans="1:9" x14ac:dyDescent="0.25">
      <c r="A15" s="10" t="s">
        <v>22</v>
      </c>
      <c r="B15" s="10">
        <f>SUM(B7:B11)</f>
        <v>134221</v>
      </c>
      <c r="D15" s="10" t="s">
        <v>95</v>
      </c>
      <c r="E15" s="10" t="s">
        <v>96</v>
      </c>
    </row>
    <row r="16" spans="1:9" x14ac:dyDescent="0.25">
      <c r="D16" s="10" t="s">
        <v>97</v>
      </c>
      <c r="H16" s="10" t="s">
        <v>98</v>
      </c>
      <c r="I16" s="10" t="s">
        <v>96</v>
      </c>
    </row>
    <row r="17" spans="1:12" x14ac:dyDescent="0.25">
      <c r="A17" s="10" t="s">
        <v>42</v>
      </c>
      <c r="B17" s="5">
        <f>108000-K21</f>
        <v>108000</v>
      </c>
      <c r="D17" s="10">
        <v>20000</v>
      </c>
      <c r="E17" s="7">
        <f>B17-D17</f>
        <v>88000</v>
      </c>
      <c r="G17" s="10" t="s">
        <v>99</v>
      </c>
    </row>
    <row r="18" spans="1:12" x14ac:dyDescent="0.25">
      <c r="A18" s="10" t="s">
        <v>43</v>
      </c>
      <c r="B18" s="8">
        <f>104000-G21</f>
        <v>40850</v>
      </c>
      <c r="C18" s="5">
        <f>B18-B6</f>
        <v>37710</v>
      </c>
      <c r="D18" s="10">
        <v>15000</v>
      </c>
      <c r="E18" s="7">
        <f>C18-D18</f>
        <v>22710</v>
      </c>
      <c r="G18" s="10" t="s">
        <v>76</v>
      </c>
    </row>
    <row r="19" spans="1:12" s="1" customFormat="1" x14ac:dyDescent="0.25">
      <c r="A19" s="2" t="s">
        <v>23</v>
      </c>
    </row>
    <row r="20" spans="1:12" x14ac:dyDescent="0.25">
      <c r="A20" s="10" t="s">
        <v>119</v>
      </c>
    </row>
    <row r="21" spans="1:12" x14ac:dyDescent="0.25">
      <c r="A21" s="10" t="s">
        <v>25</v>
      </c>
      <c r="B21" s="10" t="s">
        <v>26</v>
      </c>
      <c r="C21" s="10">
        <f>SUM(C22:C100)</f>
        <v>71071</v>
      </c>
      <c r="D21" s="10" t="s">
        <v>27</v>
      </c>
      <c r="E21" s="10" t="s">
        <v>28</v>
      </c>
      <c r="F21" s="10" t="s">
        <v>26</v>
      </c>
      <c r="G21" s="10">
        <f>SUM(G22:G100)</f>
        <v>63150</v>
      </c>
      <c r="H21" s="10" t="s">
        <v>27</v>
      </c>
      <c r="I21" s="10" t="s">
        <v>29</v>
      </c>
      <c r="J21" s="10" t="s">
        <v>26</v>
      </c>
      <c r="K21" s="10">
        <f>SUM(K22:K100)</f>
        <v>0</v>
      </c>
      <c r="L21" s="10" t="s">
        <v>27</v>
      </c>
    </row>
    <row r="22" spans="1:12" x14ac:dyDescent="0.25">
      <c r="A22" s="13" t="s">
        <v>120</v>
      </c>
      <c r="B22" s="14" t="s">
        <v>35</v>
      </c>
      <c r="C22" s="14">
        <v>730</v>
      </c>
      <c r="D22" s="14" t="s">
        <v>6</v>
      </c>
      <c r="E22" s="13">
        <v>44986</v>
      </c>
      <c r="F22" s="14" t="s">
        <v>79</v>
      </c>
      <c r="G22" s="14">
        <v>16980</v>
      </c>
      <c r="H22" s="14" t="s">
        <v>10</v>
      </c>
      <c r="I22" s="11"/>
      <c r="J22" s="10"/>
      <c r="K22" s="10"/>
      <c r="L22" s="10"/>
    </row>
    <row r="23" spans="1:12" x14ac:dyDescent="0.25">
      <c r="A23" s="13" t="s">
        <v>120</v>
      </c>
      <c r="B23" s="14" t="s">
        <v>35</v>
      </c>
      <c r="C23" s="14">
        <v>810</v>
      </c>
      <c r="D23" s="14" t="s">
        <v>6</v>
      </c>
      <c r="E23" s="13">
        <v>44986</v>
      </c>
      <c r="F23" s="14" t="s">
        <v>121</v>
      </c>
      <c r="G23" s="14">
        <v>6257</v>
      </c>
      <c r="H23" s="14" t="s">
        <v>9</v>
      </c>
      <c r="I23" s="11"/>
      <c r="J23" s="10"/>
      <c r="K23" s="10"/>
      <c r="L23" s="10"/>
    </row>
    <row r="24" spans="1:12" x14ac:dyDescent="0.25">
      <c r="A24" s="13" t="s">
        <v>120</v>
      </c>
      <c r="B24" s="14" t="s">
        <v>59</v>
      </c>
      <c r="C24" s="14">
        <v>630</v>
      </c>
      <c r="D24" s="14" t="s">
        <v>6</v>
      </c>
      <c r="E24" s="13">
        <v>44986</v>
      </c>
      <c r="F24" s="14" t="s">
        <v>122</v>
      </c>
      <c r="G24" s="14">
        <v>7133</v>
      </c>
      <c r="H24" s="14" t="s">
        <v>9</v>
      </c>
      <c r="I24" s="11"/>
      <c r="J24" s="10"/>
      <c r="K24" s="10"/>
      <c r="L24" s="10"/>
    </row>
    <row r="25" spans="1:12" x14ac:dyDescent="0.25">
      <c r="A25" s="13" t="s">
        <v>120</v>
      </c>
      <c r="B25" s="14" t="s">
        <v>59</v>
      </c>
      <c r="C25" s="14">
        <v>630</v>
      </c>
      <c r="D25" s="14" t="s">
        <v>6</v>
      </c>
      <c r="E25" s="13">
        <v>44986</v>
      </c>
      <c r="F25" s="14" t="s">
        <v>123</v>
      </c>
      <c r="G25" s="14">
        <v>5300</v>
      </c>
      <c r="H25" s="14" t="s">
        <v>9</v>
      </c>
      <c r="I25" s="11"/>
      <c r="J25" s="10"/>
      <c r="K25" s="10"/>
      <c r="L25" s="10"/>
    </row>
    <row r="26" spans="1:12" x14ac:dyDescent="0.25">
      <c r="A26" s="13" t="s">
        <v>120</v>
      </c>
      <c r="B26" s="14" t="s">
        <v>124</v>
      </c>
      <c r="C26" s="14">
        <v>630</v>
      </c>
      <c r="D26" s="14" t="s">
        <v>6</v>
      </c>
      <c r="E26" s="13">
        <v>44986</v>
      </c>
      <c r="F26" s="14" t="s">
        <v>125</v>
      </c>
      <c r="G26" s="14">
        <v>2000</v>
      </c>
      <c r="H26" s="14" t="s">
        <v>8</v>
      </c>
      <c r="I26" s="11"/>
    </row>
    <row r="27" spans="1:12" x14ac:dyDescent="0.25">
      <c r="A27" s="13" t="s">
        <v>126</v>
      </c>
      <c r="B27" s="14" t="s">
        <v>35</v>
      </c>
      <c r="C27" s="14">
        <v>510</v>
      </c>
      <c r="D27" s="14" t="s">
        <v>6</v>
      </c>
      <c r="E27" s="13">
        <v>44986</v>
      </c>
      <c r="F27" s="14" t="s">
        <v>127</v>
      </c>
      <c r="G27" s="14">
        <v>1000</v>
      </c>
      <c r="H27" s="14" t="s">
        <v>9</v>
      </c>
      <c r="I27" s="11"/>
    </row>
    <row r="28" spans="1:12" x14ac:dyDescent="0.25">
      <c r="A28" s="13" t="s">
        <v>126</v>
      </c>
      <c r="B28" s="14" t="s">
        <v>53</v>
      </c>
      <c r="C28" s="14">
        <v>1310</v>
      </c>
      <c r="D28" s="14" t="s">
        <v>6</v>
      </c>
      <c r="E28" s="13">
        <v>44992</v>
      </c>
      <c r="F28" s="14" t="s">
        <v>128</v>
      </c>
      <c r="G28" s="14">
        <v>3300</v>
      </c>
      <c r="H28" s="14" t="s">
        <v>9</v>
      </c>
      <c r="I28" s="11"/>
    </row>
    <row r="29" spans="1:12" x14ac:dyDescent="0.25">
      <c r="A29" s="13" t="s">
        <v>129</v>
      </c>
      <c r="B29" s="14" t="s">
        <v>40</v>
      </c>
      <c r="C29" s="14">
        <v>6506</v>
      </c>
      <c r="D29" s="14" t="s">
        <v>8</v>
      </c>
      <c r="E29" s="13">
        <v>44986</v>
      </c>
      <c r="F29" s="14" t="s">
        <v>130</v>
      </c>
      <c r="G29" s="14">
        <v>4600</v>
      </c>
      <c r="H29" s="14" t="s">
        <v>7</v>
      </c>
    </row>
    <row r="30" spans="1:12" x14ac:dyDescent="0.25">
      <c r="A30" s="13" t="s">
        <v>131</v>
      </c>
      <c r="B30" s="14" t="s">
        <v>50</v>
      </c>
      <c r="C30" s="14">
        <v>5836</v>
      </c>
      <c r="D30" s="14" t="s">
        <v>7</v>
      </c>
      <c r="E30" s="13">
        <v>44986</v>
      </c>
      <c r="F30" s="14" t="s">
        <v>132</v>
      </c>
      <c r="G30" s="14">
        <v>6580</v>
      </c>
      <c r="H30" s="14" t="s">
        <v>7</v>
      </c>
    </row>
    <row r="31" spans="1:12" x14ac:dyDescent="0.25">
      <c r="A31" s="13" t="s">
        <v>131</v>
      </c>
      <c r="B31" s="14" t="s">
        <v>133</v>
      </c>
      <c r="C31" s="14">
        <v>3600</v>
      </c>
      <c r="D31" s="14" t="s">
        <v>8</v>
      </c>
      <c r="E31" s="13">
        <v>44986</v>
      </c>
      <c r="F31" s="14" t="s">
        <v>134</v>
      </c>
      <c r="G31" s="14">
        <v>10000</v>
      </c>
      <c r="H31" s="14" t="s">
        <v>9</v>
      </c>
    </row>
    <row r="32" spans="1:12" x14ac:dyDescent="0.25">
      <c r="A32" s="13" t="s">
        <v>131</v>
      </c>
      <c r="B32" s="14" t="s">
        <v>53</v>
      </c>
      <c r="C32" s="14">
        <v>2200</v>
      </c>
      <c r="D32" s="14" t="s">
        <v>6</v>
      </c>
      <c r="E32" s="13"/>
      <c r="F32" s="14"/>
      <c r="G32" s="14"/>
      <c r="H32" s="14"/>
    </row>
    <row r="33" spans="1:8" x14ac:dyDescent="0.25">
      <c r="A33" s="13" t="s">
        <v>131</v>
      </c>
      <c r="B33" s="14" t="s">
        <v>59</v>
      </c>
      <c r="C33" s="14">
        <v>1790</v>
      </c>
      <c r="D33" s="14" t="s">
        <v>6</v>
      </c>
      <c r="E33" s="13"/>
      <c r="F33" s="14"/>
      <c r="G33" s="14"/>
      <c r="H33" s="14"/>
    </row>
    <row r="34" spans="1:8" x14ac:dyDescent="0.25">
      <c r="A34" s="13" t="s">
        <v>131</v>
      </c>
      <c r="B34" s="14" t="s">
        <v>59</v>
      </c>
      <c r="C34" s="14">
        <v>540</v>
      </c>
      <c r="D34" s="14" t="s">
        <v>6</v>
      </c>
      <c r="E34" s="13"/>
      <c r="F34" s="14"/>
      <c r="G34" s="14"/>
      <c r="H34" s="14"/>
    </row>
    <row r="35" spans="1:8" x14ac:dyDescent="0.25">
      <c r="A35" s="13" t="s">
        <v>135</v>
      </c>
      <c r="B35" s="14" t="s">
        <v>136</v>
      </c>
      <c r="C35" s="14">
        <v>2282</v>
      </c>
      <c r="D35" s="14" t="s">
        <v>8</v>
      </c>
      <c r="E35" s="13"/>
      <c r="F35" s="14"/>
      <c r="G35" s="14"/>
      <c r="H35" s="14"/>
    </row>
    <row r="36" spans="1:8" x14ac:dyDescent="0.25">
      <c r="A36" s="13" t="s">
        <v>137</v>
      </c>
      <c r="B36" s="14" t="s">
        <v>40</v>
      </c>
      <c r="C36" s="14">
        <v>6328</v>
      </c>
      <c r="D36" s="14" t="s">
        <v>8</v>
      </c>
      <c r="E36" s="13"/>
      <c r="F36" s="14"/>
      <c r="G36" s="14"/>
      <c r="H36" s="14"/>
    </row>
    <row r="37" spans="1:8" x14ac:dyDescent="0.25">
      <c r="A37" s="13" t="s">
        <v>138</v>
      </c>
      <c r="B37" s="14" t="s">
        <v>139</v>
      </c>
      <c r="C37" s="14">
        <v>2260</v>
      </c>
      <c r="D37" s="14" t="s">
        <v>9</v>
      </c>
      <c r="E37" s="13"/>
      <c r="F37" s="14"/>
      <c r="G37" s="14"/>
      <c r="H37" s="14"/>
    </row>
    <row r="38" spans="1:8" x14ac:dyDescent="0.25">
      <c r="A38" s="13" t="s">
        <v>138</v>
      </c>
      <c r="B38" s="14" t="s">
        <v>50</v>
      </c>
      <c r="C38" s="14">
        <v>700</v>
      </c>
      <c r="D38" s="14" t="s">
        <v>7</v>
      </c>
      <c r="E38" s="13"/>
      <c r="F38" s="14"/>
      <c r="G38" s="14"/>
      <c r="H38" s="14"/>
    </row>
    <row r="39" spans="1:8" x14ac:dyDescent="0.25">
      <c r="A39" s="13" t="s">
        <v>138</v>
      </c>
      <c r="B39" s="14" t="s">
        <v>50</v>
      </c>
      <c r="C39" s="14">
        <v>3639</v>
      </c>
      <c r="D39" s="14" t="s">
        <v>7</v>
      </c>
      <c r="E39" s="13"/>
      <c r="F39" s="14"/>
      <c r="G39" s="14"/>
      <c r="H39" s="14"/>
    </row>
    <row r="40" spans="1:8" x14ac:dyDescent="0.25">
      <c r="A40" s="13" t="s">
        <v>140</v>
      </c>
      <c r="B40" s="14" t="s">
        <v>40</v>
      </c>
      <c r="C40" s="14">
        <v>5545</v>
      </c>
      <c r="D40" s="14" t="s">
        <v>8</v>
      </c>
      <c r="E40" s="13"/>
      <c r="F40" s="14"/>
      <c r="G40" s="14"/>
      <c r="H40" s="14"/>
    </row>
    <row r="41" spans="1:8" x14ac:dyDescent="0.25">
      <c r="A41" s="13" t="s">
        <v>141</v>
      </c>
      <c r="B41" s="14" t="s">
        <v>36</v>
      </c>
      <c r="C41" s="14">
        <v>6420</v>
      </c>
      <c r="D41" s="14" t="s">
        <v>7</v>
      </c>
      <c r="E41" s="13"/>
      <c r="F41" s="14"/>
      <c r="G41" s="14"/>
      <c r="H41" s="14"/>
    </row>
    <row r="42" spans="1:8" x14ac:dyDescent="0.25">
      <c r="A42" s="13" t="s">
        <v>142</v>
      </c>
      <c r="B42" s="14" t="s">
        <v>143</v>
      </c>
      <c r="C42" s="14">
        <v>734</v>
      </c>
      <c r="D42" s="14" t="s">
        <v>8</v>
      </c>
      <c r="E42" s="13"/>
      <c r="F42" s="14"/>
      <c r="G42" s="14"/>
      <c r="H42" s="14"/>
    </row>
    <row r="43" spans="1:8" x14ac:dyDescent="0.25">
      <c r="A43" s="13" t="s">
        <v>142</v>
      </c>
      <c r="B43" s="14" t="s">
        <v>92</v>
      </c>
      <c r="C43" s="14">
        <v>10414</v>
      </c>
      <c r="D43" s="14" t="s">
        <v>9</v>
      </c>
      <c r="F43" s="14"/>
      <c r="G43" s="14"/>
      <c r="H43" s="14"/>
    </row>
    <row r="44" spans="1:8" x14ac:dyDescent="0.25">
      <c r="A44" s="13" t="s">
        <v>142</v>
      </c>
      <c r="B44" s="14" t="s">
        <v>40</v>
      </c>
      <c r="C44" s="14">
        <v>7027</v>
      </c>
      <c r="D44" s="14" t="s">
        <v>8</v>
      </c>
      <c r="F44" s="14"/>
      <c r="G44" s="14"/>
      <c r="H44" s="14"/>
    </row>
    <row r="45" spans="1:8" x14ac:dyDescent="0.25">
      <c r="A45" s="11"/>
      <c r="B45"/>
    </row>
    <row r="46" spans="1:8" x14ac:dyDescent="0.25">
      <c r="A46" s="11"/>
      <c r="B46"/>
    </row>
    <row r="47" spans="1:8" x14ac:dyDescent="0.25">
      <c r="A47" s="11"/>
      <c r="B47"/>
    </row>
    <row r="48" spans="1:8" x14ac:dyDescent="0.25">
      <c r="A48" s="11"/>
      <c r="B48"/>
    </row>
    <row r="49" spans="1:2" x14ac:dyDescent="0.25">
      <c r="A49" s="11"/>
      <c r="B49"/>
    </row>
    <row r="50" spans="1:2" x14ac:dyDescent="0.25">
      <c r="A50" s="11"/>
      <c r="B50"/>
    </row>
    <row r="51" spans="1:2" x14ac:dyDescent="0.25">
      <c r="A51" s="11"/>
      <c r="B51"/>
    </row>
    <row r="52" spans="1:2" x14ac:dyDescent="0.25">
      <c r="A52" s="11"/>
      <c r="B52"/>
    </row>
    <row r="53" spans="1:2" x14ac:dyDescent="0.25">
      <c r="A53" s="11"/>
      <c r="B53"/>
    </row>
    <row r="54" spans="1:2" x14ac:dyDescent="0.25">
      <c r="A54" s="11"/>
      <c r="B54"/>
    </row>
    <row r="55" spans="1:2" x14ac:dyDescent="0.25">
      <c r="A55" s="11"/>
      <c r="B55"/>
    </row>
    <row r="56" spans="1:2" x14ac:dyDescent="0.25">
      <c r="A56" s="11"/>
      <c r="B56"/>
    </row>
    <row r="57" spans="1:2" x14ac:dyDescent="0.25">
      <c r="A57" s="11"/>
      <c r="B57"/>
    </row>
  </sheetData>
  <phoneticPr fontId="1"/>
  <conditionalFormatting sqref="H45:H97 L22:L97 D45:D97">
    <cfRule type="containsText" dxfId="19" priority="16" operator="containsText" text="雑貨">
      <formula>NOT(ISERROR(SEARCH("雑貨",D22)))</formula>
    </cfRule>
    <cfRule type="containsText" dxfId="18" priority="17" operator="containsText" text="その他">
      <formula>NOT(ISERROR(SEARCH("その他",D22)))</formula>
    </cfRule>
    <cfRule type="containsText" dxfId="17" priority="18" operator="containsText" text="ガソリン">
      <formula>NOT(ISERROR(SEARCH("ガソリン",D22)))</formula>
    </cfRule>
    <cfRule type="containsText" dxfId="16" priority="19" operator="containsText" text="交通費">
      <formula>NOT(ISERROR(SEARCH("交通費",D22)))</formula>
    </cfRule>
    <cfRule type="containsText" dxfId="15" priority="20" operator="containsText" text="食費">
      <formula>NOT(ISERROR(SEARCH("食費",D22)))</formula>
    </cfRule>
  </conditionalFormatting>
  <conditionalFormatting sqref="F27:G31 F33 G32:G33 H22:H44 D22:D44">
    <cfRule type="containsText" dxfId="9" priority="6" operator="containsText" text="雑貨">
      <formula>NOT(ISERROR(SEARCH("雑貨",D22)))</formula>
    </cfRule>
    <cfRule type="containsText" dxfId="8" priority="7" operator="containsText" text="その他">
      <formula>NOT(ISERROR(SEARCH("その他",D22)))</formula>
    </cfRule>
    <cfRule type="containsText" dxfId="7" priority="8" operator="containsText" text="ガソリン">
      <formula>NOT(ISERROR(SEARCH("ガソリン",D22)))</formula>
    </cfRule>
    <cfRule type="containsText" dxfId="6" priority="9" operator="containsText" text="交通費">
      <formula>NOT(ISERROR(SEARCH("交通費",D22)))</formula>
    </cfRule>
    <cfRule type="containsText" dxfId="5" priority="10" operator="containsText" text="食費">
      <formula>NOT(ISERROR(SEARCH("食費",D22)))</formula>
    </cfRule>
  </conditionalFormatting>
  <conditionalFormatting sqref="F32">
    <cfRule type="containsText" dxfId="4" priority="1" operator="containsText" text="雑貨">
      <formula>NOT(ISERROR(SEARCH("雑貨",F32)))</formula>
    </cfRule>
    <cfRule type="containsText" dxfId="3" priority="2" operator="containsText" text="その他">
      <formula>NOT(ISERROR(SEARCH("その他",F32)))</formula>
    </cfRule>
    <cfRule type="containsText" dxfId="2" priority="3" operator="containsText" text="ガソリン">
      <formula>NOT(ISERROR(SEARCH("ガソリン",F32)))</formula>
    </cfRule>
    <cfRule type="containsText" dxfId="1" priority="4" operator="containsText" text="交通費">
      <formula>NOT(ISERROR(SEARCH("交通費",F32)))</formula>
    </cfRule>
    <cfRule type="containsText" dxfId="0" priority="5" operator="containsText" text="食費">
      <formula>NOT(ISERROR(SEARCH("食費",F32)))</formula>
    </cfRule>
  </conditionalFormatting>
  <dataValidations count="2">
    <dataValidation type="list" showInputMessage="1" showErrorMessage="1" sqref="H22:H97 L22:L97 D22:D325" xr:uid="{00000000-0002-0000-0800-000000000000}">
      <formula1>"交通費,ガソリン,食費,雑貨,その他"</formula1>
    </dataValidation>
    <dataValidation type="list" showInputMessage="1" showErrorMessage="1" sqref="H17:I18" xr:uid="{00000000-0002-0000-0800-000001000000}">
      <formula1>"済み,"</formula1>
    </dataValidation>
  </dataValidation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sasaki</vt:lpstr>
      <vt:lpstr>2022.8月</vt:lpstr>
      <vt:lpstr>2022.9月</vt:lpstr>
      <vt:lpstr>2022.10月</vt:lpstr>
      <vt:lpstr>2022.11月</vt:lpstr>
      <vt:lpstr>2022.12月</vt:lpstr>
      <vt:lpstr>2023.1月</vt:lpstr>
      <vt:lpstr>2023.2月</vt:lpstr>
      <vt:lpstr>2023.3月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YOTA SASAKI</cp:lastModifiedBy>
  <dcterms:created xsi:type="dcterms:W3CDTF">2023-02-14T13:25:46Z</dcterms:created>
  <dcterms:modified xsi:type="dcterms:W3CDTF">2023-03-22T01:39:34Z</dcterms:modified>
</cp:coreProperties>
</file>