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2482\Desktop\"/>
    </mc:Choice>
  </mc:AlternateContent>
  <xr:revisionPtr revIDLastSave="0" documentId="8_{2A847337-EC2D-4DAC-8053-0BD517D652F2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asaki" sheetId="1" r:id="rId1"/>
    <sheet name="2023.4月" sheetId="2" r:id="rId2"/>
    <sheet name="2023.5月" sheetId="3" r:id="rId3"/>
    <sheet name="2023.6月" sheetId="4" r:id="rId4"/>
    <sheet name="2023.7月" sheetId="5" r:id="rId5"/>
    <sheet name="2023.8月" sheetId="6" r:id="rId6"/>
    <sheet name="2023.9月" sheetId="7" r:id="rId7"/>
    <sheet name="2023.10月" sheetId="8" r:id="rId8"/>
    <sheet name="2023.11月" sheetId="9" r:id="rId9"/>
    <sheet name="2023.12月" sheetId="10" r:id="rId10"/>
    <sheet name="2024.1月" sheetId="11" r:id="rId11"/>
    <sheet name="2024.2月" sheetId="12" r:id="rId12"/>
    <sheet name="2024.3月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3" l="1"/>
  <c r="B17" i="13" s="1"/>
  <c r="E17" i="13" s="1"/>
  <c r="G21" i="13"/>
  <c r="C21" i="13"/>
  <c r="D12" i="13" s="1"/>
  <c r="B18" i="13"/>
  <c r="C18" i="13" s="1"/>
  <c r="E18" i="13" s="1"/>
  <c r="B14" i="13"/>
  <c r="B11" i="13"/>
  <c r="B10" i="13"/>
  <c r="B9" i="13"/>
  <c r="B8" i="13"/>
  <c r="B7" i="13"/>
  <c r="B15" i="13" s="1"/>
  <c r="K21" i="12"/>
  <c r="B17" i="12" s="1"/>
  <c r="E17" i="12" s="1"/>
  <c r="G21" i="12"/>
  <c r="C21" i="12"/>
  <c r="C18" i="12"/>
  <c r="E18" i="12" s="1"/>
  <c r="B18" i="12"/>
  <c r="B14" i="12"/>
  <c r="D12" i="12"/>
  <c r="B11" i="12"/>
  <c r="B10" i="12"/>
  <c r="B9" i="12"/>
  <c r="B8" i="12"/>
  <c r="B7" i="12"/>
  <c r="B15" i="12" s="1"/>
  <c r="K21" i="11"/>
  <c r="G21" i="11"/>
  <c r="C21" i="11"/>
  <c r="B18" i="11"/>
  <c r="C18" i="11" s="1"/>
  <c r="E18" i="11" s="1"/>
  <c r="B17" i="11"/>
  <c r="E17" i="11" s="1"/>
  <c r="B14" i="11"/>
  <c r="D12" i="11"/>
  <c r="B11" i="11"/>
  <c r="B10" i="11"/>
  <c r="B9" i="11"/>
  <c r="B8" i="11"/>
  <c r="B7" i="11"/>
  <c r="B13" i="11" s="1"/>
  <c r="K21" i="10"/>
  <c r="G21" i="10"/>
  <c r="C21" i="10"/>
  <c r="D12" i="10" s="1"/>
  <c r="B18" i="10"/>
  <c r="C18" i="10" s="1"/>
  <c r="E18" i="10" s="1"/>
  <c r="E17" i="10"/>
  <c r="B17" i="10"/>
  <c r="B14" i="10"/>
  <c r="B11" i="10"/>
  <c r="B10" i="10"/>
  <c r="B9" i="10"/>
  <c r="B13" i="10" s="1"/>
  <c r="B8" i="10"/>
  <c r="B7" i="10"/>
  <c r="B15" i="10" s="1"/>
  <c r="K21" i="9"/>
  <c r="G21" i="9"/>
  <c r="C21" i="9"/>
  <c r="D12" i="9" s="1"/>
  <c r="B18" i="9"/>
  <c r="C18" i="9" s="1"/>
  <c r="E18" i="9" s="1"/>
  <c r="E17" i="9"/>
  <c r="B17" i="9"/>
  <c r="B14" i="9"/>
  <c r="B11" i="9"/>
  <c r="B10" i="9"/>
  <c r="B9" i="9"/>
  <c r="B8" i="9"/>
  <c r="B7" i="9"/>
  <c r="B15" i="9" s="1"/>
  <c r="K21" i="8"/>
  <c r="B17" i="8" s="1"/>
  <c r="E17" i="8" s="1"/>
  <c r="G21" i="8"/>
  <c r="C21" i="8"/>
  <c r="C18" i="8"/>
  <c r="E18" i="8" s="1"/>
  <c r="B18" i="8"/>
  <c r="B14" i="8"/>
  <c r="D12" i="8"/>
  <c r="B11" i="8"/>
  <c r="B10" i="8"/>
  <c r="B9" i="8"/>
  <c r="B8" i="8"/>
  <c r="B7" i="8"/>
  <c r="B15" i="8" s="1"/>
  <c r="K21" i="7"/>
  <c r="G21" i="7"/>
  <c r="C21" i="7"/>
  <c r="E18" i="7"/>
  <c r="C18" i="7"/>
  <c r="B18" i="7"/>
  <c r="B17" i="7"/>
  <c r="E17" i="7" s="1"/>
  <c r="B14" i="7"/>
  <c r="D12" i="7"/>
  <c r="B11" i="7"/>
  <c r="B10" i="7"/>
  <c r="B9" i="7"/>
  <c r="B8" i="7"/>
  <c r="B7" i="7"/>
  <c r="B13" i="7" s="1"/>
  <c r="K21" i="6"/>
  <c r="G21" i="6"/>
  <c r="C21" i="6"/>
  <c r="D12" i="6" s="1"/>
  <c r="B18" i="6"/>
  <c r="C18" i="6" s="1"/>
  <c r="E18" i="6" s="1"/>
  <c r="E17" i="6"/>
  <c r="B17" i="6"/>
  <c r="B14" i="6"/>
  <c r="B11" i="6"/>
  <c r="B10" i="6"/>
  <c r="B9" i="6"/>
  <c r="B8" i="6"/>
  <c r="B13" i="6" s="1"/>
  <c r="B7" i="6"/>
  <c r="B15" i="6" s="1"/>
  <c r="K21" i="5"/>
  <c r="G21" i="5"/>
  <c r="C21" i="5"/>
  <c r="D12" i="5" s="1"/>
  <c r="B18" i="5"/>
  <c r="C18" i="5" s="1"/>
  <c r="E18" i="5" s="1"/>
  <c r="E17" i="5"/>
  <c r="B17" i="5"/>
  <c r="B14" i="5"/>
  <c r="B11" i="5"/>
  <c r="B10" i="5"/>
  <c r="B9" i="5"/>
  <c r="B13" i="5" s="1"/>
  <c r="B8" i="5"/>
  <c r="B7" i="5"/>
  <c r="B15" i="5" s="1"/>
  <c r="K21" i="4"/>
  <c r="B17" i="4" s="1"/>
  <c r="E17" i="4" s="1"/>
  <c r="G21" i="4"/>
  <c r="C21" i="4"/>
  <c r="D12" i="4" s="1"/>
  <c r="B18" i="4"/>
  <c r="C18" i="4" s="1"/>
  <c r="E18" i="4" s="1"/>
  <c r="B14" i="4"/>
  <c r="B11" i="4"/>
  <c r="B10" i="4"/>
  <c r="B9" i="4"/>
  <c r="B8" i="4"/>
  <c r="B7" i="4"/>
  <c r="B15" i="4" s="1"/>
  <c r="K21" i="3"/>
  <c r="B17" i="3" s="1"/>
  <c r="E17" i="3" s="1"/>
  <c r="G21" i="3"/>
  <c r="C21" i="3"/>
  <c r="C18" i="3"/>
  <c r="E18" i="3" s="1"/>
  <c r="B18" i="3"/>
  <c r="B14" i="3"/>
  <c r="D12" i="3"/>
  <c r="B11" i="3"/>
  <c r="B10" i="3"/>
  <c r="B9" i="3"/>
  <c r="B8" i="3"/>
  <c r="B7" i="3"/>
  <c r="B13" i="3" s="1"/>
  <c r="K21" i="2"/>
  <c r="G21" i="2"/>
  <c r="C21" i="2"/>
  <c r="E18" i="2"/>
  <c r="C18" i="2"/>
  <c r="B18" i="2"/>
  <c r="B17" i="2"/>
  <c r="E17" i="2" s="1"/>
  <c r="B14" i="2"/>
  <c r="D12" i="2"/>
  <c r="B11" i="2"/>
  <c r="B10" i="2"/>
  <c r="B9" i="2"/>
  <c r="B8" i="2"/>
  <c r="B13" i="2" s="1"/>
  <c r="B7" i="2"/>
  <c r="B15" i="2" s="1"/>
  <c r="B15" i="3" l="1"/>
  <c r="B13" i="4"/>
  <c r="B13" i="8"/>
  <c r="B13" i="12"/>
  <c r="B15" i="7"/>
  <c r="B13" i="9"/>
  <c r="B15" i="11"/>
  <c r="B13" i="13"/>
</calcChain>
</file>

<file path=xl/sharedStrings.xml><?xml version="1.0" encoding="utf-8"?>
<sst xmlns="http://schemas.openxmlformats.org/spreadsheetml/2006/main" count="620" uniqueCount="102">
  <si>
    <t>月</t>
  </si>
  <si>
    <t>家賃</t>
  </si>
  <si>
    <t>電気ガス</t>
  </si>
  <si>
    <t>水道</t>
  </si>
  <si>
    <t>駐車場</t>
  </si>
  <si>
    <t>wifi</t>
  </si>
  <si>
    <t>交通費</t>
  </si>
  <si>
    <t>ガソリン</t>
  </si>
  <si>
    <t>食費</t>
  </si>
  <si>
    <t>雑貨</t>
  </si>
  <si>
    <t>その他</t>
  </si>
  <si>
    <t>2023.4月</t>
  </si>
  <si>
    <t>2023.5月</t>
  </si>
  <si>
    <t>2023.6月</t>
  </si>
  <si>
    <t>2023.7月</t>
  </si>
  <si>
    <t>2023.8月</t>
  </si>
  <si>
    <t>2023.9月</t>
  </si>
  <si>
    <t>2023.10月</t>
  </si>
  <si>
    <t>2023.11月</t>
  </si>
  <si>
    <t>2023.12月</t>
  </si>
  <si>
    <t>2024.1月</t>
  </si>
  <si>
    <t>2024.2月</t>
  </si>
  <si>
    <t>2024.3月</t>
  </si>
  <si>
    <t>◆まとめ</t>
  </si>
  <si>
    <t>ジャックス</t>
  </si>
  <si>
    <t>九州カード</t>
  </si>
  <si>
    <t>美織</t>
  </si>
  <si>
    <t>合計</t>
  </si>
  <si>
    <t>固定費</t>
  </si>
  <si>
    <t>固定費以外</t>
  </si>
  <si>
    <t>↓住友</t>
  </si>
  <si>
    <t>楽天</t>
  </si>
  <si>
    <t>貯金額</t>
  </si>
  <si>
    <t>住友</t>
  </si>
  <si>
    <t>洋太次月振込</t>
  </si>
  <si>
    <t>洋太</t>
  </si>
  <si>
    <t>美織次月振込</t>
  </si>
  <si>
    <t>◆明細</t>
  </si>
  <si>
    <t>3/16~4/15</t>
  </si>
  <si>
    <t>↓↓共用カード払い</t>
  </si>
  <si>
    <t>内容</t>
  </si>
  <si>
    <t>種類</t>
  </si>
  <si>
    <t>↓↓美織払い</t>
  </si>
  <si>
    <t>↓↓洋太払い</t>
  </si>
  <si>
    <t>2023/4/9</t>
  </si>
  <si>
    <t>はま寿司</t>
  </si>
  <si>
    <t>スーパーアルプス</t>
  </si>
  <si>
    <t>2023/4/8</t>
  </si>
  <si>
    <t>スターバックスコーヒージャパン</t>
  </si>
  <si>
    <t>ホーマック</t>
  </si>
  <si>
    <t>ＥＮＥＯＳ−ＳＳ</t>
  </si>
  <si>
    <t>2023/4/5</t>
  </si>
  <si>
    <t>天丼てんや八王子北口店</t>
  </si>
  <si>
    <t>2023/4/2</t>
  </si>
  <si>
    <t>2023/3/25</t>
  </si>
  <si>
    <t>2023/3/21</t>
  </si>
  <si>
    <t>ニトリ</t>
  </si>
  <si>
    <t>2023/3/20</t>
  </si>
  <si>
    <t>モスのネット注文</t>
  </si>
  <si>
    <t>2023/3/18</t>
  </si>
  <si>
    <t>2023/3/12</t>
  </si>
  <si>
    <t>ＥＴＣ  東京支社</t>
  </si>
  <si>
    <t>ＥＴＣ  特割  東京支社</t>
  </si>
  <si>
    <t>2023/3/5</t>
  </si>
  <si>
    <t>ＥＴＣ  特割  八王子支社</t>
  </si>
  <si>
    <t>2023/3/4</t>
  </si>
  <si>
    <t>ＥＴＣ  特割  関東支社</t>
  </si>
  <si>
    <t>4/16~5/15</t>
  </si>
  <si>
    <t>2023/5/14</t>
  </si>
  <si>
    <t>パルシステム東京（加入出資金）</t>
  </si>
  <si>
    <t>折りたたみバケツ</t>
  </si>
  <si>
    <t>にんにく一房(アクロスモール)</t>
  </si>
  <si>
    <t>洗顔</t>
  </si>
  <si>
    <t>玉ねぎ＠セブンイレブン</t>
  </si>
  <si>
    <t>2023/5/13</t>
  </si>
  <si>
    <t>竜泉寺の湯  八王子みなみ野店</t>
  </si>
  <si>
    <t>水</t>
  </si>
  <si>
    <t>2023/5/6</t>
  </si>
  <si>
    <t>ＤＣＭ</t>
  </si>
  <si>
    <t>ラデイツシユボ―ヤ</t>
  </si>
  <si>
    <t>2023/4/30</t>
  </si>
  <si>
    <t>2023/4/29</t>
  </si>
  <si>
    <t>2023/4/24</t>
  </si>
  <si>
    <t>１１７６マツモトキヨシ  八王子みなみ野店</t>
  </si>
  <si>
    <t>2023/4/23</t>
  </si>
  <si>
    <t>2023/4/22</t>
  </si>
  <si>
    <t>デニーズ八王子みなみ野店</t>
  </si>
  <si>
    <t>2023/4/10</t>
  </si>
  <si>
    <t>遅延損害金（ショッピング利用）</t>
  </si>
  <si>
    <t>2023/4/1</t>
  </si>
  <si>
    <t>ＥＴＣ  八王子支社</t>
  </si>
  <si>
    <t>5/16~6/15</t>
  </si>
  <si>
    <t>ダニよけ</t>
  </si>
  <si>
    <t>6/16~7/15</t>
  </si>
  <si>
    <t>7/16~8/15</t>
  </si>
  <si>
    <t>8/16~9/15</t>
  </si>
  <si>
    <t>9/16~10/15</t>
  </si>
  <si>
    <t>10/16~11/15</t>
  </si>
  <si>
    <t>11/16~12/15</t>
  </si>
  <si>
    <t>12/16~1/15</t>
  </si>
  <si>
    <t>1/16~2/15</t>
  </si>
  <si>
    <t>2/16~3/15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</si>
</sst>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120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3A7-4833-816C-27C8632B49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3A7-4833-816C-27C8632B49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3A7-4833-816C-27C8632B49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3A7-4833-816C-27C8632B49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3A7-4833-816C-27C8632B49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D3A7-4833-816C-27C8632B49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3A7-4833-816C-27C8632B49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3A7-4833-816C-27C8632B49E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D3A7-4833-816C-27C8632B49E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D3A7-4833-816C-27C8632B49EA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3A7-4833-816C-27C8632B49EA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3A7-4833-816C-27C8632B49EA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3A7-4833-816C-27C8632B49EA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D3A7-4833-816C-27C8632B49EA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D3A7-4833-816C-27C8632B49EA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3A7-4833-816C-27C8632B49EA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3A7-4833-816C-27C8632B49EA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D3A7-4833-816C-27C8632B49EA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D3A7-4833-816C-27C8632B49EA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D3A7-4833-816C-27C8632B49E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'2023.4月'!$A$2:$A$11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'2023.4月'!$B$2:$B$11</c:f>
              <c:numCache>
                <c:formatCode>General</c:formatCode>
                <c:ptCount val="10"/>
                <c:pt idx="0">
                  <c:v>105540</c:v>
                </c:pt>
                <c:pt idx="1">
                  <c:v>25922</c:v>
                </c:pt>
                <c:pt idx="2">
                  <c:v>5579</c:v>
                </c:pt>
                <c:pt idx="3">
                  <c:v>9438</c:v>
                </c:pt>
                <c:pt idx="4">
                  <c:v>3140</c:v>
                </c:pt>
                <c:pt idx="5">
                  <c:v>11390</c:v>
                </c:pt>
                <c:pt idx="6">
                  <c:v>13218</c:v>
                </c:pt>
                <c:pt idx="7">
                  <c:v>47657</c:v>
                </c:pt>
                <c:pt idx="8">
                  <c:v>9423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3A7-4833-816C-27C8632B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FCA-4A13-947C-0649488CC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FCA-4A13-947C-0649488CC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FCA-4A13-947C-0649488CC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FCA-4A13-947C-0649488CC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5FCA-4A13-947C-0649488CC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5FCA-4A13-947C-0649488CC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5FCA-4A13-947C-0649488CC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5FCA-4A13-947C-0649488CC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5FCA-4A13-947C-0649488CC27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5FCA-4A13-947C-0649488CC272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FCA-4A13-947C-0649488CC272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FCA-4A13-947C-0649488CC272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FCA-4A13-947C-0649488CC272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FCA-4A13-947C-0649488CC27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FCA-4A13-947C-0649488CC272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FCA-4A13-947C-0649488CC272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FCA-4A13-947C-0649488CC272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5FCA-4A13-947C-0649488CC272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FCA-4A13-947C-0649488CC272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FCA-4A13-947C-0649488CC27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'2023.5月'!$A$2:$A$11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'2023.5月'!$B$2:$B$11</c:f>
              <c:numCache>
                <c:formatCode>General</c:formatCode>
                <c:ptCount val="10"/>
                <c:pt idx="0">
                  <c:v>105540</c:v>
                </c:pt>
                <c:pt idx="1">
                  <c:v>21110</c:v>
                </c:pt>
                <c:pt idx="3">
                  <c:v>9438</c:v>
                </c:pt>
                <c:pt idx="4">
                  <c:v>3140</c:v>
                </c:pt>
                <c:pt idx="5">
                  <c:v>5150</c:v>
                </c:pt>
                <c:pt idx="6">
                  <c:v>10630</c:v>
                </c:pt>
                <c:pt idx="7">
                  <c:v>35855</c:v>
                </c:pt>
                <c:pt idx="8">
                  <c:v>10365</c:v>
                </c:pt>
                <c:pt idx="9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FCA-4A13-947C-0649488C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7B8-4725-83DD-63E9E7AAF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7B8-4725-83DD-63E9E7AAF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7B8-4725-83DD-63E9E7AAF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7B8-4725-83DD-63E9E7AAF9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7B8-4725-83DD-63E9E7AAF93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F7B8-4725-83DD-63E9E7AAF93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F7B8-4725-83DD-63E9E7AAF93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F7B8-4725-83DD-63E9E7AAF93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F7B8-4725-83DD-63E9E7AAF93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F7B8-4725-83DD-63E9E7AAF938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7B8-4725-83DD-63E9E7AAF938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7B8-4725-83DD-63E9E7AAF938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7B8-4725-83DD-63E9E7AAF938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F7B8-4725-83DD-63E9E7AAF938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F7B8-4725-83DD-63E9E7AAF938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7B8-4725-83DD-63E9E7AAF938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7B8-4725-83DD-63E9E7AAF938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F7B8-4725-83DD-63E9E7AAF938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F7B8-4725-83DD-63E9E7AAF938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F7B8-4725-83DD-63E9E7AAF93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'2023.6月'!$A$2:$A$11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'2023.6月'!$B$2:$B$11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7B8-4725-83DD-63E9E7AAF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651-431F-8CCF-1FBD6313A2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651-431F-8CCF-1FBD6313A2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651-431F-8CCF-1FBD6313A2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651-431F-8CCF-1FBD6313A2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651-431F-8CCF-1FBD6313A2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8651-431F-8CCF-1FBD6313A2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8651-431F-8CCF-1FBD6313A2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8651-431F-8CCF-1FBD6313A2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8651-431F-8CCF-1FBD6313A2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8651-431F-8CCF-1FBD6313A293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8651-431F-8CCF-1FBD6313A293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651-431F-8CCF-1FBD6313A293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651-431F-8CCF-1FBD6313A293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651-431F-8CCF-1FBD6313A293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8651-431F-8CCF-1FBD6313A293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651-431F-8CCF-1FBD6313A293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651-431F-8CCF-1FBD6313A293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8651-431F-8CCF-1FBD6313A293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8651-431F-8CCF-1FBD6313A293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8651-431F-8CCF-1FBD6313A29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'2023.7月'!$A$2:$A$11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'2023.7月'!$B$2:$B$11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651-431F-8CCF-1FBD6313A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468-4EB6-BF2C-6BF67253C9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468-4EB6-BF2C-6BF67253C9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468-4EB6-BF2C-6BF67253C9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468-4EB6-BF2C-6BF67253C9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468-4EB6-BF2C-6BF67253C9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3468-4EB6-BF2C-6BF67253C9E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3468-4EB6-BF2C-6BF67253C9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3468-4EB6-BF2C-6BF67253C9E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3468-4EB6-BF2C-6BF67253C9E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3468-4EB6-BF2C-6BF67253C9E2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468-4EB6-BF2C-6BF67253C9E2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468-4EB6-BF2C-6BF67253C9E2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468-4EB6-BF2C-6BF67253C9E2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468-4EB6-BF2C-6BF67253C9E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468-4EB6-BF2C-6BF67253C9E2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468-4EB6-BF2C-6BF67253C9E2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468-4EB6-BF2C-6BF67253C9E2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3468-4EB6-BF2C-6BF67253C9E2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3468-4EB6-BF2C-6BF67253C9E2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3468-4EB6-BF2C-6BF67253C9E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'2023.8月'!$A$2:$A$11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'2023.8月'!$B$2:$B$11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468-4EB6-BF2C-6BF67253C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C08-4E36-BEC5-92C35E028A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C08-4E36-BEC5-92C35E028A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C08-4E36-BEC5-92C35E028A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C08-4E36-BEC5-92C35E028A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5C08-4E36-BEC5-92C35E028A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5C08-4E36-BEC5-92C35E028A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5C08-4E36-BEC5-92C35E028AD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5C08-4E36-BEC5-92C35E028AD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5C08-4E36-BEC5-92C35E028AD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5C08-4E36-BEC5-92C35E028ADD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C08-4E36-BEC5-92C35E028ADD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C08-4E36-BEC5-92C35E028ADD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C08-4E36-BEC5-92C35E028ADD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C08-4E36-BEC5-92C35E028ADD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C08-4E36-BEC5-92C35E028ADD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C08-4E36-BEC5-92C35E028ADD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C08-4E36-BEC5-92C35E028ADD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5C08-4E36-BEC5-92C35E028ADD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C08-4E36-BEC5-92C35E028ADD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C08-4E36-BEC5-92C35E028AD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'2023.9月'!$A$2:$A$11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'2023.9月'!$B$2:$B$11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C08-4E36-BEC5-92C35E028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AF0-404D-ADDB-CBF4D01945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AF0-404D-ADDB-CBF4D01945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AF0-404D-ADDB-CBF4D019454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BAF0-404D-ADDB-CBF4D019454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AF0-404D-ADDB-CBF4D019454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BAF0-404D-ADDB-CBF4D019454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BAF0-404D-ADDB-CBF4D019454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BAF0-404D-ADDB-CBF4D019454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BAF0-404D-ADDB-CBF4D019454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BAF0-404D-ADDB-CBF4D019454A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AF0-404D-ADDB-CBF4D019454A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AF0-404D-ADDB-CBF4D019454A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AF0-404D-ADDB-CBF4D019454A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AF0-404D-ADDB-CBF4D019454A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BAF0-404D-ADDB-CBF4D019454A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F0-404D-ADDB-CBF4D019454A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F0-404D-ADDB-CBF4D019454A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BAF0-404D-ADDB-CBF4D019454A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BAF0-404D-ADDB-CBF4D019454A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BAF0-404D-ADDB-CBF4D019454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'2023.10月'!$A$2:$A$11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'2023.10月'!$B$2:$B$11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F0-404D-ADDB-CBF4D0194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5E8-49B3-936D-E3E285FEB3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5E8-49B3-936D-E3E285FEB3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15E8-49B3-936D-E3E285FEB3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15E8-49B3-936D-E3E285FEB3D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15E8-49B3-936D-E3E285FEB3D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15E8-49B3-936D-E3E285FEB3D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15E8-49B3-936D-E3E285FEB3D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15E8-49B3-936D-E3E285FEB3D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15E8-49B3-936D-E3E285FEB3D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15E8-49B3-936D-E3E285FEB3DB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5E8-49B3-936D-E3E285FEB3DB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5E8-49B3-936D-E3E285FEB3DB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5E8-49B3-936D-E3E285FEB3DB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15E8-49B3-936D-E3E285FEB3DB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15E8-49B3-936D-E3E285FEB3DB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5E8-49B3-936D-E3E285FEB3DB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5E8-49B3-936D-E3E285FEB3DB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15E8-49B3-936D-E3E285FEB3DB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15E8-49B3-936D-E3E285FEB3DB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15E8-49B3-936D-E3E285FEB3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'2023.11月'!$A$2:$A$11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'2023.11月'!$B$2:$B$11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5E8-49B3-936D-E3E285FEB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84A-48B9-B528-AF95EF622F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84A-48B9-B528-AF95EF622F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84A-48B9-B528-AF95EF622F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84A-48B9-B528-AF95EF622F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84A-48B9-B528-AF95EF622F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384A-48B9-B528-AF95EF622F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384A-48B9-B528-AF95EF622F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384A-48B9-B528-AF95EF622F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384A-48B9-B528-AF95EF622F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384A-48B9-B528-AF95EF622FD3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84A-48B9-B528-AF95EF622FD3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84A-48B9-B528-AF95EF622FD3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84A-48B9-B528-AF95EF622FD3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84A-48B9-B528-AF95EF622FD3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84A-48B9-B528-AF95EF622FD3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84A-48B9-B528-AF95EF622FD3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84A-48B9-B528-AF95EF622FD3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384A-48B9-B528-AF95EF622FD3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384A-48B9-B528-AF95EF622FD3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384A-48B9-B528-AF95EF622FD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'2023.12月'!$A$2:$A$11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'2023.12月'!$B$2:$B$11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84A-48B9-B528-AF95EF62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460-4D85-80BD-E52577112A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460-4D85-80BD-E52577112A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460-4D85-80BD-E52577112A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460-4D85-80BD-E52577112A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460-4D85-80BD-E52577112A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460-4D85-80BD-E52577112A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460-4D85-80BD-E52577112A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2460-4D85-80BD-E52577112A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2460-4D85-80BD-E52577112A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2460-4D85-80BD-E52577112A03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460-4D85-80BD-E52577112A03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460-4D85-80BD-E52577112A03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460-4D85-80BD-E52577112A03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2460-4D85-80BD-E52577112A03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2460-4D85-80BD-E52577112A03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460-4D85-80BD-E52577112A03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460-4D85-80BD-E52577112A03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2460-4D85-80BD-E52577112A03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2460-4D85-80BD-E52577112A03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2460-4D85-80BD-E52577112A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'2024.1月'!$A$2:$A$11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'2024.1月'!$B$2:$B$11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460-4D85-80BD-E52577112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FF5-43FF-BB92-4199EE19B1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FF5-43FF-BB92-4199EE19B1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FF5-43FF-BB92-4199EE19B1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BFF5-43FF-BB92-4199EE19B1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FF5-43FF-BB92-4199EE19B1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BFF5-43FF-BB92-4199EE19B1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BFF5-43FF-BB92-4199EE19B1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BFF5-43FF-BB92-4199EE19B1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BFF5-43FF-BB92-4199EE19B1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BFF5-43FF-BB92-4199EE19B124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FF5-43FF-BB92-4199EE19B124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FF5-43FF-BB92-4199EE19B124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FF5-43FF-BB92-4199EE19B124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FF5-43FF-BB92-4199EE19B124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BFF5-43FF-BB92-4199EE19B124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FF5-43FF-BB92-4199EE19B124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FF5-43FF-BB92-4199EE19B124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BFF5-43FF-BB92-4199EE19B124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BFF5-43FF-BB92-4199EE19B124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BFF5-43FF-BB92-4199EE19B12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'2024.2月'!$A$2:$A$11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'2024.2月'!$B$2:$B$11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F5-43FF-BB92-4199EE19B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内訳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79A-4ADC-B8AC-432755F99E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79A-4ADC-B8AC-432755F99E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79A-4ADC-B8AC-432755F99E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79A-4ADC-B8AC-432755F99E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79A-4ADC-B8AC-432755F99EC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79A-4ADC-B8AC-432755F99EC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79A-4ADC-B8AC-432755F99EC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79A-4ADC-B8AC-432755F99EC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79A-4ADC-B8AC-432755F99EC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E79A-4ADC-B8AC-432755F99EC2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79A-4ADC-B8AC-432755F99EC2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79A-4ADC-B8AC-432755F99EC2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79A-4ADC-B8AC-432755F99EC2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79A-4ADC-B8AC-432755F99EC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E79A-4ADC-B8AC-432755F99EC2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79A-4ADC-B8AC-432755F99EC2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79A-4ADC-B8AC-432755F99EC2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E79A-4ADC-B8AC-432755F99EC2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E79A-4ADC-B8AC-432755F99EC2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  <a:prstDash val="solid"/>
                </a:ln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E79A-4ADC-B8AC-432755F99EC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  <a:prstDash val="solid"/>
              </a:ln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'2024.3月'!$A$2:$A$11</c:f>
              <c:strCache>
                <c:ptCount val="10"/>
                <c:pt idx="0">
                  <c:v>家賃</c:v>
                </c:pt>
                <c:pt idx="1">
                  <c:v>電気ガス</c:v>
                </c:pt>
                <c:pt idx="2">
                  <c:v>水道</c:v>
                </c:pt>
                <c:pt idx="3">
                  <c:v>駐車場</c:v>
                </c:pt>
                <c:pt idx="4">
                  <c:v>wifi</c:v>
                </c:pt>
                <c:pt idx="5">
                  <c:v>交通費</c:v>
                </c:pt>
                <c:pt idx="6">
                  <c:v>ガソリン</c:v>
                </c:pt>
                <c:pt idx="7">
                  <c:v>食費</c:v>
                </c:pt>
                <c:pt idx="8">
                  <c:v>雑貨</c:v>
                </c:pt>
                <c:pt idx="9">
                  <c:v>その他</c:v>
                </c:pt>
              </c:strCache>
            </c:strRef>
          </c:cat>
          <c:val>
            <c:numRef>
              <c:f>'2024.3月'!$B$2:$B$11</c:f>
              <c:numCache>
                <c:formatCode>General</c:formatCode>
                <c:ptCount val="10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9A-4ADC-B8AC-432755F99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163606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C14" sqref="C14"/>
    </sheetView>
  </sheetViews>
  <sheetFormatPr defaultRowHeight="15.75" x14ac:dyDescent="0.25"/>
  <cols>
    <col min="1" max="1" width="10.109375" style="8" bestFit="1" customWidth="1"/>
    <col min="2" max="14" width="8.88671875" style="9" customWidth="1"/>
    <col min="15" max="16384" width="8.88671875" style="9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10" t="s">
        <v>11</v>
      </c>
    </row>
    <row r="3" spans="1:11" x14ac:dyDescent="0.25">
      <c r="A3" s="10" t="s">
        <v>12</v>
      </c>
    </row>
    <row r="4" spans="1:11" x14ac:dyDescent="0.25">
      <c r="A4" s="10" t="s">
        <v>13</v>
      </c>
    </row>
    <row r="5" spans="1:11" x14ac:dyDescent="0.25">
      <c r="A5" s="10" t="s">
        <v>14</v>
      </c>
    </row>
    <row r="6" spans="1:11" x14ac:dyDescent="0.25">
      <c r="A6" s="10" t="s">
        <v>15</v>
      </c>
    </row>
    <row r="7" spans="1:11" x14ac:dyDescent="0.25">
      <c r="A7" s="10" t="s">
        <v>16</v>
      </c>
    </row>
    <row r="8" spans="1:11" x14ac:dyDescent="0.25">
      <c r="A8" s="10" t="s">
        <v>17</v>
      </c>
    </row>
    <row r="9" spans="1:11" x14ac:dyDescent="0.25">
      <c r="A9" s="10" t="s">
        <v>18</v>
      </c>
    </row>
    <row r="10" spans="1:11" x14ac:dyDescent="0.25">
      <c r="A10" s="10" t="s">
        <v>19</v>
      </c>
    </row>
    <row r="11" spans="1:11" x14ac:dyDescent="0.25">
      <c r="A11" s="10" t="s">
        <v>20</v>
      </c>
    </row>
    <row r="12" spans="1:11" x14ac:dyDescent="0.25">
      <c r="A12" s="10" t="s">
        <v>21</v>
      </c>
    </row>
    <row r="13" spans="1:11" x14ac:dyDescent="0.25">
      <c r="A13" s="10" t="s">
        <v>22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tabSelected="1" zoomScale="85" zoomScaleNormal="85" workbookViewId="0">
      <selection activeCell="G7" sqref="G7"/>
    </sheetView>
  </sheetViews>
  <sheetFormatPr defaultRowHeight="15.75" x14ac:dyDescent="0.25"/>
  <cols>
    <col min="1" max="1" width="14.33203125" style="8" customWidth="1"/>
    <col min="2" max="2" width="27.5546875" style="8" customWidth="1"/>
    <col min="5" max="5" width="11.21875" style="8" bestFit="1" customWidth="1"/>
    <col min="9" max="9" width="11.21875" style="8" bestFit="1" customWidth="1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>
        <v>105540</v>
      </c>
      <c r="C2" s="9" t="s">
        <v>24</v>
      </c>
    </row>
    <row r="3" spans="1:9" x14ac:dyDescent="0.25">
      <c r="A3" s="3" t="s">
        <v>2</v>
      </c>
      <c r="B3" s="9">
        <v>25922</v>
      </c>
      <c r="C3" s="9" t="s">
        <v>25</v>
      </c>
    </row>
    <row r="4" spans="1:9" x14ac:dyDescent="0.25">
      <c r="A4" s="3" t="s">
        <v>3</v>
      </c>
      <c r="B4" s="9">
        <v>5579</v>
      </c>
      <c r="C4" s="9" t="s">
        <v>25</v>
      </c>
    </row>
    <row r="5" spans="1:9" x14ac:dyDescent="0.25">
      <c r="A5" s="3" t="s">
        <v>4</v>
      </c>
      <c r="B5" s="9">
        <v>9438</v>
      </c>
      <c r="C5" s="9" t="s">
        <v>24</v>
      </c>
    </row>
    <row r="6" spans="1:9" x14ac:dyDescent="0.25">
      <c r="A6" s="3" t="s">
        <v>5</v>
      </c>
      <c r="B6" s="9">
        <v>3140</v>
      </c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11390</v>
      </c>
    </row>
    <row r="8" spans="1:9" x14ac:dyDescent="0.25">
      <c r="A8" s="4" t="s">
        <v>7</v>
      </c>
      <c r="B8" s="9">
        <f>SUMIF(D22:D97,A8,C22:C97)+SUMIF(H22:H97,A8,G22:G97)+SUMIF(L22:L97,A8,K22:K97)</f>
        <v>13218</v>
      </c>
    </row>
    <row r="9" spans="1:9" x14ac:dyDescent="0.25">
      <c r="A9" s="4" t="s">
        <v>8</v>
      </c>
      <c r="B9" s="9">
        <f>SUMIF(D22:D97,A9,C22:C97)+SUMIF(H22:H97,A9,G22:G97)+SUMIF(L22:L97,A9,K22:K97)</f>
        <v>47657</v>
      </c>
    </row>
    <row r="10" spans="1:9" x14ac:dyDescent="0.25">
      <c r="A10" s="4" t="s">
        <v>9</v>
      </c>
      <c r="B10" s="9">
        <f>SUMIF(D22:D97,A10,C22:C97)+SUMIF(H22:H97,A10,G22:G97)+SUMIF(L22:L97,A10,K22:K97)</f>
        <v>9423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200522</v>
      </c>
    </row>
    <row r="13" spans="1:9" x14ac:dyDescent="0.25">
      <c r="A13" s="9" t="s">
        <v>27</v>
      </c>
      <c r="B13" s="5">
        <f>SUM(B2:B11)</f>
        <v>231307</v>
      </c>
    </row>
    <row r="14" spans="1:9" x14ac:dyDescent="0.25">
      <c r="A14" s="9" t="s">
        <v>28</v>
      </c>
      <c r="B14" s="9">
        <f>SUM(B2:B6)</f>
        <v>149619</v>
      </c>
    </row>
    <row r="15" spans="1:9" x14ac:dyDescent="0.25">
      <c r="A15" s="9" t="s">
        <v>29</v>
      </c>
      <c r="B15" s="9">
        <f>SUM(B7:B11)</f>
        <v>81688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94456</v>
      </c>
      <c r="D17" s="9">
        <v>20000</v>
      </c>
      <c r="E17" s="6">
        <f>B17-D17</f>
        <v>74456</v>
      </c>
      <c r="G17" s="9" t="s">
        <v>35</v>
      </c>
    </row>
    <row r="18" spans="1:12" x14ac:dyDescent="0.25">
      <c r="A18" s="9" t="s">
        <v>36</v>
      </c>
      <c r="B18" s="7">
        <f>104000-G21</f>
        <v>89899</v>
      </c>
      <c r="C18" s="5">
        <f>B18-B6</f>
        <v>86759</v>
      </c>
      <c r="D18" s="9">
        <v>15000</v>
      </c>
      <c r="E18" s="6">
        <f>C18-D18</f>
        <v>71759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38</v>
      </c>
    </row>
    <row r="21" spans="1:12" x14ac:dyDescent="0.25">
      <c r="A21" s="9" t="s">
        <v>39</v>
      </c>
      <c r="B21" s="9" t="s">
        <v>40</v>
      </c>
      <c r="C21" s="9">
        <f>SUM(C22:C100)</f>
        <v>54043</v>
      </c>
      <c r="D21" s="9" t="s">
        <v>41</v>
      </c>
      <c r="E21" s="9" t="s">
        <v>42</v>
      </c>
      <c r="F21" s="9" t="s">
        <v>40</v>
      </c>
      <c r="G21" s="9">
        <f>SUM(G22:G100)</f>
        <v>14101</v>
      </c>
      <c r="H21" s="9" t="s">
        <v>41</v>
      </c>
      <c r="I21" s="9" t="s">
        <v>43</v>
      </c>
      <c r="J21" s="9" t="s">
        <v>40</v>
      </c>
      <c r="K21" s="9">
        <f>SUM(K22:K100)</f>
        <v>13544</v>
      </c>
      <c r="L21" s="9" t="s">
        <v>41</v>
      </c>
    </row>
    <row r="22" spans="1:12" x14ac:dyDescent="0.25">
      <c r="A22" s="10" t="s">
        <v>44</v>
      </c>
      <c r="B22" s="9" t="s">
        <v>45</v>
      </c>
      <c r="C22" s="9">
        <v>3080</v>
      </c>
      <c r="D22" s="9" t="s">
        <v>8</v>
      </c>
      <c r="E22" s="10">
        <v>45010</v>
      </c>
      <c r="F22" s="9" t="s">
        <v>7</v>
      </c>
      <c r="G22" s="9">
        <v>6817</v>
      </c>
      <c r="H22" s="9" t="s">
        <v>7</v>
      </c>
      <c r="I22" s="10">
        <v>45030</v>
      </c>
      <c r="J22" s="9" t="s">
        <v>46</v>
      </c>
      <c r="K22" s="9">
        <v>13544</v>
      </c>
      <c r="L22" s="9" t="s">
        <v>8</v>
      </c>
    </row>
    <row r="23" spans="1:12" x14ac:dyDescent="0.25">
      <c r="A23" s="10" t="s">
        <v>47</v>
      </c>
      <c r="B23" s="9" t="s">
        <v>48</v>
      </c>
      <c r="C23" s="9">
        <v>1130</v>
      </c>
      <c r="D23" s="9" t="s">
        <v>8</v>
      </c>
      <c r="E23" s="10">
        <v>45024</v>
      </c>
      <c r="F23" s="9" t="s">
        <v>49</v>
      </c>
      <c r="G23" s="9">
        <v>7284</v>
      </c>
      <c r="H23" s="9" t="s">
        <v>9</v>
      </c>
      <c r="I23" s="10"/>
      <c r="J23" s="9"/>
      <c r="K23" s="9"/>
      <c r="L23" s="9"/>
    </row>
    <row r="24" spans="1:12" x14ac:dyDescent="0.25">
      <c r="A24" s="10" t="s">
        <v>47</v>
      </c>
      <c r="B24" s="9" t="s">
        <v>50</v>
      </c>
      <c r="C24" s="9">
        <v>6401</v>
      </c>
      <c r="D24" s="9" t="s">
        <v>7</v>
      </c>
      <c r="E24" s="10"/>
      <c r="I24" s="10"/>
      <c r="J24" s="9"/>
      <c r="K24" s="9"/>
      <c r="L24" s="9"/>
    </row>
    <row r="25" spans="1:12" x14ac:dyDescent="0.25">
      <c r="A25" s="10" t="s">
        <v>51</v>
      </c>
      <c r="B25" s="9" t="s">
        <v>52</v>
      </c>
      <c r="C25" s="9">
        <v>1610</v>
      </c>
      <c r="D25" s="9" t="s">
        <v>8</v>
      </c>
      <c r="E25" s="10"/>
      <c r="I25" s="10"/>
      <c r="J25" s="9"/>
      <c r="K25" s="9"/>
      <c r="L25" s="9"/>
    </row>
    <row r="26" spans="1:12" x14ac:dyDescent="0.25">
      <c r="A26" s="10" t="s">
        <v>53</v>
      </c>
      <c r="B26" s="9" t="s">
        <v>46</v>
      </c>
      <c r="C26" s="9">
        <v>7049</v>
      </c>
      <c r="D26" s="9" t="s">
        <v>8</v>
      </c>
      <c r="E26" s="10"/>
      <c r="I26" s="10"/>
    </row>
    <row r="27" spans="1:12" x14ac:dyDescent="0.25">
      <c r="A27" s="10" t="s">
        <v>54</v>
      </c>
      <c r="B27" s="9" t="s">
        <v>46</v>
      </c>
      <c r="C27" s="9">
        <v>9399</v>
      </c>
      <c r="D27" s="9" t="s">
        <v>8</v>
      </c>
      <c r="E27" s="10"/>
      <c r="I27" s="10"/>
    </row>
    <row r="28" spans="1:12" x14ac:dyDescent="0.25">
      <c r="A28" s="10" t="s">
        <v>55</v>
      </c>
      <c r="B28" s="9" t="s">
        <v>56</v>
      </c>
      <c r="C28" s="9">
        <v>2139</v>
      </c>
      <c r="D28" s="9" t="s">
        <v>9</v>
      </c>
      <c r="E28" s="10"/>
      <c r="I28" s="10"/>
    </row>
    <row r="29" spans="1:12" x14ac:dyDescent="0.25">
      <c r="A29" s="10" t="s">
        <v>57</v>
      </c>
      <c r="B29" s="9" t="s">
        <v>58</v>
      </c>
      <c r="C29" s="9">
        <v>1700</v>
      </c>
      <c r="D29" s="9" t="s">
        <v>8</v>
      </c>
      <c r="E29" s="10"/>
    </row>
    <row r="30" spans="1:12" x14ac:dyDescent="0.25">
      <c r="A30" s="10" t="s">
        <v>59</v>
      </c>
      <c r="B30" s="9" t="s">
        <v>46</v>
      </c>
      <c r="C30" s="9">
        <v>10145</v>
      </c>
      <c r="D30" s="9" t="s">
        <v>8</v>
      </c>
      <c r="E30" s="10"/>
    </row>
    <row r="31" spans="1:12" x14ac:dyDescent="0.25">
      <c r="A31" s="10" t="s">
        <v>60</v>
      </c>
      <c r="B31" s="9" t="s">
        <v>61</v>
      </c>
      <c r="C31" s="9">
        <v>790</v>
      </c>
      <c r="D31" s="9" t="s">
        <v>6</v>
      </c>
      <c r="E31" s="10"/>
    </row>
    <row r="32" spans="1:12" x14ac:dyDescent="0.25">
      <c r="A32" s="10" t="s">
        <v>60</v>
      </c>
      <c r="B32" s="9" t="s">
        <v>61</v>
      </c>
      <c r="C32" s="9">
        <v>1090</v>
      </c>
      <c r="D32" s="9" t="s">
        <v>6</v>
      </c>
      <c r="E32" s="10"/>
    </row>
    <row r="33" spans="1:5" x14ac:dyDescent="0.25">
      <c r="A33" s="10" t="s">
        <v>60</v>
      </c>
      <c r="B33" s="9" t="s">
        <v>62</v>
      </c>
      <c r="C33" s="9">
        <v>70</v>
      </c>
      <c r="D33" s="9" t="s">
        <v>6</v>
      </c>
      <c r="E33" s="10"/>
    </row>
    <row r="34" spans="1:5" x14ac:dyDescent="0.25">
      <c r="A34" s="10" t="s">
        <v>60</v>
      </c>
      <c r="B34" s="9" t="s">
        <v>62</v>
      </c>
      <c r="C34" s="9">
        <v>70</v>
      </c>
      <c r="D34" s="9" t="s">
        <v>6</v>
      </c>
      <c r="E34" s="10"/>
    </row>
    <row r="35" spans="1:5" x14ac:dyDescent="0.25">
      <c r="A35" s="10" t="s">
        <v>63</v>
      </c>
      <c r="B35" s="9" t="s">
        <v>64</v>
      </c>
      <c r="C35" s="9">
        <v>4790</v>
      </c>
      <c r="D35" s="9" t="s">
        <v>6</v>
      </c>
      <c r="E35" s="10"/>
    </row>
    <row r="36" spans="1:5" x14ac:dyDescent="0.25">
      <c r="A36" s="10" t="s">
        <v>65</v>
      </c>
      <c r="B36" s="9" t="s">
        <v>66</v>
      </c>
      <c r="C36" s="9">
        <v>3780</v>
      </c>
      <c r="D36" s="9" t="s">
        <v>6</v>
      </c>
      <c r="E36" s="10"/>
    </row>
    <row r="37" spans="1:5" x14ac:dyDescent="0.25">
      <c r="A37" s="10" t="s">
        <v>65</v>
      </c>
      <c r="B37" s="9" t="s">
        <v>66</v>
      </c>
      <c r="C37" s="9">
        <v>800</v>
      </c>
      <c r="D37" s="9" t="s">
        <v>6</v>
      </c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119" priority="6" operator="containsText" text="雑貨">
      <formula>NOT(ISERROR(SEARCH("雑貨",D22)))</formula>
    </cfRule>
    <cfRule type="containsText" dxfId="118" priority="7" operator="containsText" text="その他">
      <formula>NOT(ISERROR(SEARCH("その他",D22)))</formula>
    </cfRule>
    <cfRule type="containsText" dxfId="117" priority="8" operator="containsText" text="ガソリン">
      <formula>NOT(ISERROR(SEARCH("ガソリン",D22)))</formula>
    </cfRule>
    <cfRule type="containsText" dxfId="116" priority="9" operator="containsText" text="交通費">
      <formula>NOT(ISERROR(SEARCH("交通費",D22)))</formula>
    </cfRule>
    <cfRule type="containsText" dxfId="115" priority="10" operator="containsText" text="食費">
      <formula>NOT(ISERROR(SEARCH("食費",D22)))</formula>
    </cfRule>
  </conditionalFormatting>
  <conditionalFormatting sqref="F32">
    <cfRule type="containsText" dxfId="114" priority="1" operator="containsText" text="雑貨">
      <formula>NOT(ISERROR(SEARCH("雑貨",F32)))</formula>
    </cfRule>
    <cfRule type="containsText" dxfId="113" priority="2" operator="containsText" text="その他">
      <formula>NOT(ISERROR(SEARCH("その他",F32)))</formula>
    </cfRule>
    <cfRule type="containsText" dxfId="112" priority="3" operator="containsText" text="ガソリン">
      <formula>NOT(ISERROR(SEARCH("ガソリン",F32)))</formula>
    </cfRule>
    <cfRule type="containsText" dxfId="111" priority="4" operator="containsText" text="交通費">
      <formula>NOT(ISERROR(SEARCH("交通費",F32)))</formula>
    </cfRule>
    <cfRule type="containsText" dxfId="110" priority="5" operator="containsText" text="食費">
      <formula>NOT(ISERROR(SEARCH("食費",F32)))</formula>
    </cfRule>
  </conditionalFormatting>
  <dataValidations count="2">
    <dataValidation type="list" showInputMessage="1" showErrorMessage="1" sqref="D22:D325 H22:H97 L22:L97" xr:uid="{00000000-0002-0000-0100-000000000000}">
      <formula1>"交通費,ガソリン,食費,雑貨,その他"</formula1>
    </dataValidation>
    <dataValidation type="list" showInputMessage="1" showErrorMessage="1" sqref="H17:I18" xr:uid="{00000000-0002-0000-0100-000001000000}">
      <formula1>"済み,"</formula1>
    </dataValidation>
  </dataValidation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>
        <v>105540</v>
      </c>
      <c r="C2" s="9" t="s">
        <v>24</v>
      </c>
    </row>
    <row r="3" spans="1:9" x14ac:dyDescent="0.25">
      <c r="A3" s="3" t="s">
        <v>2</v>
      </c>
      <c r="B3" s="9">
        <v>21110</v>
      </c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>
        <v>9438</v>
      </c>
      <c r="C5" s="9" t="s">
        <v>24</v>
      </c>
    </row>
    <row r="6" spans="1:9" x14ac:dyDescent="0.25">
      <c r="A6" s="3" t="s">
        <v>5</v>
      </c>
      <c r="B6" s="9">
        <v>3140</v>
      </c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5150</v>
      </c>
    </row>
    <row r="8" spans="1:9" x14ac:dyDescent="0.25">
      <c r="A8" s="4" t="s">
        <v>7</v>
      </c>
      <c r="B8" s="9">
        <f>SUMIF(D22:D97,A8,C22:C97)+SUMIF(H22:H97,A8,G22:G97)+SUMIF(L22:L97,A8,K22:K97)</f>
        <v>10630</v>
      </c>
    </row>
    <row r="9" spans="1:9" x14ac:dyDescent="0.25">
      <c r="A9" s="4" t="s">
        <v>8</v>
      </c>
      <c r="B9" s="9">
        <f>SUMIF(D22:D97,A9,C22:C97)+SUMIF(H22:H97,A9,G22:G97)+SUMIF(L22:L97,A9,K22:K97)</f>
        <v>35855</v>
      </c>
    </row>
    <row r="10" spans="1:9" x14ac:dyDescent="0.25">
      <c r="A10" s="4" t="s">
        <v>9</v>
      </c>
      <c r="B10" s="9">
        <f>SUMIF(D22:D97,A10,C22:C97)+SUMIF(H22:H97,A10,G22:G97)+SUMIF(L22:L97,A10,K22:K97)</f>
        <v>10365</v>
      </c>
    </row>
    <row r="11" spans="1:9" x14ac:dyDescent="0.25">
      <c r="A11" s="4" t="s">
        <v>10</v>
      </c>
      <c r="B11" s="9">
        <f>SUMIF(D22:D97,A11,C22:C97)+SUMIF(H22:H97,A11,G22:G97)+SUMIF(L22:L97,A11,K22:K97)</f>
        <v>305</v>
      </c>
    </row>
    <row r="12" spans="1:9" x14ac:dyDescent="0.25">
      <c r="D12" s="9">
        <f>B2+B3+B4+B5+C21</f>
        <v>191871</v>
      </c>
    </row>
    <row r="13" spans="1:9" x14ac:dyDescent="0.25">
      <c r="A13" s="9" t="s">
        <v>27</v>
      </c>
      <c r="B13" s="5">
        <f>SUM(B2:B11)</f>
        <v>201533</v>
      </c>
    </row>
    <row r="14" spans="1:9" x14ac:dyDescent="0.25">
      <c r="A14" s="9" t="s">
        <v>28</v>
      </c>
      <c r="B14" s="9">
        <f>SUM(B2:B6)</f>
        <v>139228</v>
      </c>
    </row>
    <row r="15" spans="1:9" x14ac:dyDescent="0.25">
      <c r="A15" s="9" t="s">
        <v>29</v>
      </c>
      <c r="B15" s="9">
        <f>SUM(B7:B11)</f>
        <v>62305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107478</v>
      </c>
      <c r="D17" s="9">
        <v>20000</v>
      </c>
      <c r="E17" s="6">
        <f>B17-D17</f>
        <v>87478</v>
      </c>
      <c r="G17" s="9" t="s">
        <v>35</v>
      </c>
    </row>
    <row r="18" spans="1:12" x14ac:dyDescent="0.25">
      <c r="A18" s="9" t="s">
        <v>36</v>
      </c>
      <c r="B18" s="7">
        <f>104000-G21</f>
        <v>98000</v>
      </c>
      <c r="C18" s="5">
        <f>B18-B6</f>
        <v>94860</v>
      </c>
      <c r="D18" s="9">
        <v>15000</v>
      </c>
      <c r="E18" s="6">
        <f>C18-D18</f>
        <v>79860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67</v>
      </c>
    </row>
    <row r="21" spans="1:12" x14ac:dyDescent="0.25">
      <c r="A21" s="9" t="s">
        <v>39</v>
      </c>
      <c r="B21" s="9" t="s">
        <v>40</v>
      </c>
      <c r="C21" s="9">
        <f>SUM(C22:C100)</f>
        <v>55783</v>
      </c>
      <c r="D21" s="9" t="s">
        <v>41</v>
      </c>
      <c r="E21" s="9" t="s">
        <v>42</v>
      </c>
      <c r="F21" s="9" t="s">
        <v>40</v>
      </c>
      <c r="G21" s="9">
        <f>SUM(G22:G100)</f>
        <v>6000</v>
      </c>
      <c r="H21" s="9" t="s">
        <v>41</v>
      </c>
      <c r="I21" s="9" t="s">
        <v>43</v>
      </c>
      <c r="J21" s="9" t="s">
        <v>40</v>
      </c>
      <c r="K21" s="9">
        <f>SUM(K22:K100)</f>
        <v>522</v>
      </c>
      <c r="L21" s="9" t="s">
        <v>41</v>
      </c>
    </row>
    <row r="22" spans="1:12" x14ac:dyDescent="0.25">
      <c r="A22" s="10" t="s">
        <v>68</v>
      </c>
      <c r="B22" s="9" t="s">
        <v>69</v>
      </c>
      <c r="C22" s="9">
        <v>1000</v>
      </c>
      <c r="D22" s="9" t="s">
        <v>8</v>
      </c>
      <c r="E22" s="10">
        <v>45048</v>
      </c>
      <c r="F22" s="9" t="s">
        <v>70</v>
      </c>
      <c r="G22" s="9">
        <v>2000</v>
      </c>
      <c r="H22" s="9" t="s">
        <v>9</v>
      </c>
      <c r="I22" s="10">
        <v>45033</v>
      </c>
      <c r="J22" s="9" t="s">
        <v>71</v>
      </c>
      <c r="K22" s="9">
        <v>322</v>
      </c>
      <c r="L22" s="9" t="s">
        <v>8</v>
      </c>
    </row>
    <row r="23" spans="1:12" x14ac:dyDescent="0.25">
      <c r="A23" s="10" t="s">
        <v>68</v>
      </c>
      <c r="B23" s="9" t="s">
        <v>46</v>
      </c>
      <c r="C23" s="9">
        <v>9035</v>
      </c>
      <c r="D23" s="9" t="s">
        <v>8</v>
      </c>
      <c r="E23" s="10">
        <v>45056</v>
      </c>
      <c r="F23" s="9" t="s">
        <v>72</v>
      </c>
      <c r="G23" s="9">
        <v>3000</v>
      </c>
      <c r="H23" s="9" t="s">
        <v>9</v>
      </c>
      <c r="I23" s="10">
        <v>45034</v>
      </c>
      <c r="J23" s="9" t="s">
        <v>73</v>
      </c>
      <c r="K23" s="9">
        <v>200</v>
      </c>
      <c r="L23" s="9" t="s">
        <v>8</v>
      </c>
    </row>
    <row r="24" spans="1:12" x14ac:dyDescent="0.25">
      <c r="A24" s="10" t="s">
        <v>74</v>
      </c>
      <c r="B24" s="9" t="s">
        <v>75</v>
      </c>
      <c r="C24" s="9">
        <v>2360</v>
      </c>
      <c r="D24" s="9" t="s">
        <v>8</v>
      </c>
      <c r="E24" s="10">
        <v>45033</v>
      </c>
      <c r="F24" t="s">
        <v>76</v>
      </c>
      <c r="G24">
        <v>1000</v>
      </c>
      <c r="H24" t="s">
        <v>8</v>
      </c>
      <c r="I24" s="10"/>
    </row>
    <row r="25" spans="1:12" x14ac:dyDescent="0.25">
      <c r="A25" s="10" t="s">
        <v>77</v>
      </c>
      <c r="B25" s="9" t="s">
        <v>78</v>
      </c>
      <c r="C25" s="9">
        <v>4051</v>
      </c>
      <c r="D25" s="9" t="s">
        <v>9</v>
      </c>
      <c r="E25" s="10"/>
      <c r="I25" s="10"/>
    </row>
    <row r="26" spans="1:12" x14ac:dyDescent="0.25">
      <c r="A26" s="10" t="s">
        <v>77</v>
      </c>
      <c r="B26" s="9" t="s">
        <v>46</v>
      </c>
      <c r="C26" s="9">
        <v>10065</v>
      </c>
      <c r="D26" s="9" t="s">
        <v>8</v>
      </c>
      <c r="E26" s="10"/>
      <c r="I26" s="10"/>
    </row>
    <row r="27" spans="1:12" x14ac:dyDescent="0.25">
      <c r="A27" s="10" t="s">
        <v>77</v>
      </c>
      <c r="B27" s="9" t="s">
        <v>79</v>
      </c>
      <c r="C27" s="9">
        <v>1980</v>
      </c>
      <c r="D27" s="9" t="s">
        <v>8</v>
      </c>
      <c r="E27" s="10"/>
      <c r="I27" s="10"/>
    </row>
    <row r="28" spans="1:12" x14ac:dyDescent="0.25">
      <c r="A28" s="10" t="s">
        <v>80</v>
      </c>
      <c r="B28" s="9" t="s">
        <v>50</v>
      </c>
      <c r="C28" s="9">
        <v>4126</v>
      </c>
      <c r="D28" s="9" t="s">
        <v>7</v>
      </c>
      <c r="E28" s="10"/>
      <c r="I28" s="10"/>
    </row>
    <row r="29" spans="1:12" x14ac:dyDescent="0.25">
      <c r="A29" s="10" t="s">
        <v>80</v>
      </c>
      <c r="B29" s="9" t="s">
        <v>50</v>
      </c>
      <c r="C29" s="9">
        <v>700</v>
      </c>
      <c r="D29" s="9" t="s">
        <v>7</v>
      </c>
      <c r="E29" s="10"/>
    </row>
    <row r="30" spans="1:12" x14ac:dyDescent="0.25">
      <c r="A30" s="10" t="s">
        <v>80</v>
      </c>
      <c r="B30" s="9" t="s">
        <v>61</v>
      </c>
      <c r="C30" s="9">
        <v>880</v>
      </c>
      <c r="D30" s="9" t="s">
        <v>6</v>
      </c>
      <c r="E30" s="10"/>
    </row>
    <row r="31" spans="1:12" x14ac:dyDescent="0.25">
      <c r="A31" s="10" t="s">
        <v>81</v>
      </c>
      <c r="B31" s="9" t="s">
        <v>61</v>
      </c>
      <c r="C31" s="9">
        <v>1090</v>
      </c>
      <c r="D31" s="9" t="s">
        <v>6</v>
      </c>
      <c r="E31" s="10"/>
    </row>
    <row r="32" spans="1:12" x14ac:dyDescent="0.25">
      <c r="A32" s="10" t="s">
        <v>82</v>
      </c>
      <c r="B32" s="9" t="s">
        <v>83</v>
      </c>
      <c r="C32" s="9">
        <v>1314</v>
      </c>
      <c r="D32" s="9" t="s">
        <v>9</v>
      </c>
      <c r="E32" s="10"/>
    </row>
    <row r="33" spans="1:5" x14ac:dyDescent="0.25">
      <c r="A33" s="10" t="s">
        <v>84</v>
      </c>
      <c r="B33" s="9" t="s">
        <v>46</v>
      </c>
      <c r="C33" s="9">
        <v>6643</v>
      </c>
      <c r="D33" s="9" t="s">
        <v>8</v>
      </c>
      <c r="E33" s="10"/>
    </row>
    <row r="34" spans="1:5" x14ac:dyDescent="0.25">
      <c r="A34" s="10" t="s">
        <v>85</v>
      </c>
      <c r="B34" s="9" t="s">
        <v>86</v>
      </c>
      <c r="C34" s="9">
        <v>3250</v>
      </c>
      <c r="D34" s="9" t="s">
        <v>8</v>
      </c>
      <c r="E34" s="10"/>
    </row>
    <row r="35" spans="1:5" x14ac:dyDescent="0.25">
      <c r="A35" s="10" t="s">
        <v>85</v>
      </c>
      <c r="B35" s="9" t="s">
        <v>50</v>
      </c>
      <c r="C35" s="9">
        <v>5804</v>
      </c>
      <c r="D35" s="9" t="s">
        <v>7</v>
      </c>
      <c r="E35" s="10"/>
    </row>
    <row r="36" spans="1:5" x14ac:dyDescent="0.25">
      <c r="A36" s="10" t="s">
        <v>87</v>
      </c>
      <c r="B36" s="9" t="s">
        <v>88</v>
      </c>
      <c r="C36" s="9">
        <v>305</v>
      </c>
      <c r="D36" s="9" t="s">
        <v>10</v>
      </c>
      <c r="E36" s="10"/>
    </row>
    <row r="37" spans="1:5" x14ac:dyDescent="0.25">
      <c r="A37" s="10" t="s">
        <v>89</v>
      </c>
      <c r="B37" s="9" t="s">
        <v>61</v>
      </c>
      <c r="C37" s="9">
        <v>620</v>
      </c>
      <c r="D37" s="9" t="s">
        <v>6</v>
      </c>
      <c r="E37" s="10"/>
    </row>
    <row r="38" spans="1:5" x14ac:dyDescent="0.25">
      <c r="A38" s="10" t="s">
        <v>89</v>
      </c>
      <c r="B38" s="9" t="s">
        <v>61</v>
      </c>
      <c r="C38" s="9">
        <v>360</v>
      </c>
      <c r="D38" s="9" t="s">
        <v>6</v>
      </c>
      <c r="E38" s="10"/>
    </row>
    <row r="39" spans="1:5" x14ac:dyDescent="0.25">
      <c r="A39" s="10" t="s">
        <v>89</v>
      </c>
      <c r="B39" s="9" t="s">
        <v>90</v>
      </c>
      <c r="C39" s="9">
        <v>1070</v>
      </c>
      <c r="D39" s="9" t="s">
        <v>6</v>
      </c>
      <c r="E39" s="10"/>
    </row>
    <row r="40" spans="1:5" x14ac:dyDescent="0.25">
      <c r="A40" s="10" t="s">
        <v>89</v>
      </c>
      <c r="B40" s="9" t="s">
        <v>90</v>
      </c>
      <c r="C40" s="9">
        <v>610</v>
      </c>
      <c r="D40" s="9" t="s">
        <v>6</v>
      </c>
      <c r="E40" s="10"/>
    </row>
    <row r="41" spans="1:5" x14ac:dyDescent="0.25">
      <c r="A41" s="10" t="s">
        <v>89</v>
      </c>
      <c r="B41" s="9" t="s">
        <v>62</v>
      </c>
      <c r="C41" s="9">
        <v>260</v>
      </c>
      <c r="D41" s="9" t="s">
        <v>6</v>
      </c>
      <c r="E41" s="10"/>
    </row>
    <row r="42" spans="1:5" x14ac:dyDescent="0.25">
      <c r="A42" s="10" t="s">
        <v>89</v>
      </c>
      <c r="B42" s="9" t="s">
        <v>62</v>
      </c>
      <c r="C42" s="9">
        <v>260</v>
      </c>
      <c r="D42" s="9" t="s">
        <v>6</v>
      </c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109" priority="6" operator="containsText" text="雑貨">
      <formula>NOT(ISERROR(SEARCH("雑貨",D22)))</formula>
    </cfRule>
    <cfRule type="containsText" dxfId="108" priority="7" operator="containsText" text="その他">
      <formula>NOT(ISERROR(SEARCH("その他",D22)))</formula>
    </cfRule>
    <cfRule type="containsText" dxfId="107" priority="8" operator="containsText" text="ガソリン">
      <formula>NOT(ISERROR(SEARCH("ガソリン",D22)))</formula>
    </cfRule>
    <cfRule type="containsText" dxfId="106" priority="9" operator="containsText" text="交通費">
      <formula>NOT(ISERROR(SEARCH("交通費",D22)))</formula>
    </cfRule>
    <cfRule type="containsText" dxfId="105" priority="10" operator="containsText" text="食費">
      <formula>NOT(ISERROR(SEARCH("食費",D22)))</formula>
    </cfRule>
  </conditionalFormatting>
  <conditionalFormatting sqref="F32">
    <cfRule type="containsText" dxfId="104" priority="1" operator="containsText" text="雑貨">
      <formula>NOT(ISERROR(SEARCH("雑貨",F32)))</formula>
    </cfRule>
    <cfRule type="containsText" dxfId="103" priority="2" operator="containsText" text="その他">
      <formula>NOT(ISERROR(SEARCH("その他",F32)))</formula>
    </cfRule>
    <cfRule type="containsText" dxfId="102" priority="3" operator="containsText" text="ガソリン">
      <formula>NOT(ISERROR(SEARCH("ガソリン",F32)))</formula>
    </cfRule>
    <cfRule type="containsText" dxfId="101" priority="4" operator="containsText" text="交通費">
      <formula>NOT(ISERROR(SEARCH("交通費",F32)))</formula>
    </cfRule>
    <cfRule type="containsText" dxfId="100" priority="5" operator="containsText" text="食費">
      <formula>NOT(ISERROR(SEARCH("食費",F32)))</formula>
    </cfRule>
  </conditionalFormatting>
  <dataValidations count="2">
    <dataValidation type="list" showInputMessage="1" showErrorMessage="1" sqref="D22:D325 H22:H97 L22:L97" xr:uid="{00000000-0002-0000-0200-000000000000}">
      <formula1>"交通費,ガソリン,食費,雑貨,その他"</formula1>
    </dataValidation>
    <dataValidation type="list" showInputMessage="1" showErrorMessage="1" sqref="H17:I18" xr:uid="{00000000-0002-0000-0200-000001000000}">
      <formula1>"済み,"</formula1>
    </dataValidation>
  </dataValidation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6000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6000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6000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98000</v>
      </c>
      <c r="C18" s="5">
        <f>B18-B6</f>
        <v>98000</v>
      </c>
      <c r="D18" s="9">
        <v>15000</v>
      </c>
      <c r="E18" s="6">
        <f>C18-D18</f>
        <v>83000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91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6000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>
        <v>45067</v>
      </c>
      <c r="F22" s="9" t="s">
        <v>92</v>
      </c>
      <c r="G22" s="9">
        <v>6000</v>
      </c>
      <c r="H22" s="9" t="s">
        <v>9</v>
      </c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99" priority="6" operator="containsText" text="雑貨">
      <formula>NOT(ISERROR(SEARCH("雑貨",D22)))</formula>
    </cfRule>
    <cfRule type="containsText" dxfId="98" priority="7" operator="containsText" text="その他">
      <formula>NOT(ISERROR(SEARCH("その他",D22)))</formula>
    </cfRule>
    <cfRule type="containsText" dxfId="97" priority="8" operator="containsText" text="ガソリン">
      <formula>NOT(ISERROR(SEARCH("ガソリン",D22)))</formula>
    </cfRule>
    <cfRule type="containsText" dxfId="96" priority="9" operator="containsText" text="交通費">
      <formula>NOT(ISERROR(SEARCH("交通費",D22)))</formula>
    </cfRule>
    <cfRule type="containsText" dxfId="95" priority="10" operator="containsText" text="食費">
      <formula>NOT(ISERROR(SEARCH("食費",D22)))</formula>
    </cfRule>
  </conditionalFormatting>
  <conditionalFormatting sqref="F32">
    <cfRule type="containsText" dxfId="94" priority="1" operator="containsText" text="雑貨">
      <formula>NOT(ISERROR(SEARCH("雑貨",F32)))</formula>
    </cfRule>
    <cfRule type="containsText" dxfId="93" priority="2" operator="containsText" text="その他">
      <formula>NOT(ISERROR(SEARCH("その他",F32)))</formula>
    </cfRule>
    <cfRule type="containsText" dxfId="92" priority="3" operator="containsText" text="ガソリン">
      <formula>NOT(ISERROR(SEARCH("ガソリン",F32)))</formula>
    </cfRule>
    <cfRule type="containsText" dxfId="91" priority="4" operator="containsText" text="交通費">
      <formula>NOT(ISERROR(SEARCH("交通費",F32)))</formula>
    </cfRule>
    <cfRule type="containsText" dxfId="90" priority="5" operator="containsText" text="食費">
      <formula>NOT(ISERROR(SEARCH("食費",F32)))</formula>
    </cfRule>
  </conditionalFormatting>
  <dataValidations count="2">
    <dataValidation type="list" showInputMessage="1" showErrorMessage="1" sqref="D22:D325 H22:H97 L22:L97" xr:uid="{00000000-0002-0000-0300-000000000000}">
      <formula1>"交通費,ガソリン,食費,雑貨,その他"</formula1>
    </dataValidation>
    <dataValidation type="list" showInputMessage="1" showErrorMessage="1" sqref="H17:I18" xr:uid="{00000000-0002-0000-0300-000001000000}">
      <formula1>"済み,"</formula1>
    </dataValidation>
  </dataValidation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7"/>
  <sheetViews>
    <sheetView zoomScale="85" zoomScaleNormal="85" workbookViewId="0">
      <selection activeCell="C32" sqref="C32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93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89" priority="6" operator="containsText" text="雑貨">
      <formula>NOT(ISERROR(SEARCH("雑貨",D22)))</formula>
    </cfRule>
    <cfRule type="containsText" dxfId="88" priority="7" operator="containsText" text="その他">
      <formula>NOT(ISERROR(SEARCH("その他",D22)))</formula>
    </cfRule>
    <cfRule type="containsText" dxfId="87" priority="8" operator="containsText" text="ガソリン">
      <formula>NOT(ISERROR(SEARCH("ガソリン",D22)))</formula>
    </cfRule>
    <cfRule type="containsText" dxfId="86" priority="9" operator="containsText" text="交通費">
      <formula>NOT(ISERROR(SEARCH("交通費",D22)))</formula>
    </cfRule>
    <cfRule type="containsText" dxfId="85" priority="10" operator="containsText" text="食費">
      <formula>NOT(ISERROR(SEARCH("食費",D22)))</formula>
    </cfRule>
  </conditionalFormatting>
  <conditionalFormatting sqref="F32">
    <cfRule type="containsText" dxfId="84" priority="1" operator="containsText" text="雑貨">
      <formula>NOT(ISERROR(SEARCH("雑貨",F32)))</formula>
    </cfRule>
    <cfRule type="containsText" dxfId="83" priority="2" operator="containsText" text="その他">
      <formula>NOT(ISERROR(SEARCH("その他",F32)))</formula>
    </cfRule>
    <cfRule type="containsText" dxfId="82" priority="3" operator="containsText" text="ガソリン">
      <formula>NOT(ISERROR(SEARCH("ガソリン",F32)))</formula>
    </cfRule>
    <cfRule type="containsText" dxfId="81" priority="4" operator="containsText" text="交通費">
      <formula>NOT(ISERROR(SEARCH("交通費",F32)))</formula>
    </cfRule>
    <cfRule type="containsText" dxfId="80" priority="5" operator="containsText" text="食費">
      <formula>NOT(ISERROR(SEARCH("食費",F32)))</formula>
    </cfRule>
  </conditionalFormatting>
  <dataValidations count="2">
    <dataValidation type="list" showInputMessage="1" showErrorMessage="1" sqref="H17:I18" xr:uid="{00000000-0002-0000-0400-000000000000}">
      <formula1>"済み,"</formula1>
    </dataValidation>
    <dataValidation type="list" showInputMessage="1" showErrorMessage="1" sqref="D22:D325 H22:H97 L22:L97" xr:uid="{00000000-0002-0000-0400-000001000000}">
      <formula1>"交通費,ガソリン,食費,雑貨,その他"</formula1>
    </dataValidation>
  </dataValidation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94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79" priority="6" operator="containsText" text="雑貨">
      <formula>NOT(ISERROR(SEARCH("雑貨",D22)))</formula>
    </cfRule>
    <cfRule type="containsText" dxfId="78" priority="7" operator="containsText" text="その他">
      <formula>NOT(ISERROR(SEARCH("その他",D22)))</formula>
    </cfRule>
    <cfRule type="containsText" dxfId="77" priority="8" operator="containsText" text="ガソリン">
      <formula>NOT(ISERROR(SEARCH("ガソリン",D22)))</formula>
    </cfRule>
    <cfRule type="containsText" dxfId="76" priority="9" operator="containsText" text="交通費">
      <formula>NOT(ISERROR(SEARCH("交通費",D22)))</formula>
    </cfRule>
    <cfRule type="containsText" dxfId="75" priority="10" operator="containsText" text="食費">
      <formula>NOT(ISERROR(SEARCH("食費",D22)))</formula>
    </cfRule>
  </conditionalFormatting>
  <conditionalFormatting sqref="F32">
    <cfRule type="containsText" dxfId="74" priority="1" operator="containsText" text="雑貨">
      <formula>NOT(ISERROR(SEARCH("雑貨",F32)))</formula>
    </cfRule>
    <cfRule type="containsText" dxfId="73" priority="2" operator="containsText" text="その他">
      <formula>NOT(ISERROR(SEARCH("その他",F32)))</formula>
    </cfRule>
    <cfRule type="containsText" dxfId="72" priority="3" operator="containsText" text="ガソリン">
      <formula>NOT(ISERROR(SEARCH("ガソリン",F32)))</formula>
    </cfRule>
    <cfRule type="containsText" dxfId="71" priority="4" operator="containsText" text="交通費">
      <formula>NOT(ISERROR(SEARCH("交通費",F32)))</formula>
    </cfRule>
    <cfRule type="containsText" dxfId="70" priority="5" operator="containsText" text="食費">
      <formula>NOT(ISERROR(SEARCH("食費",F32)))</formula>
    </cfRule>
  </conditionalFormatting>
  <dataValidations count="2">
    <dataValidation type="list" showInputMessage="1" showErrorMessage="1" sqref="H17:I18" xr:uid="{00000000-0002-0000-0500-000000000000}">
      <formula1>"済み,"</formula1>
    </dataValidation>
    <dataValidation type="list" showInputMessage="1" showErrorMessage="1" sqref="D22:D325 H22:H97 L22:L97" xr:uid="{00000000-0002-0000-0500-000001000000}">
      <formula1>"交通費,ガソリン,食費,雑貨,その他"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95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69" priority="6" operator="containsText" text="雑貨">
      <formula>NOT(ISERROR(SEARCH("雑貨",D22)))</formula>
    </cfRule>
    <cfRule type="containsText" dxfId="68" priority="7" operator="containsText" text="その他">
      <formula>NOT(ISERROR(SEARCH("その他",D22)))</formula>
    </cfRule>
    <cfRule type="containsText" dxfId="67" priority="8" operator="containsText" text="ガソリン">
      <formula>NOT(ISERROR(SEARCH("ガソリン",D22)))</formula>
    </cfRule>
    <cfRule type="containsText" dxfId="66" priority="9" operator="containsText" text="交通費">
      <formula>NOT(ISERROR(SEARCH("交通費",D22)))</formula>
    </cfRule>
    <cfRule type="containsText" dxfId="65" priority="10" operator="containsText" text="食費">
      <formula>NOT(ISERROR(SEARCH("食費",D22)))</formula>
    </cfRule>
  </conditionalFormatting>
  <conditionalFormatting sqref="F32">
    <cfRule type="containsText" dxfId="64" priority="1" operator="containsText" text="雑貨">
      <formula>NOT(ISERROR(SEARCH("雑貨",F32)))</formula>
    </cfRule>
    <cfRule type="containsText" dxfId="63" priority="2" operator="containsText" text="その他">
      <formula>NOT(ISERROR(SEARCH("その他",F32)))</formula>
    </cfRule>
    <cfRule type="containsText" dxfId="62" priority="3" operator="containsText" text="ガソリン">
      <formula>NOT(ISERROR(SEARCH("ガソリン",F32)))</formula>
    </cfRule>
    <cfRule type="containsText" dxfId="61" priority="4" operator="containsText" text="交通費">
      <formula>NOT(ISERROR(SEARCH("交通費",F32)))</formula>
    </cfRule>
    <cfRule type="containsText" dxfId="60" priority="5" operator="containsText" text="食費">
      <formula>NOT(ISERROR(SEARCH("食費",F32)))</formula>
    </cfRule>
  </conditionalFormatting>
  <dataValidations count="2">
    <dataValidation type="list" showInputMessage="1" showErrorMessage="1" sqref="D22:D325 H22:H97 L22:L97" xr:uid="{00000000-0002-0000-0600-000000000000}">
      <formula1>"交通費,ガソリン,食費,雑貨,その他"</formula1>
    </dataValidation>
    <dataValidation type="list" showInputMessage="1" showErrorMessage="1" sqref="H17:I18" xr:uid="{00000000-0002-0000-0600-000001000000}">
      <formula1>"済み,"</formula1>
    </dataValidation>
  </dataValidation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96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59" priority="6" operator="containsText" text="雑貨">
      <formula>NOT(ISERROR(SEARCH("雑貨",D22)))</formula>
    </cfRule>
    <cfRule type="containsText" dxfId="58" priority="7" operator="containsText" text="その他">
      <formula>NOT(ISERROR(SEARCH("その他",D22)))</formula>
    </cfRule>
    <cfRule type="containsText" dxfId="57" priority="8" operator="containsText" text="ガソリン">
      <formula>NOT(ISERROR(SEARCH("ガソリン",D22)))</formula>
    </cfRule>
    <cfRule type="containsText" dxfId="56" priority="9" operator="containsText" text="交通費">
      <formula>NOT(ISERROR(SEARCH("交通費",D22)))</formula>
    </cfRule>
    <cfRule type="containsText" dxfId="55" priority="10" operator="containsText" text="食費">
      <formula>NOT(ISERROR(SEARCH("食費",D22)))</formula>
    </cfRule>
  </conditionalFormatting>
  <conditionalFormatting sqref="F32">
    <cfRule type="containsText" dxfId="54" priority="1" operator="containsText" text="雑貨">
      <formula>NOT(ISERROR(SEARCH("雑貨",F32)))</formula>
    </cfRule>
    <cfRule type="containsText" dxfId="53" priority="2" operator="containsText" text="その他">
      <formula>NOT(ISERROR(SEARCH("その他",F32)))</formula>
    </cfRule>
    <cfRule type="containsText" dxfId="52" priority="3" operator="containsText" text="ガソリン">
      <formula>NOT(ISERROR(SEARCH("ガソリン",F32)))</formula>
    </cfRule>
    <cfRule type="containsText" dxfId="51" priority="4" operator="containsText" text="交通費">
      <formula>NOT(ISERROR(SEARCH("交通費",F32)))</formula>
    </cfRule>
    <cfRule type="containsText" dxfId="50" priority="5" operator="containsText" text="食費">
      <formula>NOT(ISERROR(SEARCH("食費",F32)))</formula>
    </cfRule>
  </conditionalFormatting>
  <dataValidations count="2">
    <dataValidation type="list" showInputMessage="1" showErrorMessage="1" sqref="H17:I18" xr:uid="{00000000-0002-0000-0700-000000000000}">
      <formula1>"済み,"</formula1>
    </dataValidation>
    <dataValidation type="list" showInputMessage="1" showErrorMessage="1" sqref="D22:D325 H22:H97 L22:L97" xr:uid="{00000000-0002-0000-0700-000001000000}">
      <formula1>"交通費,ガソリン,食費,雑貨,その他"</formula1>
    </dataValidation>
  </dataValidation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97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49" priority="6" operator="containsText" text="雑貨">
      <formula>NOT(ISERROR(SEARCH("雑貨",D22)))</formula>
    </cfRule>
    <cfRule type="containsText" dxfId="48" priority="7" operator="containsText" text="その他">
      <formula>NOT(ISERROR(SEARCH("その他",D22)))</formula>
    </cfRule>
    <cfRule type="containsText" dxfId="47" priority="8" operator="containsText" text="ガソリン">
      <formula>NOT(ISERROR(SEARCH("ガソリン",D22)))</formula>
    </cfRule>
    <cfRule type="containsText" dxfId="46" priority="9" operator="containsText" text="交通費">
      <formula>NOT(ISERROR(SEARCH("交通費",D22)))</formula>
    </cfRule>
    <cfRule type="containsText" dxfId="45" priority="10" operator="containsText" text="食費">
      <formula>NOT(ISERROR(SEARCH("食費",D22)))</formula>
    </cfRule>
  </conditionalFormatting>
  <conditionalFormatting sqref="F32">
    <cfRule type="containsText" dxfId="44" priority="1" operator="containsText" text="雑貨">
      <formula>NOT(ISERROR(SEARCH("雑貨",F32)))</formula>
    </cfRule>
    <cfRule type="containsText" dxfId="43" priority="2" operator="containsText" text="その他">
      <formula>NOT(ISERROR(SEARCH("その他",F32)))</formula>
    </cfRule>
    <cfRule type="containsText" dxfId="42" priority="3" operator="containsText" text="ガソリン">
      <formula>NOT(ISERROR(SEARCH("ガソリン",F32)))</formula>
    </cfRule>
    <cfRule type="containsText" dxfId="41" priority="4" operator="containsText" text="交通費">
      <formula>NOT(ISERROR(SEARCH("交通費",F32)))</formula>
    </cfRule>
    <cfRule type="containsText" dxfId="40" priority="5" operator="containsText" text="食費">
      <formula>NOT(ISERROR(SEARCH("食費",F32)))</formula>
    </cfRule>
  </conditionalFormatting>
  <dataValidations count="2">
    <dataValidation type="list" showInputMessage="1" showErrorMessage="1" sqref="H17:I18" xr:uid="{00000000-0002-0000-0800-000000000000}">
      <formula1>"済み,"</formula1>
    </dataValidation>
    <dataValidation type="list" showInputMessage="1" showErrorMessage="1" sqref="D22:D325 H22:H97 L22:L97" xr:uid="{00000000-0002-0000-0800-000001000000}">
      <formula1>"交通費,ガソリン,食費,雑貨,その他"</formula1>
    </dataValidation>
  </dataValidation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7"/>
  <sheetViews>
    <sheetView topLeftCell="A48" zoomScale="85" zoomScaleNormal="85" workbookViewId="0">
      <selection activeCell="A22" sqref="A22:D58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98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39" priority="6" operator="containsText" text="雑貨">
      <formula>NOT(ISERROR(SEARCH("雑貨",D22)))</formula>
    </cfRule>
    <cfRule type="containsText" dxfId="38" priority="7" operator="containsText" text="その他">
      <formula>NOT(ISERROR(SEARCH("その他",D22)))</formula>
    </cfRule>
    <cfRule type="containsText" dxfId="37" priority="8" operator="containsText" text="ガソリン">
      <formula>NOT(ISERROR(SEARCH("ガソリン",D22)))</formula>
    </cfRule>
    <cfRule type="containsText" dxfId="36" priority="9" operator="containsText" text="交通費">
      <formula>NOT(ISERROR(SEARCH("交通費",D22)))</formula>
    </cfRule>
    <cfRule type="containsText" dxfId="35" priority="10" operator="containsText" text="食費">
      <formula>NOT(ISERROR(SEARCH("食費",D22)))</formula>
    </cfRule>
  </conditionalFormatting>
  <conditionalFormatting sqref="F32">
    <cfRule type="containsText" dxfId="34" priority="1" operator="containsText" text="雑貨">
      <formula>NOT(ISERROR(SEARCH("雑貨",F32)))</formula>
    </cfRule>
    <cfRule type="containsText" dxfId="33" priority="2" operator="containsText" text="その他">
      <formula>NOT(ISERROR(SEARCH("その他",F32)))</formula>
    </cfRule>
    <cfRule type="containsText" dxfId="32" priority="3" operator="containsText" text="ガソリン">
      <formula>NOT(ISERROR(SEARCH("ガソリン",F32)))</formula>
    </cfRule>
    <cfRule type="containsText" dxfId="31" priority="4" operator="containsText" text="交通費">
      <formula>NOT(ISERROR(SEARCH("交通費",F32)))</formula>
    </cfRule>
    <cfRule type="containsText" dxfId="30" priority="5" operator="containsText" text="食費">
      <formula>NOT(ISERROR(SEARCH("食費",F32)))</formula>
    </cfRule>
  </conditionalFormatting>
  <dataValidations count="2">
    <dataValidation type="list" showInputMessage="1" showErrorMessage="1" sqref="H17:I18" xr:uid="{00000000-0002-0000-0900-000000000000}">
      <formula1>"済み,"</formula1>
    </dataValidation>
    <dataValidation type="list" showInputMessage="1" showErrorMessage="1" sqref="D22:D325 H22:H97 L22:L97" xr:uid="{00000000-0002-0000-0900-000001000000}">
      <formula1>"交通費,ガソリン,食費,雑貨,その他"</formula1>
    </dataValidation>
  </dataValidation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99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29" priority="6" operator="containsText" text="雑貨">
      <formula>NOT(ISERROR(SEARCH("雑貨",D22)))</formula>
    </cfRule>
    <cfRule type="containsText" dxfId="28" priority="7" operator="containsText" text="その他">
      <formula>NOT(ISERROR(SEARCH("その他",D22)))</formula>
    </cfRule>
    <cfRule type="containsText" dxfId="27" priority="8" operator="containsText" text="ガソリン">
      <formula>NOT(ISERROR(SEARCH("ガソリン",D22)))</formula>
    </cfRule>
    <cfRule type="containsText" dxfId="26" priority="9" operator="containsText" text="交通費">
      <formula>NOT(ISERROR(SEARCH("交通費",D22)))</formula>
    </cfRule>
    <cfRule type="containsText" dxfId="25" priority="10" operator="containsText" text="食費">
      <formula>NOT(ISERROR(SEARCH("食費",D22)))</formula>
    </cfRule>
  </conditionalFormatting>
  <conditionalFormatting sqref="F32">
    <cfRule type="containsText" dxfId="24" priority="1" operator="containsText" text="雑貨">
      <formula>NOT(ISERROR(SEARCH("雑貨",F32)))</formula>
    </cfRule>
    <cfRule type="containsText" dxfId="23" priority="2" operator="containsText" text="その他">
      <formula>NOT(ISERROR(SEARCH("その他",F32)))</formula>
    </cfRule>
    <cfRule type="containsText" dxfId="22" priority="3" operator="containsText" text="ガソリン">
      <formula>NOT(ISERROR(SEARCH("ガソリン",F32)))</formula>
    </cfRule>
    <cfRule type="containsText" dxfId="21" priority="4" operator="containsText" text="交通費">
      <formula>NOT(ISERROR(SEARCH("交通費",F32)))</formula>
    </cfRule>
    <cfRule type="containsText" dxfId="20" priority="5" operator="containsText" text="食費">
      <formula>NOT(ISERROR(SEARCH("食費",F32)))</formula>
    </cfRule>
  </conditionalFormatting>
  <dataValidations count="2">
    <dataValidation type="list" showInputMessage="1" showErrorMessage="1" sqref="D22:D325 H22:H97 L22:L97" xr:uid="{00000000-0002-0000-0A00-000000000000}">
      <formula1>"交通費,ガソリン,食費,雑貨,その他"</formula1>
    </dataValidation>
    <dataValidation type="list" showInputMessage="1" showErrorMessage="1" sqref="H17:I18" xr:uid="{00000000-0002-0000-0A00-000001000000}">
      <formula1>"済み,"</formula1>
    </dataValidation>
  </dataValidation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100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19" priority="6" operator="containsText" text="雑貨">
      <formula>NOT(ISERROR(SEARCH("雑貨",D22)))</formula>
    </cfRule>
    <cfRule type="containsText" dxfId="18" priority="7" operator="containsText" text="その他">
      <formula>NOT(ISERROR(SEARCH("その他",D22)))</formula>
    </cfRule>
    <cfRule type="containsText" dxfId="17" priority="8" operator="containsText" text="ガソリン">
      <formula>NOT(ISERROR(SEARCH("ガソリン",D22)))</formula>
    </cfRule>
    <cfRule type="containsText" dxfId="16" priority="9" operator="containsText" text="交通費">
      <formula>NOT(ISERROR(SEARCH("交通費",D22)))</formula>
    </cfRule>
    <cfRule type="containsText" dxfId="15" priority="10" operator="containsText" text="食費">
      <formula>NOT(ISERROR(SEARCH("食費",D22)))</formula>
    </cfRule>
  </conditionalFormatting>
  <conditionalFormatting sqref="F32">
    <cfRule type="containsText" dxfId="14" priority="1" operator="containsText" text="雑貨">
      <formula>NOT(ISERROR(SEARCH("雑貨",F32)))</formula>
    </cfRule>
    <cfRule type="containsText" dxfId="13" priority="2" operator="containsText" text="その他">
      <formula>NOT(ISERROR(SEARCH("その他",F32)))</formula>
    </cfRule>
    <cfRule type="containsText" dxfId="12" priority="3" operator="containsText" text="ガソリン">
      <formula>NOT(ISERROR(SEARCH("ガソリン",F32)))</formula>
    </cfRule>
    <cfRule type="containsText" dxfId="11" priority="4" operator="containsText" text="交通費">
      <formula>NOT(ISERROR(SEARCH("交通費",F32)))</formula>
    </cfRule>
    <cfRule type="containsText" dxfId="10" priority="5" operator="containsText" text="食費">
      <formula>NOT(ISERROR(SEARCH("食費",F32)))</formula>
    </cfRule>
  </conditionalFormatting>
  <dataValidations count="2">
    <dataValidation type="list" showInputMessage="1" showErrorMessage="1" sqref="H17:I18" xr:uid="{00000000-0002-0000-0B00-000000000000}">
      <formula1>"済み,"</formula1>
    </dataValidation>
    <dataValidation type="list" showInputMessage="1" showErrorMessage="1" sqref="D22:D325 H22:H97 L22:L97" xr:uid="{00000000-0002-0000-0B00-000001000000}">
      <formula1>"交通費,ガソリン,食費,雑貨,その他"</formula1>
    </dataValidation>
  </dataValidation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7"/>
  <sheetViews>
    <sheetView zoomScale="85" zoomScaleNormal="85" workbookViewId="0">
      <selection activeCell="D27" sqref="D27"/>
    </sheetView>
  </sheetViews>
  <sheetFormatPr defaultRowHeight="15.75" x14ac:dyDescent="0.25"/>
  <cols>
    <col min="1" max="1" width="14.33203125" style="8" customWidth="1"/>
    <col min="2" max="2" width="27.5546875" style="8" customWidth="1"/>
    <col min="3" max="4" width="8.88671875" style="9" customWidth="1"/>
    <col min="5" max="5" width="11.21875" style="8" bestFit="1" customWidth="1"/>
    <col min="6" max="8" width="8.88671875" style="9" customWidth="1"/>
    <col min="9" max="9" width="11.21875" style="8" bestFit="1" customWidth="1"/>
    <col min="10" max="13" width="8.88671875" style="9" customWidth="1"/>
    <col min="14" max="16384" width="8.88671875" style="9"/>
  </cols>
  <sheetData>
    <row r="1" spans="1:9" s="1" customFormat="1" x14ac:dyDescent="0.25">
      <c r="A1" s="1" t="s">
        <v>23</v>
      </c>
    </row>
    <row r="2" spans="1:9" x14ac:dyDescent="0.25">
      <c r="A2" s="3" t="s">
        <v>1</v>
      </c>
      <c r="B2" s="9"/>
      <c r="C2" s="9" t="s">
        <v>24</v>
      </c>
    </row>
    <row r="3" spans="1:9" x14ac:dyDescent="0.25">
      <c r="A3" s="3" t="s">
        <v>2</v>
      </c>
      <c r="B3" s="9"/>
      <c r="C3" s="9" t="s">
        <v>25</v>
      </c>
    </row>
    <row r="4" spans="1:9" x14ac:dyDescent="0.25">
      <c r="A4" s="3" t="s">
        <v>3</v>
      </c>
      <c r="C4" s="9" t="s">
        <v>25</v>
      </c>
    </row>
    <row r="5" spans="1:9" x14ac:dyDescent="0.25">
      <c r="A5" s="3" t="s">
        <v>4</v>
      </c>
      <c r="B5" s="9"/>
      <c r="C5" s="9" t="s">
        <v>24</v>
      </c>
    </row>
    <row r="6" spans="1:9" x14ac:dyDescent="0.25">
      <c r="A6" s="3" t="s">
        <v>5</v>
      </c>
      <c r="B6" s="9"/>
      <c r="C6" s="9" t="s">
        <v>26</v>
      </c>
    </row>
    <row r="7" spans="1:9" x14ac:dyDescent="0.25">
      <c r="A7" s="4" t="s">
        <v>6</v>
      </c>
      <c r="B7" s="9">
        <f>SUMIF(D22:D97,A7,C22:C97)+SUMIF(H22:H97,A7,G22:G97)+SUMIF(L22:L97,A7,K22:K97)</f>
        <v>0</v>
      </c>
    </row>
    <row r="8" spans="1:9" x14ac:dyDescent="0.25">
      <c r="A8" s="4" t="s">
        <v>7</v>
      </c>
      <c r="B8" s="9">
        <f>SUMIF(D22:D97,A8,C22:C97)+SUMIF(H22:H97,A8,G22:G97)+SUMIF(L22:L97,A8,K22:K97)</f>
        <v>0</v>
      </c>
    </row>
    <row r="9" spans="1:9" x14ac:dyDescent="0.25">
      <c r="A9" s="4" t="s">
        <v>8</v>
      </c>
      <c r="B9" s="9">
        <f>SUMIF(D22:D97,A9,C22:C97)+SUMIF(H22:H97,A9,G22:G97)+SUMIF(L22:L97,A9,K22:K97)</f>
        <v>0</v>
      </c>
    </row>
    <row r="10" spans="1:9" x14ac:dyDescent="0.25">
      <c r="A10" s="4" t="s">
        <v>9</v>
      </c>
      <c r="B10" s="9">
        <f>SUMIF(D22:D97,A10,C22:C97)+SUMIF(H22:H97,A10,G22:G97)+SUMIF(L22:L97,A10,K22:K97)</f>
        <v>0</v>
      </c>
    </row>
    <row r="11" spans="1:9" x14ac:dyDescent="0.25">
      <c r="A11" s="4" t="s">
        <v>10</v>
      </c>
      <c r="B11" s="9">
        <f>SUMIF(D22:D97,A11,C22:C97)+SUMIF(H22:H97,A11,G22:G97)+SUMIF(L22:L97,A11,K22:K97)</f>
        <v>0</v>
      </c>
    </row>
    <row r="12" spans="1:9" x14ac:dyDescent="0.25">
      <c r="D12" s="9">
        <f>B2+B3+B4+B5+C21</f>
        <v>0</v>
      </c>
    </row>
    <row r="13" spans="1:9" x14ac:dyDescent="0.25">
      <c r="A13" s="9" t="s">
        <v>27</v>
      </c>
      <c r="B13" s="5">
        <f>SUM(B2:B11)</f>
        <v>0</v>
      </c>
    </row>
    <row r="14" spans="1:9" x14ac:dyDescent="0.25">
      <c r="A14" s="9" t="s">
        <v>28</v>
      </c>
      <c r="B14" s="9">
        <f>SUM(B2:B6)</f>
        <v>0</v>
      </c>
    </row>
    <row r="15" spans="1:9" x14ac:dyDescent="0.25">
      <c r="A15" s="9" t="s">
        <v>29</v>
      </c>
      <c r="B15" s="9">
        <f>SUM(B7:B11)</f>
        <v>0</v>
      </c>
      <c r="D15" s="9" t="s">
        <v>30</v>
      </c>
      <c r="E15" s="9" t="s">
        <v>31</v>
      </c>
    </row>
    <row r="16" spans="1:9" x14ac:dyDescent="0.25">
      <c r="D16" s="9" t="s">
        <v>32</v>
      </c>
      <c r="H16" s="9" t="s">
        <v>33</v>
      </c>
      <c r="I16" s="9" t="s">
        <v>31</v>
      </c>
    </row>
    <row r="17" spans="1:12" x14ac:dyDescent="0.25">
      <c r="A17" s="9" t="s">
        <v>34</v>
      </c>
      <c r="B17" s="5">
        <f>108000-K21</f>
        <v>108000</v>
      </c>
      <c r="D17" s="9">
        <v>20000</v>
      </c>
      <c r="E17" s="6">
        <f>B17-D17</f>
        <v>88000</v>
      </c>
      <c r="G17" s="9" t="s">
        <v>35</v>
      </c>
    </row>
    <row r="18" spans="1:12" x14ac:dyDescent="0.25">
      <c r="A18" s="9" t="s">
        <v>36</v>
      </c>
      <c r="B18" s="7">
        <f>104000-G21</f>
        <v>104000</v>
      </c>
      <c r="C18" s="5">
        <f>B18-B6</f>
        <v>104000</v>
      </c>
      <c r="D18" s="9">
        <v>15000</v>
      </c>
      <c r="E18" s="6">
        <f>C18-D18</f>
        <v>89000</v>
      </c>
      <c r="G18" s="9" t="s">
        <v>26</v>
      </c>
    </row>
    <row r="19" spans="1:12" s="1" customFormat="1" x14ac:dyDescent="0.25">
      <c r="A19" s="2" t="s">
        <v>37</v>
      </c>
    </row>
    <row r="20" spans="1:12" x14ac:dyDescent="0.25">
      <c r="A20" s="9" t="s">
        <v>101</v>
      </c>
    </row>
    <row r="21" spans="1:12" x14ac:dyDescent="0.25">
      <c r="A21" s="9" t="s">
        <v>39</v>
      </c>
      <c r="B21" s="9" t="s">
        <v>40</v>
      </c>
      <c r="C21" s="9">
        <f>SUM(C22:C100)</f>
        <v>0</v>
      </c>
      <c r="D21" s="9" t="s">
        <v>41</v>
      </c>
      <c r="E21" s="9" t="s">
        <v>42</v>
      </c>
      <c r="F21" s="9" t="s">
        <v>40</v>
      </c>
      <c r="G21" s="9">
        <f>SUM(G22:G100)</f>
        <v>0</v>
      </c>
      <c r="H21" s="9" t="s">
        <v>41</v>
      </c>
      <c r="I21" s="9" t="s">
        <v>43</v>
      </c>
      <c r="J21" s="9" t="s">
        <v>40</v>
      </c>
      <c r="K21" s="9">
        <f>SUM(K22:K100)</f>
        <v>0</v>
      </c>
      <c r="L21" s="9" t="s">
        <v>41</v>
      </c>
    </row>
    <row r="22" spans="1:12" x14ac:dyDescent="0.25">
      <c r="A22" s="10"/>
      <c r="B22" s="9"/>
      <c r="E22" s="10"/>
      <c r="I22" s="10"/>
    </row>
    <row r="23" spans="1:12" x14ac:dyDescent="0.25">
      <c r="A23" s="10"/>
      <c r="B23" s="9"/>
      <c r="E23" s="10"/>
      <c r="I23" s="10"/>
    </row>
    <row r="24" spans="1:12" x14ac:dyDescent="0.25">
      <c r="A24" s="10"/>
      <c r="B24" s="9"/>
      <c r="E24" s="10"/>
      <c r="I24" s="10"/>
    </row>
    <row r="25" spans="1:12" x14ac:dyDescent="0.25">
      <c r="A25" s="10"/>
      <c r="B25" s="9"/>
      <c r="E25" s="10"/>
      <c r="I25" s="10"/>
    </row>
    <row r="26" spans="1:12" x14ac:dyDescent="0.25">
      <c r="A26" s="10"/>
      <c r="B26" s="9"/>
      <c r="E26" s="10"/>
      <c r="I26" s="10"/>
    </row>
    <row r="27" spans="1:12" x14ac:dyDescent="0.25">
      <c r="A27" s="10"/>
      <c r="B27" s="9"/>
      <c r="E27" s="10"/>
      <c r="I27" s="10"/>
    </row>
    <row r="28" spans="1:12" x14ac:dyDescent="0.25">
      <c r="A28" s="10"/>
      <c r="B28" s="9"/>
      <c r="E28" s="10"/>
      <c r="I28" s="10"/>
    </row>
    <row r="29" spans="1:12" x14ac:dyDescent="0.25">
      <c r="A29" s="10"/>
      <c r="B29" s="9"/>
      <c r="E29" s="10"/>
    </row>
    <row r="30" spans="1:12" x14ac:dyDescent="0.25">
      <c r="A30" s="10"/>
      <c r="B30" s="9"/>
      <c r="E30" s="10"/>
    </row>
    <row r="31" spans="1:12" x14ac:dyDescent="0.25">
      <c r="A31" s="10"/>
      <c r="B31" s="9"/>
      <c r="E31" s="10"/>
    </row>
    <row r="32" spans="1:12" x14ac:dyDescent="0.25">
      <c r="A32" s="10"/>
      <c r="B32" s="9"/>
      <c r="E32" s="10"/>
    </row>
    <row r="33" spans="1:5" x14ac:dyDescent="0.25">
      <c r="A33" s="10"/>
      <c r="B33" s="9"/>
      <c r="E33" s="10"/>
    </row>
    <row r="34" spans="1:5" x14ac:dyDescent="0.25">
      <c r="A34" s="10"/>
      <c r="B34" s="9"/>
      <c r="E34" s="10"/>
    </row>
    <row r="35" spans="1:5" x14ac:dyDescent="0.25">
      <c r="A35" s="10"/>
      <c r="B35" s="9"/>
      <c r="E35" s="10"/>
    </row>
    <row r="36" spans="1:5" x14ac:dyDescent="0.25">
      <c r="A36" s="10"/>
      <c r="B36" s="9"/>
      <c r="E36" s="10"/>
    </row>
    <row r="37" spans="1:5" x14ac:dyDescent="0.25">
      <c r="A37" s="10"/>
      <c r="B37" s="9"/>
      <c r="E37" s="10"/>
    </row>
    <row r="38" spans="1:5" x14ac:dyDescent="0.25">
      <c r="A38" s="10"/>
      <c r="B38" s="9"/>
      <c r="E38" s="10"/>
    </row>
    <row r="39" spans="1:5" x14ac:dyDescent="0.25">
      <c r="A39" s="10"/>
      <c r="B39" s="9"/>
      <c r="E39" s="10"/>
    </row>
    <row r="40" spans="1:5" x14ac:dyDescent="0.25">
      <c r="A40" s="10"/>
      <c r="B40" s="9"/>
      <c r="E40" s="10"/>
    </row>
    <row r="41" spans="1:5" x14ac:dyDescent="0.25">
      <c r="A41" s="10"/>
      <c r="B41" s="9"/>
      <c r="E41" s="10"/>
    </row>
    <row r="42" spans="1:5" x14ac:dyDescent="0.25">
      <c r="A42" s="10"/>
      <c r="B42" s="9"/>
      <c r="E42" s="10"/>
    </row>
    <row r="43" spans="1:5" x14ac:dyDescent="0.25">
      <c r="A43" s="10"/>
      <c r="B43" s="9"/>
    </row>
    <row r="44" spans="1:5" x14ac:dyDescent="0.25">
      <c r="A44" s="10"/>
      <c r="B44" s="9"/>
    </row>
    <row r="45" spans="1:5" x14ac:dyDescent="0.25">
      <c r="A45" s="10"/>
      <c r="B45" s="9"/>
    </row>
    <row r="46" spans="1:5" x14ac:dyDescent="0.25">
      <c r="A46" s="10"/>
      <c r="B46" s="9"/>
    </row>
    <row r="47" spans="1:5" x14ac:dyDescent="0.25">
      <c r="A47" s="10"/>
      <c r="B47" s="9"/>
    </row>
    <row r="48" spans="1:5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</sheetData>
  <phoneticPr fontId="1"/>
  <conditionalFormatting sqref="F27:G31 F33 G32:G33 H22:H97 L22:L97 D22:D97">
    <cfRule type="containsText" dxfId="9" priority="6" operator="containsText" text="雑貨">
      <formula>NOT(ISERROR(SEARCH("雑貨",D22)))</formula>
    </cfRule>
    <cfRule type="containsText" dxfId="8" priority="7" operator="containsText" text="その他">
      <formula>NOT(ISERROR(SEARCH("その他",D22)))</formula>
    </cfRule>
    <cfRule type="containsText" dxfId="7" priority="8" operator="containsText" text="ガソリン">
      <formula>NOT(ISERROR(SEARCH("ガソリン",D22)))</formula>
    </cfRule>
    <cfRule type="containsText" dxfId="6" priority="9" operator="containsText" text="交通費">
      <formula>NOT(ISERROR(SEARCH("交通費",D22)))</formula>
    </cfRule>
    <cfRule type="containsText" dxfId="5" priority="10" operator="containsText" text="食費">
      <formula>NOT(ISERROR(SEARCH("食費",D22)))</formula>
    </cfRule>
  </conditionalFormatting>
  <conditionalFormatting sqref="F32">
    <cfRule type="containsText" dxfId="4" priority="1" operator="containsText" text="雑貨">
      <formula>NOT(ISERROR(SEARCH("雑貨",F32)))</formula>
    </cfRule>
    <cfRule type="containsText" dxfId="3" priority="2" operator="containsText" text="その他">
      <formula>NOT(ISERROR(SEARCH("その他",F32)))</formula>
    </cfRule>
    <cfRule type="containsText" dxfId="2" priority="3" operator="containsText" text="ガソリン">
      <formula>NOT(ISERROR(SEARCH("ガソリン",F32)))</formula>
    </cfRule>
    <cfRule type="containsText" dxfId="1" priority="4" operator="containsText" text="交通費">
      <formula>NOT(ISERROR(SEARCH("交通費",F32)))</formula>
    </cfRule>
    <cfRule type="containsText" dxfId="0" priority="5" operator="containsText" text="食費">
      <formula>NOT(ISERROR(SEARCH("食費",F32)))</formula>
    </cfRule>
  </conditionalFormatting>
  <dataValidations count="2">
    <dataValidation type="list" showInputMessage="1" showErrorMessage="1" sqref="D22:D325 H22:H97 L22:L97" xr:uid="{00000000-0002-0000-0C00-000000000000}">
      <formula1>"交通費,ガソリン,食費,雑貨,その他"</formula1>
    </dataValidation>
    <dataValidation type="list" showInputMessage="1" showErrorMessage="1" sqref="H17:I18" xr:uid="{00000000-0002-0000-0C00-000001000000}">
      <formula1>"済み,"</formula1>
    </dataValidation>
  </dataValidation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sasaki</vt:lpstr>
      <vt:lpstr>2023.4月</vt:lpstr>
      <vt:lpstr>2023.5月</vt:lpstr>
      <vt:lpstr>2023.6月</vt:lpstr>
      <vt:lpstr>2023.7月</vt:lpstr>
      <vt:lpstr>2023.8月</vt:lpstr>
      <vt:lpstr>2023.9月</vt:lpstr>
      <vt:lpstr>2023.10月</vt:lpstr>
      <vt:lpstr>2023.11月</vt:lpstr>
      <vt:lpstr>2023.12月</vt:lpstr>
      <vt:lpstr>2024.1月</vt:lpstr>
      <vt:lpstr>2024.2月</vt:lpstr>
      <vt:lpstr>2024.3月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YOTA SASAKI</cp:lastModifiedBy>
  <dcterms:created xsi:type="dcterms:W3CDTF">2023-02-14T13:25:46Z</dcterms:created>
  <dcterms:modified xsi:type="dcterms:W3CDTF">2023-05-26T08:40:10Z</dcterms:modified>
</cp:coreProperties>
</file>