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comments5.xml" ContentType="application/vnd.openxmlformats-officedocument.spreadsheetml.comments+xml"/>
  <Override PartName="/xl/tables/table5.xml" ContentType="application/vnd.openxmlformats-officedocument.spreadsheetml.table+xml"/>
  <Override PartName="/xl/comments6.xml" ContentType="application/vnd.openxmlformats-officedocument.spreadsheetml.comments+xml"/>
  <Override PartName="/xl/tables/table6.xml" ContentType="application/vnd.openxmlformats-officedocument.spreadsheetml.table+xml"/>
  <Override PartName="/xl/comments7.xml" ContentType="application/vnd.openxmlformats-officedocument.spreadsheetml.comments+xml"/>
  <Override PartName="/xl/tables/table7.xml" ContentType="application/vnd.openxmlformats-officedocument.spreadsheetml.table+xml"/>
  <Override PartName="/xl/comments8.xml" ContentType="application/vnd.openxmlformats-officedocument.spreadsheetml.comments+xml"/>
  <Override PartName="/xl/tables/table8.xml" ContentType="application/vnd.openxmlformats-officedocument.spreadsheetml.table+xml"/>
  <Override PartName="/xl/comments9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hamFlowAcc\"/>
    </mc:Choice>
  </mc:AlternateContent>
  <xr:revisionPtr revIDLastSave="0" documentId="13_ncr:1_{5189EAFA-5E48-498E-AD92-2C40B551D46C}" xr6:coauthVersionLast="45" xr6:coauthVersionMax="45" xr10:uidLastSave="{00000000-0000-0000-0000-000000000000}"/>
  <bookViews>
    <workbookView xWindow="-108" yWindow="-108" windowWidth="23256" windowHeight="12576" firstSheet="1" activeTab="2" xr2:uid="{2B663E49-10EA-4A01-94CD-B862003FF610}"/>
  </bookViews>
  <sheets>
    <sheet name="Sheet3" sheetId="9" state="hidden" r:id="rId1"/>
    <sheet name="การใช้" sheetId="10" r:id="rId2"/>
    <sheet name="allFlowProduct" sheetId="8" r:id="rId3"/>
    <sheet name="loyverse" sheetId="12" r:id="rId4"/>
    <sheet name="page365" sheetId="1" r:id="rId5"/>
    <sheet name="ocha_vegetable_rama9" sheetId="3" r:id="rId6"/>
    <sheet name="ocha_front_chomphon" sheetId="5" r:id="rId7"/>
    <sheet name="ocha_rest_chomphon" sheetId="4" r:id="rId8"/>
    <sheet name="ocha_rice_sanpatong" sheetId="6" r:id="rId9"/>
    <sheet name="ocha_rice_rama9" sheetId="2" r:id="rId10"/>
    <sheet name="accountchart" sheetId="11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12" l="1"/>
  <c r="D48" i="12"/>
  <c r="E47" i="12"/>
  <c r="E48" i="12"/>
  <c r="G47" i="12"/>
  <c r="H47" i="12" s="1"/>
  <c r="G48" i="12"/>
  <c r="H48" i="12" s="1"/>
  <c r="D40" i="12" l="1"/>
  <c r="E40" i="12"/>
  <c r="G40" i="12"/>
  <c r="H40" i="12" s="1"/>
  <c r="D11" i="12"/>
  <c r="E11" i="12"/>
  <c r="G11" i="12"/>
  <c r="H11" i="12" s="1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G221" i="12"/>
  <c r="H221" i="12" s="1"/>
  <c r="G222" i="12"/>
  <c r="H222" i="12" s="1"/>
  <c r="G223" i="12"/>
  <c r="H223" i="12" s="1"/>
  <c r="G224" i="12"/>
  <c r="H224" i="12" s="1"/>
  <c r="G225" i="12"/>
  <c r="H225" i="12" s="1"/>
  <c r="G226" i="12"/>
  <c r="H226" i="12" s="1"/>
  <c r="G227" i="12"/>
  <c r="H227" i="12" s="1"/>
  <c r="G228" i="12"/>
  <c r="H228" i="12" s="1"/>
  <c r="G229" i="12"/>
  <c r="H229" i="12" s="1"/>
  <c r="G230" i="12"/>
  <c r="H230" i="12" s="1"/>
  <c r="G231" i="12"/>
  <c r="H231" i="12" s="1"/>
  <c r="G232" i="12"/>
  <c r="H232" i="12" s="1"/>
  <c r="G233" i="12"/>
  <c r="H233" i="12" s="1"/>
  <c r="G234" i="12"/>
  <c r="H234" i="12" s="1"/>
  <c r="G235" i="12"/>
  <c r="H235" i="12" s="1"/>
  <c r="G236" i="12"/>
  <c r="H236" i="12" s="1"/>
  <c r="G237" i="12"/>
  <c r="H237" i="12" s="1"/>
  <c r="G238" i="12"/>
  <c r="H238" i="12" s="1"/>
  <c r="G239" i="12"/>
  <c r="H239" i="12" s="1"/>
  <c r="G240" i="12"/>
  <c r="H240" i="12" s="1"/>
  <c r="G241" i="12"/>
  <c r="H241" i="12" s="1"/>
  <c r="G242" i="12"/>
  <c r="H242" i="12" s="1"/>
  <c r="G243" i="12"/>
  <c r="H243" i="12" s="1"/>
  <c r="G244" i="12"/>
  <c r="H244" i="12" s="1"/>
  <c r="G245" i="12"/>
  <c r="H245" i="12" s="1"/>
  <c r="G246" i="12"/>
  <c r="H246" i="12" s="1"/>
  <c r="G247" i="12"/>
  <c r="H247" i="12" s="1"/>
  <c r="G248" i="12"/>
  <c r="H248" i="12" s="1"/>
  <c r="G249" i="12"/>
  <c r="H249" i="12" s="1"/>
  <c r="G250" i="12"/>
  <c r="H250" i="12" s="1"/>
  <c r="G251" i="12"/>
  <c r="H251" i="12" s="1"/>
  <c r="G252" i="12"/>
  <c r="H252" i="12" s="1"/>
  <c r="G253" i="12"/>
  <c r="H253" i="12" s="1"/>
  <c r="G254" i="12"/>
  <c r="H254" i="12" s="1"/>
  <c r="G255" i="12"/>
  <c r="H255" i="12" s="1"/>
  <c r="G256" i="12"/>
  <c r="H256" i="12" s="1"/>
  <c r="G257" i="12"/>
  <c r="H257" i="12" s="1"/>
  <c r="G258" i="12"/>
  <c r="H258" i="12" s="1"/>
  <c r="G259" i="12"/>
  <c r="H259" i="12" s="1"/>
  <c r="G260" i="12"/>
  <c r="H260" i="12" s="1"/>
  <c r="G261" i="12"/>
  <c r="H261" i="12" s="1"/>
  <c r="G262" i="12"/>
  <c r="H262" i="12" s="1"/>
  <c r="G263" i="12"/>
  <c r="H263" i="12" s="1"/>
  <c r="G264" i="12"/>
  <c r="H264" i="12" s="1"/>
  <c r="G265" i="12"/>
  <c r="H265" i="12" s="1"/>
  <c r="G266" i="12"/>
  <c r="H266" i="12" s="1"/>
  <c r="G220" i="12"/>
  <c r="H220" i="12" s="1"/>
  <c r="E220" i="12"/>
  <c r="D220" i="12"/>
  <c r="G219" i="12"/>
  <c r="H219" i="12" s="1"/>
  <c r="E219" i="12"/>
  <c r="D219" i="12"/>
  <c r="G218" i="12"/>
  <c r="H218" i="12" s="1"/>
  <c r="E218" i="12"/>
  <c r="D218" i="12"/>
  <c r="G217" i="12"/>
  <c r="H217" i="12" s="1"/>
  <c r="E217" i="12"/>
  <c r="D217" i="12"/>
  <c r="G216" i="12"/>
  <c r="H216" i="12" s="1"/>
  <c r="E216" i="12"/>
  <c r="D216" i="12"/>
  <c r="G215" i="12"/>
  <c r="H215" i="12" s="1"/>
  <c r="E215" i="12"/>
  <c r="D215" i="12"/>
  <c r="G214" i="12"/>
  <c r="H214" i="12" s="1"/>
  <c r="E214" i="12"/>
  <c r="D214" i="12"/>
  <c r="G213" i="12"/>
  <c r="H213" i="12" s="1"/>
  <c r="E213" i="12"/>
  <c r="D213" i="12"/>
  <c r="G212" i="12"/>
  <c r="H212" i="12" s="1"/>
  <c r="E212" i="12"/>
  <c r="D212" i="12"/>
  <c r="G211" i="12"/>
  <c r="H211" i="12" s="1"/>
  <c r="E211" i="12"/>
  <c r="D211" i="12"/>
  <c r="G210" i="12"/>
  <c r="H210" i="12" s="1"/>
  <c r="E210" i="12"/>
  <c r="D210" i="12"/>
  <c r="G209" i="12"/>
  <c r="H209" i="12" s="1"/>
  <c r="E209" i="12"/>
  <c r="D209" i="12"/>
  <c r="G208" i="12"/>
  <c r="H208" i="12" s="1"/>
  <c r="E208" i="12"/>
  <c r="D208" i="12"/>
  <c r="G207" i="12"/>
  <c r="H207" i="12" s="1"/>
  <c r="E207" i="12"/>
  <c r="D207" i="12"/>
  <c r="G206" i="12"/>
  <c r="H206" i="12" s="1"/>
  <c r="E206" i="12"/>
  <c r="D206" i="12"/>
  <c r="G205" i="12"/>
  <c r="H205" i="12" s="1"/>
  <c r="E205" i="12"/>
  <c r="D205" i="12"/>
  <c r="G204" i="12"/>
  <c r="H204" i="12" s="1"/>
  <c r="E204" i="12"/>
  <c r="D204" i="12"/>
  <c r="G203" i="12"/>
  <c r="H203" i="12" s="1"/>
  <c r="E203" i="12"/>
  <c r="D203" i="12"/>
  <c r="G202" i="12"/>
  <c r="H202" i="12" s="1"/>
  <c r="E202" i="12"/>
  <c r="D202" i="12"/>
  <c r="G201" i="12"/>
  <c r="H201" i="12" s="1"/>
  <c r="E201" i="12"/>
  <c r="D201" i="12"/>
  <c r="G200" i="12"/>
  <c r="H200" i="12" s="1"/>
  <c r="E200" i="12"/>
  <c r="D200" i="12"/>
  <c r="G199" i="12"/>
  <c r="H199" i="12" s="1"/>
  <c r="E199" i="12"/>
  <c r="D199" i="12"/>
  <c r="G198" i="12"/>
  <c r="H198" i="12" s="1"/>
  <c r="E198" i="12"/>
  <c r="D198" i="12"/>
  <c r="G197" i="12"/>
  <c r="H197" i="12" s="1"/>
  <c r="E197" i="12"/>
  <c r="D197" i="12"/>
  <c r="G196" i="12"/>
  <c r="H196" i="12" s="1"/>
  <c r="E196" i="12"/>
  <c r="D196" i="12"/>
  <c r="G195" i="12"/>
  <c r="H195" i="12" s="1"/>
  <c r="E195" i="12"/>
  <c r="D195" i="12"/>
  <c r="G194" i="12"/>
  <c r="H194" i="12" s="1"/>
  <c r="E194" i="12"/>
  <c r="D194" i="12"/>
  <c r="G193" i="12"/>
  <c r="H193" i="12" s="1"/>
  <c r="E193" i="12"/>
  <c r="D193" i="12"/>
  <c r="G192" i="12"/>
  <c r="H192" i="12" s="1"/>
  <c r="F192" i="12"/>
  <c r="E192" i="12"/>
  <c r="D192" i="12"/>
  <c r="G191" i="12"/>
  <c r="H191" i="12" s="1"/>
  <c r="E191" i="12"/>
  <c r="D191" i="12"/>
  <c r="G190" i="12"/>
  <c r="H190" i="12" s="1"/>
  <c r="E190" i="12"/>
  <c r="D190" i="12"/>
  <c r="G189" i="12"/>
  <c r="H189" i="12" s="1"/>
  <c r="E189" i="12"/>
  <c r="D189" i="12"/>
  <c r="G188" i="12"/>
  <c r="H188" i="12" s="1"/>
  <c r="E188" i="12"/>
  <c r="D188" i="12"/>
  <c r="G187" i="12"/>
  <c r="H187" i="12" s="1"/>
  <c r="E187" i="12"/>
  <c r="D187" i="12"/>
  <c r="G186" i="12"/>
  <c r="H186" i="12" s="1"/>
  <c r="E186" i="12"/>
  <c r="D186" i="12"/>
  <c r="G185" i="12"/>
  <c r="H185" i="12" s="1"/>
  <c r="E185" i="12"/>
  <c r="D185" i="12"/>
  <c r="G184" i="12"/>
  <c r="H184" i="12" s="1"/>
  <c r="E184" i="12"/>
  <c r="D184" i="12"/>
  <c r="G183" i="12"/>
  <c r="H183" i="12" s="1"/>
  <c r="E183" i="12"/>
  <c r="D183" i="12"/>
  <c r="G182" i="12"/>
  <c r="H182" i="12" s="1"/>
  <c r="E182" i="12"/>
  <c r="D182" i="12"/>
  <c r="G181" i="12"/>
  <c r="H181" i="12" s="1"/>
  <c r="E181" i="12"/>
  <c r="D181" i="12"/>
  <c r="G180" i="12"/>
  <c r="H180" i="12" s="1"/>
  <c r="E180" i="12"/>
  <c r="D180" i="12"/>
  <c r="G179" i="12"/>
  <c r="H179" i="12" s="1"/>
  <c r="E179" i="12"/>
  <c r="D179" i="12"/>
  <c r="G178" i="12"/>
  <c r="H178" i="12" s="1"/>
  <c r="E178" i="12"/>
  <c r="D178" i="12"/>
  <c r="G177" i="12"/>
  <c r="H177" i="12" s="1"/>
  <c r="E177" i="12"/>
  <c r="D177" i="12"/>
  <c r="G176" i="12"/>
  <c r="H176" i="12" s="1"/>
  <c r="E176" i="12"/>
  <c r="D176" i="12"/>
  <c r="G175" i="12"/>
  <c r="H175" i="12" s="1"/>
  <c r="E175" i="12"/>
  <c r="D175" i="12"/>
  <c r="G174" i="12"/>
  <c r="H174" i="12" s="1"/>
  <c r="E174" i="12"/>
  <c r="D174" i="12"/>
  <c r="G173" i="12"/>
  <c r="H173" i="12" s="1"/>
  <c r="F173" i="12"/>
  <c r="E173" i="12"/>
  <c r="D173" i="12"/>
  <c r="G172" i="12"/>
  <c r="H172" i="12" s="1"/>
  <c r="F172" i="12"/>
  <c r="E172" i="12"/>
  <c r="D172" i="12"/>
  <c r="G171" i="12"/>
  <c r="H171" i="12" s="1"/>
  <c r="F171" i="12"/>
  <c r="E171" i="12"/>
  <c r="D171" i="12"/>
  <c r="G170" i="12"/>
  <c r="H170" i="12" s="1"/>
  <c r="E170" i="12"/>
  <c r="D170" i="12"/>
  <c r="G169" i="12"/>
  <c r="H169" i="12" s="1"/>
  <c r="E169" i="12"/>
  <c r="D169" i="12"/>
  <c r="G168" i="12"/>
  <c r="H168" i="12" s="1"/>
  <c r="E168" i="12"/>
  <c r="D168" i="12"/>
  <c r="G167" i="12"/>
  <c r="H167" i="12" s="1"/>
  <c r="F167" i="12"/>
  <c r="E167" i="12"/>
  <c r="D167" i="12"/>
  <c r="G166" i="12"/>
  <c r="H166" i="12" s="1"/>
  <c r="E166" i="12"/>
  <c r="D166" i="12"/>
  <c r="G165" i="12"/>
  <c r="H165" i="12" s="1"/>
  <c r="E165" i="12"/>
  <c r="D165" i="12"/>
  <c r="G164" i="12"/>
  <c r="H164" i="12" s="1"/>
  <c r="E164" i="12"/>
  <c r="D164" i="12"/>
  <c r="G163" i="12"/>
  <c r="H163" i="12" s="1"/>
  <c r="E163" i="12"/>
  <c r="D163" i="12"/>
  <c r="G162" i="12"/>
  <c r="H162" i="12" s="1"/>
  <c r="E162" i="12"/>
  <c r="D162" i="12"/>
  <c r="G161" i="12"/>
  <c r="H161" i="12" s="1"/>
  <c r="E161" i="12"/>
  <c r="D161" i="12"/>
  <c r="G160" i="12"/>
  <c r="H160" i="12" s="1"/>
  <c r="E160" i="12"/>
  <c r="D160" i="12"/>
  <c r="G159" i="12"/>
  <c r="H159" i="12" s="1"/>
  <c r="E159" i="12"/>
  <c r="D159" i="12"/>
  <c r="G158" i="12"/>
  <c r="H158" i="12" s="1"/>
  <c r="F158" i="12"/>
  <c r="E158" i="12"/>
  <c r="D158" i="12"/>
  <c r="G157" i="12"/>
  <c r="H157" i="12" s="1"/>
  <c r="E157" i="12"/>
  <c r="D157" i="12"/>
  <c r="G156" i="12"/>
  <c r="H156" i="12" s="1"/>
  <c r="E156" i="12"/>
  <c r="D156" i="12"/>
  <c r="G155" i="12"/>
  <c r="H155" i="12" s="1"/>
  <c r="E155" i="12"/>
  <c r="D155" i="12"/>
  <c r="G154" i="12"/>
  <c r="H154" i="12" s="1"/>
  <c r="E154" i="12"/>
  <c r="D154" i="12"/>
  <c r="G153" i="12"/>
  <c r="H153" i="12" s="1"/>
  <c r="E153" i="12"/>
  <c r="D153" i="12"/>
  <c r="G152" i="12"/>
  <c r="H152" i="12" s="1"/>
  <c r="E152" i="12"/>
  <c r="D152" i="12"/>
  <c r="G151" i="12"/>
  <c r="H151" i="12" s="1"/>
  <c r="E151" i="12"/>
  <c r="D151" i="12"/>
  <c r="G150" i="12"/>
  <c r="H150" i="12" s="1"/>
  <c r="E150" i="12"/>
  <c r="D150" i="12"/>
  <c r="G149" i="12"/>
  <c r="H149" i="12" s="1"/>
  <c r="E149" i="12"/>
  <c r="D149" i="12"/>
  <c r="G148" i="12"/>
  <c r="H148" i="12" s="1"/>
  <c r="E148" i="12"/>
  <c r="D148" i="12"/>
  <c r="G147" i="12"/>
  <c r="H147" i="12" s="1"/>
  <c r="E147" i="12"/>
  <c r="D147" i="12"/>
  <c r="G146" i="12"/>
  <c r="H146" i="12" s="1"/>
  <c r="E146" i="12"/>
  <c r="D146" i="12"/>
  <c r="G145" i="12"/>
  <c r="H145" i="12" s="1"/>
  <c r="E145" i="12"/>
  <c r="D145" i="12"/>
  <c r="G144" i="12"/>
  <c r="H144" i="12" s="1"/>
  <c r="E144" i="12"/>
  <c r="D144" i="12"/>
  <c r="G143" i="12"/>
  <c r="H143" i="12" s="1"/>
  <c r="E143" i="12"/>
  <c r="D143" i="12"/>
  <c r="G142" i="12"/>
  <c r="H142" i="12" s="1"/>
  <c r="E142" i="12"/>
  <c r="D142" i="12"/>
  <c r="G141" i="12"/>
  <c r="H141" i="12" s="1"/>
  <c r="E141" i="12"/>
  <c r="D141" i="12"/>
  <c r="G140" i="12"/>
  <c r="H140" i="12" s="1"/>
  <c r="E140" i="12"/>
  <c r="D140" i="12"/>
  <c r="G139" i="12"/>
  <c r="H139" i="12" s="1"/>
  <c r="E139" i="12"/>
  <c r="D139" i="12"/>
  <c r="G138" i="12"/>
  <c r="H138" i="12" s="1"/>
  <c r="E138" i="12"/>
  <c r="D138" i="12"/>
  <c r="G137" i="12"/>
  <c r="H137" i="12" s="1"/>
  <c r="E137" i="12"/>
  <c r="D137" i="12"/>
  <c r="G136" i="12"/>
  <c r="H136" i="12" s="1"/>
  <c r="E136" i="12"/>
  <c r="D136" i="12"/>
  <c r="G135" i="12"/>
  <c r="H135" i="12" s="1"/>
  <c r="E135" i="12"/>
  <c r="D135" i="12"/>
  <c r="G134" i="12"/>
  <c r="H134" i="12" s="1"/>
  <c r="E134" i="12"/>
  <c r="D134" i="12"/>
  <c r="G133" i="12"/>
  <c r="H133" i="12" s="1"/>
  <c r="E133" i="12"/>
  <c r="D133" i="12"/>
  <c r="G132" i="12"/>
  <c r="H132" i="12" s="1"/>
  <c r="E132" i="12"/>
  <c r="D132" i="12"/>
  <c r="G131" i="12"/>
  <c r="H131" i="12" s="1"/>
  <c r="E131" i="12"/>
  <c r="D131" i="12"/>
  <c r="G130" i="12"/>
  <c r="H130" i="12" s="1"/>
  <c r="E130" i="12"/>
  <c r="D130" i="12"/>
  <c r="G129" i="12"/>
  <c r="H129" i="12" s="1"/>
  <c r="E129" i="12"/>
  <c r="D129" i="12"/>
  <c r="G128" i="12"/>
  <c r="H128" i="12" s="1"/>
  <c r="E128" i="12"/>
  <c r="D128" i="12"/>
  <c r="G127" i="12"/>
  <c r="H127" i="12" s="1"/>
  <c r="E127" i="12"/>
  <c r="D127" i="12"/>
  <c r="G126" i="12"/>
  <c r="H126" i="12" s="1"/>
  <c r="E126" i="12"/>
  <c r="D126" i="12"/>
  <c r="G125" i="12"/>
  <c r="H125" i="12" s="1"/>
  <c r="E125" i="12"/>
  <c r="D125" i="12"/>
  <c r="G124" i="12"/>
  <c r="H124" i="12" s="1"/>
  <c r="E124" i="12"/>
  <c r="D124" i="12"/>
  <c r="G123" i="12"/>
  <c r="H123" i="12" s="1"/>
  <c r="E123" i="12"/>
  <c r="D123" i="12"/>
  <c r="G122" i="12"/>
  <c r="H122" i="12" s="1"/>
  <c r="E122" i="12"/>
  <c r="D122" i="12"/>
  <c r="G121" i="12"/>
  <c r="H121" i="12" s="1"/>
  <c r="E121" i="12"/>
  <c r="D121" i="12"/>
  <c r="G120" i="12"/>
  <c r="H120" i="12" s="1"/>
  <c r="E120" i="12"/>
  <c r="D120" i="12"/>
  <c r="G119" i="12"/>
  <c r="H119" i="12" s="1"/>
  <c r="E119" i="12"/>
  <c r="D119" i="12"/>
  <c r="G118" i="12"/>
  <c r="H118" i="12" s="1"/>
  <c r="E118" i="12"/>
  <c r="D118" i="12"/>
  <c r="G117" i="12"/>
  <c r="H117" i="12" s="1"/>
  <c r="E117" i="12"/>
  <c r="D117" i="12"/>
  <c r="G116" i="12"/>
  <c r="H116" i="12" s="1"/>
  <c r="E116" i="12"/>
  <c r="D116" i="12"/>
  <c r="G115" i="12"/>
  <c r="H115" i="12" s="1"/>
  <c r="E115" i="12"/>
  <c r="D115" i="12"/>
  <c r="G114" i="12"/>
  <c r="H114" i="12" s="1"/>
  <c r="E114" i="12"/>
  <c r="D114" i="12"/>
  <c r="G113" i="12"/>
  <c r="H113" i="12" s="1"/>
  <c r="E113" i="12"/>
  <c r="D113" i="12"/>
  <c r="G112" i="12"/>
  <c r="H112" i="12" s="1"/>
  <c r="E112" i="12"/>
  <c r="D112" i="12"/>
  <c r="G111" i="12"/>
  <c r="H111" i="12" s="1"/>
  <c r="E111" i="12"/>
  <c r="D111" i="12"/>
  <c r="G110" i="12"/>
  <c r="H110" i="12" s="1"/>
  <c r="E110" i="12"/>
  <c r="D110" i="12"/>
  <c r="G109" i="12"/>
  <c r="H109" i="12" s="1"/>
  <c r="E109" i="12"/>
  <c r="D109" i="12"/>
  <c r="G108" i="12"/>
  <c r="H108" i="12" s="1"/>
  <c r="E108" i="12"/>
  <c r="D108" i="12"/>
  <c r="G107" i="12"/>
  <c r="H107" i="12" s="1"/>
  <c r="E107" i="12"/>
  <c r="D107" i="12"/>
  <c r="G106" i="12"/>
  <c r="H106" i="12" s="1"/>
  <c r="E106" i="12"/>
  <c r="D106" i="12"/>
  <c r="G105" i="12"/>
  <c r="H105" i="12" s="1"/>
  <c r="E105" i="12"/>
  <c r="D105" i="12"/>
  <c r="G104" i="12"/>
  <c r="H104" i="12" s="1"/>
  <c r="E104" i="12"/>
  <c r="D104" i="12"/>
  <c r="G103" i="12"/>
  <c r="H103" i="12" s="1"/>
  <c r="E103" i="12"/>
  <c r="D103" i="12"/>
  <c r="G102" i="12"/>
  <c r="H102" i="12" s="1"/>
  <c r="E102" i="12"/>
  <c r="D102" i="12"/>
  <c r="G101" i="12"/>
  <c r="H101" i="12" s="1"/>
  <c r="E101" i="12"/>
  <c r="D101" i="12"/>
  <c r="G100" i="12"/>
  <c r="H100" i="12" s="1"/>
  <c r="E100" i="12"/>
  <c r="D100" i="12"/>
  <c r="G99" i="12"/>
  <c r="H99" i="12" s="1"/>
  <c r="E99" i="12"/>
  <c r="D99" i="12"/>
  <c r="G98" i="12"/>
  <c r="H98" i="12" s="1"/>
  <c r="E98" i="12"/>
  <c r="D98" i="12"/>
  <c r="G97" i="12"/>
  <c r="H97" i="12" s="1"/>
  <c r="E97" i="12"/>
  <c r="D97" i="12"/>
  <c r="G96" i="12"/>
  <c r="H96" i="12" s="1"/>
  <c r="E96" i="12"/>
  <c r="D96" i="12"/>
  <c r="G95" i="12"/>
  <c r="H95" i="12" s="1"/>
  <c r="E95" i="12"/>
  <c r="D95" i="12"/>
  <c r="G94" i="12"/>
  <c r="H94" i="12" s="1"/>
  <c r="E94" i="12"/>
  <c r="D94" i="12"/>
  <c r="G93" i="12"/>
  <c r="H93" i="12" s="1"/>
  <c r="E93" i="12"/>
  <c r="D93" i="12"/>
  <c r="G92" i="12"/>
  <c r="H92" i="12" s="1"/>
  <c r="E92" i="12"/>
  <c r="D92" i="12"/>
  <c r="G91" i="12"/>
  <c r="H91" i="12" s="1"/>
  <c r="E91" i="12"/>
  <c r="D91" i="12"/>
  <c r="G90" i="12"/>
  <c r="H90" i="12" s="1"/>
  <c r="E90" i="12"/>
  <c r="D90" i="12"/>
  <c r="G89" i="12"/>
  <c r="H89" i="12" s="1"/>
  <c r="E89" i="12"/>
  <c r="D89" i="12"/>
  <c r="G88" i="12"/>
  <c r="H88" i="12" s="1"/>
  <c r="E88" i="12"/>
  <c r="D88" i="12"/>
  <c r="G87" i="12"/>
  <c r="H87" i="12" s="1"/>
  <c r="E87" i="12"/>
  <c r="D87" i="12"/>
  <c r="G86" i="12"/>
  <c r="H86" i="12" s="1"/>
  <c r="E86" i="12"/>
  <c r="D86" i="12"/>
  <c r="G85" i="12"/>
  <c r="H85" i="12" s="1"/>
  <c r="E85" i="12"/>
  <c r="D85" i="12"/>
  <c r="G84" i="12"/>
  <c r="H84" i="12" s="1"/>
  <c r="E84" i="12"/>
  <c r="D84" i="12"/>
  <c r="G83" i="12"/>
  <c r="H83" i="12" s="1"/>
  <c r="E83" i="12"/>
  <c r="D83" i="12"/>
  <c r="G82" i="12"/>
  <c r="H82" i="12" s="1"/>
  <c r="E82" i="12"/>
  <c r="D82" i="12"/>
  <c r="G81" i="12"/>
  <c r="H81" i="12" s="1"/>
  <c r="E81" i="12"/>
  <c r="D81" i="12"/>
  <c r="G80" i="12"/>
  <c r="H80" i="12" s="1"/>
  <c r="E80" i="12"/>
  <c r="D80" i="12"/>
  <c r="G79" i="12"/>
  <c r="H79" i="12" s="1"/>
  <c r="E79" i="12"/>
  <c r="D79" i="12"/>
  <c r="G78" i="12"/>
  <c r="H78" i="12" s="1"/>
  <c r="E78" i="12"/>
  <c r="D78" i="12"/>
  <c r="G77" i="12"/>
  <c r="H77" i="12" s="1"/>
  <c r="E77" i="12"/>
  <c r="D77" i="12"/>
  <c r="G76" i="12"/>
  <c r="H76" i="12" s="1"/>
  <c r="E76" i="12"/>
  <c r="D76" i="12"/>
  <c r="G75" i="12"/>
  <c r="H75" i="12" s="1"/>
  <c r="E75" i="12"/>
  <c r="D75" i="12"/>
  <c r="G74" i="12"/>
  <c r="H74" i="12" s="1"/>
  <c r="E74" i="12"/>
  <c r="D74" i="12"/>
  <c r="G73" i="12"/>
  <c r="H73" i="12" s="1"/>
  <c r="E73" i="12"/>
  <c r="D73" i="12"/>
  <c r="G72" i="12"/>
  <c r="H72" i="12" s="1"/>
  <c r="E72" i="12"/>
  <c r="D72" i="12"/>
  <c r="G71" i="12"/>
  <c r="H71" i="12" s="1"/>
  <c r="E71" i="12"/>
  <c r="D71" i="12"/>
  <c r="G70" i="12"/>
  <c r="H70" i="12" s="1"/>
  <c r="E70" i="12"/>
  <c r="D70" i="12"/>
  <c r="G69" i="12"/>
  <c r="H69" i="12" s="1"/>
  <c r="E69" i="12"/>
  <c r="D69" i="12"/>
  <c r="G68" i="12"/>
  <c r="H68" i="12" s="1"/>
  <c r="E68" i="12"/>
  <c r="D68" i="12"/>
  <c r="G67" i="12"/>
  <c r="H67" i="12" s="1"/>
  <c r="E67" i="12"/>
  <c r="D67" i="12"/>
  <c r="G66" i="12"/>
  <c r="H66" i="12" s="1"/>
  <c r="E66" i="12"/>
  <c r="D66" i="12"/>
  <c r="G65" i="12"/>
  <c r="H65" i="12" s="1"/>
  <c r="E65" i="12"/>
  <c r="D65" i="12"/>
  <c r="G64" i="12"/>
  <c r="H64" i="12" s="1"/>
  <c r="E64" i="12"/>
  <c r="D64" i="12"/>
  <c r="G63" i="12"/>
  <c r="H63" i="12" s="1"/>
  <c r="E63" i="12"/>
  <c r="D63" i="12"/>
  <c r="G62" i="12"/>
  <c r="H62" i="12" s="1"/>
  <c r="E62" i="12"/>
  <c r="D62" i="12"/>
  <c r="G61" i="12"/>
  <c r="H61" i="12" s="1"/>
  <c r="E61" i="12"/>
  <c r="D61" i="12"/>
  <c r="G60" i="12"/>
  <c r="H60" i="12" s="1"/>
  <c r="E60" i="12"/>
  <c r="D60" i="12"/>
  <c r="G59" i="12"/>
  <c r="H59" i="12" s="1"/>
  <c r="E59" i="12"/>
  <c r="D59" i="12"/>
  <c r="G58" i="12"/>
  <c r="H58" i="12" s="1"/>
  <c r="E58" i="12"/>
  <c r="D58" i="12"/>
  <c r="G57" i="12"/>
  <c r="H57" i="12" s="1"/>
  <c r="E57" i="12"/>
  <c r="D57" i="12"/>
  <c r="G56" i="12"/>
  <c r="H56" i="12" s="1"/>
  <c r="E56" i="12"/>
  <c r="D56" i="12"/>
  <c r="G55" i="12"/>
  <c r="H55" i="12" s="1"/>
  <c r="E55" i="12"/>
  <c r="D55" i="12"/>
  <c r="G54" i="12"/>
  <c r="H54" i="12" s="1"/>
  <c r="E54" i="12"/>
  <c r="D54" i="12"/>
  <c r="G53" i="12"/>
  <c r="H53" i="12" s="1"/>
  <c r="E53" i="12"/>
  <c r="D53" i="12"/>
  <c r="G52" i="12"/>
  <c r="H52" i="12" s="1"/>
  <c r="E52" i="12"/>
  <c r="D52" i="12"/>
  <c r="G51" i="12"/>
  <c r="H51" i="12" s="1"/>
  <c r="E51" i="12"/>
  <c r="D51" i="12"/>
  <c r="G50" i="12"/>
  <c r="H50" i="12" s="1"/>
  <c r="E50" i="12"/>
  <c r="D50" i="12"/>
  <c r="G49" i="12"/>
  <c r="H49" i="12" s="1"/>
  <c r="E49" i="12"/>
  <c r="D49" i="12"/>
  <c r="G46" i="12"/>
  <c r="H46" i="12" s="1"/>
  <c r="E46" i="12"/>
  <c r="D46" i="12"/>
  <c r="G45" i="12"/>
  <c r="H45" i="12" s="1"/>
  <c r="E45" i="12"/>
  <c r="D45" i="12"/>
  <c r="G44" i="12"/>
  <c r="H44" i="12" s="1"/>
  <c r="E44" i="12"/>
  <c r="D44" i="12"/>
  <c r="G43" i="12"/>
  <c r="H43" i="12" s="1"/>
  <c r="E43" i="12"/>
  <c r="D43" i="12"/>
  <c r="G42" i="12"/>
  <c r="H42" i="12" s="1"/>
  <c r="E42" i="12"/>
  <c r="D42" i="12"/>
  <c r="G41" i="12"/>
  <c r="H41" i="12" s="1"/>
  <c r="E41" i="12"/>
  <c r="D41" i="12"/>
  <c r="G39" i="12"/>
  <c r="H39" i="12" s="1"/>
  <c r="E39" i="12"/>
  <c r="D39" i="12"/>
  <c r="G38" i="12"/>
  <c r="H38" i="12" s="1"/>
  <c r="E38" i="12"/>
  <c r="D38" i="12"/>
  <c r="G37" i="12"/>
  <c r="H37" i="12" s="1"/>
  <c r="E37" i="12"/>
  <c r="D37" i="12"/>
  <c r="G36" i="12"/>
  <c r="H36" i="12" s="1"/>
  <c r="E36" i="12"/>
  <c r="D36" i="12"/>
  <c r="G35" i="12"/>
  <c r="H35" i="12" s="1"/>
  <c r="E35" i="12"/>
  <c r="D35" i="12"/>
  <c r="G34" i="12"/>
  <c r="H34" i="12" s="1"/>
  <c r="E34" i="12"/>
  <c r="D34" i="12"/>
  <c r="G33" i="12"/>
  <c r="H33" i="12" s="1"/>
  <c r="E33" i="12"/>
  <c r="D33" i="12"/>
  <c r="G32" i="12"/>
  <c r="H32" i="12" s="1"/>
  <c r="E32" i="12"/>
  <c r="D32" i="12"/>
  <c r="G31" i="12"/>
  <c r="H31" i="12" s="1"/>
  <c r="E31" i="12"/>
  <c r="D31" i="12"/>
  <c r="G30" i="12"/>
  <c r="H30" i="12" s="1"/>
  <c r="E30" i="12"/>
  <c r="D30" i="12"/>
  <c r="G29" i="12"/>
  <c r="H29" i="12" s="1"/>
  <c r="E29" i="12"/>
  <c r="D29" i="12"/>
  <c r="G28" i="12"/>
  <c r="H28" i="12" s="1"/>
  <c r="E28" i="12"/>
  <c r="D28" i="12"/>
  <c r="G27" i="12"/>
  <c r="H27" i="12" s="1"/>
  <c r="E27" i="12"/>
  <c r="D27" i="12"/>
  <c r="G26" i="12"/>
  <c r="H26" i="12" s="1"/>
  <c r="E26" i="12"/>
  <c r="D26" i="12"/>
  <c r="G25" i="12"/>
  <c r="H25" i="12" s="1"/>
  <c r="E25" i="12"/>
  <c r="D25" i="12"/>
  <c r="G24" i="12"/>
  <c r="H24" i="12" s="1"/>
  <c r="E24" i="12"/>
  <c r="D24" i="12"/>
  <c r="G23" i="12"/>
  <c r="H23" i="12" s="1"/>
  <c r="E23" i="12"/>
  <c r="D23" i="12"/>
  <c r="G22" i="12"/>
  <c r="H22" i="12" s="1"/>
  <c r="E22" i="12"/>
  <c r="D22" i="12"/>
  <c r="G21" i="12"/>
  <c r="H21" i="12" s="1"/>
  <c r="E21" i="12"/>
  <c r="D21" i="12"/>
  <c r="G20" i="12"/>
  <c r="H20" i="12" s="1"/>
  <c r="E20" i="12"/>
  <c r="D20" i="12"/>
  <c r="G19" i="12"/>
  <c r="H19" i="12" s="1"/>
  <c r="E19" i="12"/>
  <c r="D19" i="12"/>
  <c r="G18" i="12"/>
  <c r="H18" i="12" s="1"/>
  <c r="E18" i="12"/>
  <c r="D18" i="12"/>
  <c r="G17" i="12"/>
  <c r="H17" i="12" s="1"/>
  <c r="E17" i="12"/>
  <c r="D17" i="12"/>
  <c r="G16" i="12"/>
  <c r="H16" i="12" s="1"/>
  <c r="E16" i="12"/>
  <c r="D16" i="12"/>
  <c r="G15" i="12"/>
  <c r="H15" i="12" s="1"/>
  <c r="E15" i="12"/>
  <c r="D15" i="12"/>
  <c r="G14" i="12"/>
  <c r="H14" i="12" s="1"/>
  <c r="E14" i="12"/>
  <c r="D14" i="12"/>
  <c r="G13" i="12"/>
  <c r="H13" i="12" s="1"/>
  <c r="E13" i="12"/>
  <c r="D13" i="12"/>
  <c r="G12" i="12"/>
  <c r="H12" i="12" s="1"/>
  <c r="E12" i="12"/>
  <c r="D12" i="12"/>
  <c r="G10" i="12"/>
  <c r="H10" i="12" s="1"/>
  <c r="E10" i="12"/>
  <c r="D10" i="12"/>
  <c r="G9" i="12"/>
  <c r="H9" i="12" s="1"/>
  <c r="E9" i="12"/>
  <c r="D9" i="12"/>
  <c r="G8" i="12"/>
  <c r="H8" i="12" s="1"/>
  <c r="E8" i="12"/>
  <c r="D8" i="12"/>
  <c r="G7" i="12"/>
  <c r="H7" i="12" s="1"/>
  <c r="E7" i="12"/>
  <c r="D7" i="12"/>
  <c r="G6" i="12"/>
  <c r="H6" i="12" s="1"/>
  <c r="E6" i="12"/>
  <c r="D6" i="12"/>
  <c r="G5" i="12"/>
  <c r="H5" i="12" s="1"/>
  <c r="E5" i="12"/>
  <c r="D5" i="12"/>
  <c r="G4" i="12"/>
  <c r="H4" i="12" s="1"/>
  <c r="E4" i="12"/>
  <c r="D4" i="12"/>
  <c r="G3" i="12"/>
  <c r="H3" i="12" s="1"/>
  <c r="E3" i="12"/>
  <c r="D3" i="12"/>
  <c r="G2" i="12"/>
  <c r="H2" i="12" s="1"/>
  <c r="E2" i="12"/>
  <c r="D2" i="12"/>
  <c r="C827" i="8" l="1"/>
  <c r="O827" i="8"/>
  <c r="P827" i="8"/>
  <c r="P304" i="8"/>
  <c r="O304" i="8"/>
  <c r="C304" i="8"/>
  <c r="P303" i="8"/>
  <c r="O303" i="8"/>
  <c r="C303" i="8"/>
  <c r="C713" i="8" l="1"/>
  <c r="O713" i="8"/>
  <c r="P713" i="8"/>
  <c r="C714" i="8"/>
  <c r="O714" i="8"/>
  <c r="P714" i="8"/>
  <c r="C708" i="8"/>
  <c r="O708" i="8"/>
  <c r="P708" i="8"/>
  <c r="C717" i="8" l="1"/>
  <c r="O717" i="8"/>
  <c r="P717" i="8"/>
  <c r="C682" i="8" l="1"/>
  <c r="O682" i="8"/>
  <c r="P682" i="8"/>
  <c r="C930" i="8"/>
  <c r="O930" i="8"/>
  <c r="P930" i="8"/>
  <c r="C890" i="8"/>
  <c r="O890" i="8"/>
  <c r="P890" i="8"/>
  <c r="C1000" i="8"/>
  <c r="O1000" i="8"/>
  <c r="P1000" i="8"/>
  <c r="P1005" i="8"/>
  <c r="O1005" i="8"/>
  <c r="C1005" i="8"/>
  <c r="P1004" i="8"/>
  <c r="O1004" i="8"/>
  <c r="C1004" i="8"/>
  <c r="C1028" i="8"/>
  <c r="O1028" i="8"/>
  <c r="P1028" i="8"/>
  <c r="C996" i="8"/>
  <c r="C997" i="8"/>
  <c r="C998" i="8"/>
  <c r="C999" i="8"/>
  <c r="C1001" i="8"/>
  <c r="C1002" i="8"/>
  <c r="C1003" i="8"/>
  <c r="O996" i="8"/>
  <c r="O997" i="8"/>
  <c r="O998" i="8"/>
  <c r="O999" i="8"/>
  <c r="O1001" i="8"/>
  <c r="O1002" i="8"/>
  <c r="O1003" i="8"/>
  <c r="P996" i="8"/>
  <c r="P997" i="8"/>
  <c r="P998" i="8"/>
  <c r="P999" i="8"/>
  <c r="P1001" i="8"/>
  <c r="P1002" i="8"/>
  <c r="P1003" i="8"/>
  <c r="C929" i="8"/>
  <c r="O929" i="8"/>
  <c r="P929" i="8"/>
  <c r="C947" i="8"/>
  <c r="O947" i="8"/>
  <c r="P947" i="8"/>
  <c r="C946" i="8"/>
  <c r="O946" i="8"/>
  <c r="P946" i="8"/>
  <c r="C982" i="8"/>
  <c r="O982" i="8"/>
  <c r="P982" i="8"/>
  <c r="C889" i="8"/>
  <c r="O889" i="8"/>
  <c r="P889" i="8"/>
  <c r="C903" i="8"/>
  <c r="C904" i="8"/>
  <c r="C905" i="8"/>
  <c r="O903" i="8"/>
  <c r="O904" i="8"/>
  <c r="O905" i="8"/>
  <c r="P903" i="8"/>
  <c r="P904" i="8"/>
  <c r="P905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C823" i="8"/>
  <c r="C824" i="8"/>
  <c r="C825" i="8"/>
  <c r="C826" i="8"/>
  <c r="C828" i="8"/>
  <c r="C829" i="8"/>
  <c r="C830" i="8"/>
  <c r="O823" i="8"/>
  <c r="O824" i="8"/>
  <c r="O825" i="8"/>
  <c r="O826" i="8"/>
  <c r="O828" i="8"/>
  <c r="O829" i="8"/>
  <c r="O830" i="8"/>
  <c r="P823" i="8"/>
  <c r="P824" i="8"/>
  <c r="P825" i="8"/>
  <c r="P826" i="8"/>
  <c r="P828" i="8"/>
  <c r="P829" i="8"/>
  <c r="P830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O906" i="8"/>
  <c r="O907" i="8"/>
  <c r="O908" i="8"/>
  <c r="O909" i="8"/>
  <c r="O910" i="8"/>
  <c r="O911" i="8"/>
  <c r="O912" i="8"/>
  <c r="O913" i="8"/>
  <c r="O914" i="8"/>
  <c r="O915" i="8"/>
  <c r="O916" i="8"/>
  <c r="O917" i="8"/>
  <c r="O918" i="8"/>
  <c r="P906" i="8"/>
  <c r="P907" i="8"/>
  <c r="P908" i="8"/>
  <c r="P909" i="8"/>
  <c r="P910" i="8"/>
  <c r="P911" i="8"/>
  <c r="P912" i="8"/>
  <c r="P913" i="8"/>
  <c r="P914" i="8"/>
  <c r="P915" i="8"/>
  <c r="P916" i="8"/>
  <c r="P917" i="8"/>
  <c r="P918" i="8"/>
  <c r="C977" i="8"/>
  <c r="C978" i="8"/>
  <c r="C979" i="8"/>
  <c r="C980" i="8"/>
  <c r="C981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O977" i="8"/>
  <c r="O978" i="8"/>
  <c r="O979" i="8"/>
  <c r="O980" i="8"/>
  <c r="O981" i="8"/>
  <c r="O983" i="8"/>
  <c r="O984" i="8"/>
  <c r="O985" i="8"/>
  <c r="O986" i="8"/>
  <c r="O987" i="8"/>
  <c r="O988" i="8"/>
  <c r="O989" i="8"/>
  <c r="O990" i="8"/>
  <c r="O991" i="8"/>
  <c r="O992" i="8"/>
  <c r="O993" i="8"/>
  <c r="O994" i="8"/>
  <c r="O995" i="8"/>
  <c r="P977" i="8"/>
  <c r="P978" i="8"/>
  <c r="P979" i="8"/>
  <c r="P980" i="8"/>
  <c r="P981" i="8"/>
  <c r="P983" i="8"/>
  <c r="P984" i="8"/>
  <c r="P985" i="8"/>
  <c r="P986" i="8"/>
  <c r="P987" i="8"/>
  <c r="P988" i="8"/>
  <c r="P989" i="8"/>
  <c r="P990" i="8"/>
  <c r="P991" i="8"/>
  <c r="P992" i="8"/>
  <c r="P993" i="8"/>
  <c r="P994" i="8"/>
  <c r="P995" i="8"/>
  <c r="C813" i="8"/>
  <c r="C814" i="8"/>
  <c r="C815" i="8"/>
  <c r="C816" i="8"/>
  <c r="C817" i="8"/>
  <c r="C818" i="8"/>
  <c r="C819" i="8"/>
  <c r="C820" i="8"/>
  <c r="C821" i="8"/>
  <c r="C822" i="8"/>
  <c r="C919" i="8"/>
  <c r="C920" i="8"/>
  <c r="C921" i="8"/>
  <c r="C922" i="8"/>
  <c r="C923" i="8"/>
  <c r="C924" i="8"/>
  <c r="C925" i="8"/>
  <c r="C926" i="8"/>
  <c r="C928" i="8"/>
  <c r="O813" i="8"/>
  <c r="O814" i="8"/>
  <c r="O815" i="8"/>
  <c r="O816" i="8"/>
  <c r="O817" i="8"/>
  <c r="O818" i="8"/>
  <c r="O819" i="8"/>
  <c r="O820" i="8"/>
  <c r="O821" i="8"/>
  <c r="O822" i="8"/>
  <c r="O919" i="8"/>
  <c r="O920" i="8"/>
  <c r="O921" i="8"/>
  <c r="O922" i="8"/>
  <c r="O923" i="8"/>
  <c r="O924" i="8"/>
  <c r="O925" i="8"/>
  <c r="O926" i="8"/>
  <c r="O928" i="8"/>
  <c r="P813" i="8"/>
  <c r="P814" i="8"/>
  <c r="P815" i="8"/>
  <c r="P816" i="8"/>
  <c r="P817" i="8"/>
  <c r="P818" i="8"/>
  <c r="P819" i="8"/>
  <c r="P820" i="8"/>
  <c r="P821" i="8"/>
  <c r="P822" i="8"/>
  <c r="P919" i="8"/>
  <c r="P920" i="8"/>
  <c r="P921" i="8"/>
  <c r="P922" i="8"/>
  <c r="P923" i="8"/>
  <c r="P924" i="8"/>
  <c r="P925" i="8"/>
  <c r="P926" i="8"/>
  <c r="P92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931" i="8"/>
  <c r="C932" i="8"/>
  <c r="C933" i="8"/>
  <c r="C934" i="8"/>
  <c r="C935" i="8"/>
  <c r="C936" i="8"/>
  <c r="C937" i="8"/>
  <c r="C93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931" i="8"/>
  <c r="O932" i="8"/>
  <c r="O933" i="8"/>
  <c r="O934" i="8"/>
  <c r="O935" i="8"/>
  <c r="O936" i="8"/>
  <c r="O937" i="8"/>
  <c r="O93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931" i="8"/>
  <c r="P932" i="8"/>
  <c r="P933" i="8"/>
  <c r="P934" i="8"/>
  <c r="P935" i="8"/>
  <c r="P936" i="8"/>
  <c r="P937" i="8"/>
  <c r="P938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927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939" i="8"/>
  <c r="C940" i="8"/>
  <c r="C941" i="8"/>
  <c r="C942" i="8"/>
  <c r="C943" i="8"/>
  <c r="C944" i="8"/>
  <c r="C945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927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939" i="8"/>
  <c r="O940" i="8"/>
  <c r="O941" i="8"/>
  <c r="O942" i="8"/>
  <c r="O943" i="8"/>
  <c r="O944" i="8"/>
  <c r="O945" i="8"/>
  <c r="O948" i="8"/>
  <c r="O949" i="8"/>
  <c r="O950" i="8"/>
  <c r="O951" i="8"/>
  <c r="O952" i="8"/>
  <c r="O953" i="8"/>
  <c r="O954" i="8"/>
  <c r="O955" i="8"/>
  <c r="O956" i="8"/>
  <c r="O957" i="8"/>
  <c r="O958" i="8"/>
  <c r="O959" i="8"/>
  <c r="O960" i="8"/>
  <c r="O961" i="8"/>
  <c r="O962" i="8"/>
  <c r="O963" i="8"/>
  <c r="O964" i="8"/>
  <c r="O965" i="8"/>
  <c r="O966" i="8"/>
  <c r="O967" i="8"/>
  <c r="O968" i="8"/>
  <c r="O969" i="8"/>
  <c r="O970" i="8"/>
  <c r="O971" i="8"/>
  <c r="O972" i="8"/>
  <c r="O973" i="8"/>
  <c r="O974" i="8"/>
  <c r="O975" i="8"/>
  <c r="O97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927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939" i="8"/>
  <c r="P940" i="8"/>
  <c r="P941" i="8"/>
  <c r="P942" i="8"/>
  <c r="P943" i="8"/>
  <c r="P944" i="8"/>
  <c r="P945" i="8"/>
  <c r="P948" i="8"/>
  <c r="P949" i="8"/>
  <c r="P950" i="8"/>
  <c r="P951" i="8"/>
  <c r="P952" i="8"/>
  <c r="P953" i="8"/>
  <c r="P954" i="8"/>
  <c r="P955" i="8"/>
  <c r="P956" i="8"/>
  <c r="P957" i="8"/>
  <c r="P958" i="8"/>
  <c r="P959" i="8"/>
  <c r="P960" i="8"/>
  <c r="P961" i="8"/>
  <c r="P962" i="8"/>
  <c r="P963" i="8"/>
  <c r="P964" i="8"/>
  <c r="P965" i="8"/>
  <c r="P966" i="8"/>
  <c r="P967" i="8"/>
  <c r="P968" i="8"/>
  <c r="P969" i="8"/>
  <c r="P970" i="8"/>
  <c r="P971" i="8"/>
  <c r="P972" i="8"/>
  <c r="P973" i="8"/>
  <c r="P974" i="8"/>
  <c r="P975" i="8"/>
  <c r="P976" i="8"/>
  <c r="C1016" i="8" l="1"/>
  <c r="C1017" i="8"/>
  <c r="C1018" i="8"/>
  <c r="O1016" i="8"/>
  <c r="O1017" i="8"/>
  <c r="O1018" i="8"/>
  <c r="P1016" i="8"/>
  <c r="P1017" i="8"/>
  <c r="P1018" i="8"/>
  <c r="P368" i="8"/>
  <c r="O368" i="8"/>
  <c r="C368" i="8"/>
  <c r="C315" i="8"/>
  <c r="O315" i="8"/>
  <c r="P315" i="8"/>
  <c r="C452" i="8"/>
  <c r="O452" i="8"/>
  <c r="P452" i="8"/>
  <c r="C451" i="8"/>
  <c r="O451" i="8"/>
  <c r="P451" i="8"/>
  <c r="C424" i="8"/>
  <c r="F179" i="12" s="1"/>
  <c r="O424" i="8"/>
  <c r="P424" i="8"/>
  <c r="C450" i="8"/>
  <c r="O450" i="8"/>
  <c r="P450" i="8"/>
  <c r="G77" i="6"/>
  <c r="H77" i="6" s="1"/>
  <c r="E77" i="6"/>
  <c r="D77" i="6"/>
  <c r="G76" i="6"/>
  <c r="H76" i="6" s="1"/>
  <c r="E76" i="6"/>
  <c r="D76" i="6"/>
  <c r="G75" i="6"/>
  <c r="H75" i="6" s="1"/>
  <c r="E75" i="6"/>
  <c r="D75" i="6"/>
  <c r="G74" i="6"/>
  <c r="H74" i="6" s="1"/>
  <c r="E74" i="6"/>
  <c r="D74" i="6"/>
  <c r="G73" i="6"/>
  <c r="H73" i="6" s="1"/>
  <c r="E73" i="6"/>
  <c r="D73" i="6"/>
  <c r="G72" i="6"/>
  <c r="H72" i="6" s="1"/>
  <c r="E72" i="6"/>
  <c r="D72" i="6"/>
  <c r="G71" i="6"/>
  <c r="H71" i="6" s="1"/>
  <c r="E71" i="6"/>
  <c r="D71" i="6"/>
  <c r="G70" i="6"/>
  <c r="H70" i="6" s="1"/>
  <c r="E70" i="6"/>
  <c r="D70" i="6"/>
  <c r="G69" i="6"/>
  <c r="H69" i="6" s="1"/>
  <c r="E69" i="6"/>
  <c r="D69" i="6"/>
  <c r="G68" i="6"/>
  <c r="H68" i="6" s="1"/>
  <c r="E68" i="6"/>
  <c r="D68" i="6"/>
  <c r="G67" i="6"/>
  <c r="H67" i="6" s="1"/>
  <c r="E67" i="6"/>
  <c r="D67" i="6"/>
  <c r="G66" i="6"/>
  <c r="H66" i="6" s="1"/>
  <c r="E66" i="6"/>
  <c r="D66" i="6"/>
  <c r="G65" i="6"/>
  <c r="H65" i="6" s="1"/>
  <c r="E65" i="6"/>
  <c r="D65" i="6"/>
  <c r="G64" i="6"/>
  <c r="H64" i="6" s="1"/>
  <c r="E64" i="6"/>
  <c r="D64" i="6"/>
  <c r="G63" i="6"/>
  <c r="H63" i="6" s="1"/>
  <c r="E63" i="6"/>
  <c r="D63" i="6"/>
  <c r="G62" i="6"/>
  <c r="H62" i="6" s="1"/>
  <c r="E62" i="6"/>
  <c r="D62" i="6"/>
  <c r="G61" i="6"/>
  <c r="H61" i="6" s="1"/>
  <c r="E61" i="6"/>
  <c r="D61" i="6"/>
  <c r="G60" i="6"/>
  <c r="H60" i="6" s="1"/>
  <c r="E60" i="6"/>
  <c r="D60" i="6"/>
  <c r="G59" i="6"/>
  <c r="H59" i="6" s="1"/>
  <c r="E59" i="6"/>
  <c r="D59" i="6"/>
  <c r="G58" i="6"/>
  <c r="H58" i="6" s="1"/>
  <c r="E58" i="6"/>
  <c r="D58" i="6"/>
  <c r="G57" i="6"/>
  <c r="H57" i="6" s="1"/>
  <c r="E57" i="6"/>
  <c r="D57" i="6"/>
  <c r="G56" i="6"/>
  <c r="H56" i="6" s="1"/>
  <c r="E56" i="6"/>
  <c r="D56" i="6"/>
  <c r="G55" i="6"/>
  <c r="H55" i="6" s="1"/>
  <c r="E55" i="6"/>
  <c r="D55" i="6"/>
  <c r="G54" i="6"/>
  <c r="H54" i="6" s="1"/>
  <c r="E54" i="6"/>
  <c r="D54" i="6"/>
  <c r="G53" i="6"/>
  <c r="H53" i="6" s="1"/>
  <c r="E53" i="6"/>
  <c r="D53" i="6"/>
  <c r="G52" i="6"/>
  <c r="H52" i="6" s="1"/>
  <c r="E52" i="6"/>
  <c r="D52" i="6"/>
  <c r="G51" i="6"/>
  <c r="H51" i="6" s="1"/>
  <c r="E51" i="6"/>
  <c r="D51" i="6"/>
  <c r="G50" i="6"/>
  <c r="H50" i="6" s="1"/>
  <c r="E50" i="6"/>
  <c r="D50" i="6"/>
  <c r="G49" i="6"/>
  <c r="H49" i="6" s="1"/>
  <c r="E49" i="6"/>
  <c r="D49" i="6"/>
  <c r="G48" i="6"/>
  <c r="H48" i="6" s="1"/>
  <c r="E48" i="6"/>
  <c r="D48" i="6"/>
  <c r="G47" i="6"/>
  <c r="H47" i="6" s="1"/>
  <c r="E47" i="6"/>
  <c r="D47" i="6"/>
  <c r="G46" i="6"/>
  <c r="H46" i="6" s="1"/>
  <c r="E46" i="6"/>
  <c r="D46" i="6"/>
  <c r="G45" i="6"/>
  <c r="H45" i="6" s="1"/>
  <c r="E45" i="6"/>
  <c r="D45" i="6"/>
  <c r="G44" i="6"/>
  <c r="H44" i="6" s="1"/>
  <c r="E44" i="6"/>
  <c r="D44" i="6"/>
  <c r="G43" i="6"/>
  <c r="H43" i="6" s="1"/>
  <c r="E43" i="6"/>
  <c r="D43" i="6"/>
  <c r="G42" i="6"/>
  <c r="H42" i="6" s="1"/>
  <c r="E42" i="6"/>
  <c r="D42" i="6"/>
  <c r="G41" i="6"/>
  <c r="H41" i="6" s="1"/>
  <c r="E41" i="6"/>
  <c r="D41" i="6"/>
  <c r="G40" i="6"/>
  <c r="H40" i="6" s="1"/>
  <c r="E40" i="6"/>
  <c r="D40" i="6"/>
  <c r="G39" i="6"/>
  <c r="H39" i="6" s="1"/>
  <c r="E39" i="6"/>
  <c r="D39" i="6"/>
  <c r="G38" i="6"/>
  <c r="H38" i="6" s="1"/>
  <c r="E38" i="6"/>
  <c r="D38" i="6"/>
  <c r="G37" i="6"/>
  <c r="H37" i="6" s="1"/>
  <c r="E37" i="6"/>
  <c r="D37" i="6"/>
  <c r="G36" i="6"/>
  <c r="H36" i="6" s="1"/>
  <c r="E36" i="6"/>
  <c r="D36" i="6"/>
  <c r="G35" i="6"/>
  <c r="H35" i="6" s="1"/>
  <c r="E35" i="6"/>
  <c r="D35" i="6"/>
  <c r="G34" i="6"/>
  <c r="H34" i="6" s="1"/>
  <c r="E34" i="6"/>
  <c r="D34" i="6"/>
  <c r="G33" i="6"/>
  <c r="H33" i="6" s="1"/>
  <c r="E33" i="6"/>
  <c r="D33" i="6"/>
  <c r="G32" i="6"/>
  <c r="H32" i="6" s="1"/>
  <c r="E32" i="6"/>
  <c r="D32" i="6"/>
  <c r="G31" i="6"/>
  <c r="H31" i="6" s="1"/>
  <c r="E31" i="6"/>
  <c r="D3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C735" i="8"/>
  <c r="C740" i="8"/>
  <c r="C1006" i="8"/>
  <c r="C1007" i="8"/>
  <c r="C1008" i="8"/>
  <c r="C1009" i="8"/>
  <c r="C1010" i="8"/>
  <c r="C1011" i="8"/>
  <c r="C1012" i="8"/>
  <c r="C1013" i="8"/>
  <c r="C1014" i="8"/>
  <c r="C1015" i="8"/>
  <c r="C1019" i="8"/>
  <c r="C1020" i="8"/>
  <c r="C1021" i="8"/>
  <c r="C1022" i="8"/>
  <c r="C1023" i="8"/>
  <c r="C1024" i="8"/>
  <c r="C1025" i="8"/>
  <c r="C1026" i="8"/>
  <c r="C1027" i="8"/>
  <c r="C1029" i="8"/>
  <c r="O735" i="8"/>
  <c r="O740" i="8"/>
  <c r="O1006" i="8"/>
  <c r="O1007" i="8"/>
  <c r="O1008" i="8"/>
  <c r="O1009" i="8"/>
  <c r="O1010" i="8"/>
  <c r="O1011" i="8"/>
  <c r="O1012" i="8"/>
  <c r="O1013" i="8"/>
  <c r="O1014" i="8"/>
  <c r="O1015" i="8"/>
  <c r="O1019" i="8"/>
  <c r="O1020" i="8"/>
  <c r="O1021" i="8"/>
  <c r="O1022" i="8"/>
  <c r="O1023" i="8"/>
  <c r="O1024" i="8"/>
  <c r="O1025" i="8"/>
  <c r="O1026" i="8"/>
  <c r="O1027" i="8"/>
  <c r="O1029" i="8"/>
  <c r="P735" i="8"/>
  <c r="P740" i="8"/>
  <c r="P1006" i="8"/>
  <c r="P1007" i="8"/>
  <c r="P1008" i="8"/>
  <c r="P1009" i="8"/>
  <c r="P1010" i="8"/>
  <c r="P1011" i="8"/>
  <c r="P1012" i="8"/>
  <c r="P1013" i="8"/>
  <c r="P1014" i="8"/>
  <c r="P1015" i="8"/>
  <c r="P1019" i="8"/>
  <c r="P1020" i="8"/>
  <c r="P1021" i="8"/>
  <c r="P1022" i="8"/>
  <c r="P1023" i="8"/>
  <c r="P1024" i="8"/>
  <c r="P1025" i="8"/>
  <c r="P1026" i="8"/>
  <c r="P1027" i="8"/>
  <c r="P1029" i="8"/>
  <c r="P448" i="8"/>
  <c r="O448" i="8"/>
  <c r="C448" i="8"/>
  <c r="P447" i="8"/>
  <c r="O447" i="8"/>
  <c r="C447" i="8"/>
  <c r="P446" i="8"/>
  <c r="O446" i="8"/>
  <c r="C446" i="8"/>
  <c r="F181" i="12" s="1"/>
  <c r="P445" i="8"/>
  <c r="O445" i="8"/>
  <c r="C445" i="8"/>
  <c r="P444" i="8"/>
  <c r="O444" i="8"/>
  <c r="C444" i="8"/>
  <c r="F7" i="12" s="1"/>
  <c r="P443" i="8"/>
  <c r="O443" i="8"/>
  <c r="C443" i="8"/>
  <c r="P442" i="8"/>
  <c r="O442" i="8"/>
  <c r="C442" i="8"/>
  <c r="F225" i="12" s="1"/>
  <c r="P441" i="8"/>
  <c r="O441" i="8"/>
  <c r="C441" i="8"/>
  <c r="F224" i="12" s="1"/>
  <c r="P432" i="8"/>
  <c r="O432" i="8"/>
  <c r="C432" i="8"/>
  <c r="P431" i="8"/>
  <c r="O431" i="8"/>
  <c r="C431" i="8"/>
  <c r="F54" i="12" s="1"/>
  <c r="P430" i="8"/>
  <c r="O430" i="8"/>
  <c r="C430" i="8"/>
  <c r="P429" i="8"/>
  <c r="O429" i="8"/>
  <c r="C429" i="8"/>
  <c r="F55" i="12" s="1"/>
  <c r="P428" i="8"/>
  <c r="O428" i="8"/>
  <c r="C428" i="8"/>
  <c r="F32" i="12" s="1"/>
  <c r="P427" i="8"/>
  <c r="O427" i="8"/>
  <c r="C427" i="8"/>
  <c r="F36" i="12" s="1"/>
  <c r="C400" i="8"/>
  <c r="F182" i="12" s="1"/>
  <c r="O400" i="8"/>
  <c r="P400" i="8"/>
  <c r="C401" i="8"/>
  <c r="O401" i="8"/>
  <c r="P401" i="8"/>
  <c r="C402" i="8"/>
  <c r="O402" i="8"/>
  <c r="P402" i="8"/>
  <c r="C403" i="8"/>
  <c r="F186" i="12" s="1"/>
  <c r="O403" i="8"/>
  <c r="P403" i="8"/>
  <c r="C404" i="8"/>
  <c r="O404" i="8"/>
  <c r="P404" i="8"/>
  <c r="C405" i="8"/>
  <c r="O405" i="8"/>
  <c r="P405" i="8"/>
  <c r="C406" i="8"/>
  <c r="F185" i="12" s="1"/>
  <c r="O406" i="8"/>
  <c r="P406" i="8"/>
  <c r="C407" i="8"/>
  <c r="F187" i="12" s="1"/>
  <c r="O407" i="8"/>
  <c r="P407" i="8"/>
  <c r="C408" i="8"/>
  <c r="O408" i="8"/>
  <c r="P408" i="8"/>
  <c r="C409" i="8"/>
  <c r="O409" i="8"/>
  <c r="P409" i="8"/>
  <c r="C410" i="8"/>
  <c r="F190" i="12" s="1"/>
  <c r="O410" i="8"/>
  <c r="P410" i="8"/>
  <c r="C411" i="8"/>
  <c r="O411" i="8"/>
  <c r="P411" i="8"/>
  <c r="P356" i="8"/>
  <c r="O356" i="8"/>
  <c r="C356" i="8"/>
  <c r="F217" i="12" s="1"/>
  <c r="F209" i="12" l="1"/>
  <c r="F207" i="12"/>
  <c r="P362" i="8"/>
  <c r="O362" i="8"/>
  <c r="C362" i="8"/>
  <c r="F195" i="12" s="1"/>
  <c r="C694" i="8"/>
  <c r="C695" i="8"/>
  <c r="O694" i="8"/>
  <c r="O695" i="8"/>
  <c r="P694" i="8"/>
  <c r="P695" i="8"/>
  <c r="C687" i="8"/>
  <c r="O687" i="8"/>
  <c r="P687" i="8"/>
  <c r="C684" i="8"/>
  <c r="C685" i="8"/>
  <c r="O684" i="8"/>
  <c r="O685" i="8"/>
  <c r="P684" i="8"/>
  <c r="P685" i="8"/>
  <c r="C683" i="8"/>
  <c r="O683" i="8"/>
  <c r="P683" i="8"/>
  <c r="C691" i="8" l="1"/>
  <c r="O691" i="8"/>
  <c r="P691" i="8"/>
  <c r="C704" i="8"/>
  <c r="O704" i="8"/>
  <c r="P704" i="8"/>
  <c r="C690" i="8"/>
  <c r="O690" i="8"/>
  <c r="P690" i="8"/>
  <c r="C689" i="8"/>
  <c r="C692" i="8"/>
  <c r="C693" i="8"/>
  <c r="C696" i="8"/>
  <c r="C697" i="8"/>
  <c r="C698" i="8"/>
  <c r="C699" i="8"/>
  <c r="O689" i="8"/>
  <c r="O692" i="8"/>
  <c r="O693" i="8"/>
  <c r="O696" i="8"/>
  <c r="O697" i="8"/>
  <c r="O698" i="8"/>
  <c r="O699" i="8"/>
  <c r="P689" i="8"/>
  <c r="P692" i="8"/>
  <c r="P693" i="8"/>
  <c r="P696" i="8"/>
  <c r="P697" i="8"/>
  <c r="P698" i="8"/>
  <c r="P699" i="8"/>
  <c r="P756" i="8"/>
  <c r="O756" i="8"/>
  <c r="C756" i="8"/>
  <c r="C752" i="8"/>
  <c r="C753" i="8"/>
  <c r="C754" i="8"/>
  <c r="C755" i="8"/>
  <c r="C722" i="8"/>
  <c r="O752" i="8"/>
  <c r="O753" i="8"/>
  <c r="O754" i="8"/>
  <c r="O755" i="8"/>
  <c r="O722" i="8"/>
  <c r="P752" i="8"/>
  <c r="P753" i="8"/>
  <c r="P754" i="8"/>
  <c r="P755" i="8"/>
  <c r="P722" i="8"/>
  <c r="C686" i="8"/>
  <c r="C700" i="8"/>
  <c r="C701" i="8"/>
  <c r="C702" i="8"/>
  <c r="C703" i="8"/>
  <c r="C705" i="8"/>
  <c r="C706" i="8"/>
  <c r="C707" i="8"/>
  <c r="C709" i="8"/>
  <c r="C710" i="8"/>
  <c r="C711" i="8"/>
  <c r="C712" i="8"/>
  <c r="C715" i="8"/>
  <c r="C719" i="8"/>
  <c r="C720" i="8"/>
  <c r="C721" i="8"/>
  <c r="F135" i="12" s="1"/>
  <c r="C723" i="8"/>
  <c r="C724" i="8"/>
  <c r="C725" i="8"/>
  <c r="C726" i="8"/>
  <c r="C727" i="8"/>
  <c r="C728" i="8"/>
  <c r="C729" i="8"/>
  <c r="C730" i="8"/>
  <c r="C731" i="8"/>
  <c r="C732" i="8"/>
  <c r="C733" i="8"/>
  <c r="C734" i="8"/>
  <c r="C716" i="8"/>
  <c r="C736" i="8"/>
  <c r="C737" i="8"/>
  <c r="C738" i="8"/>
  <c r="C739" i="8"/>
  <c r="C718" i="8"/>
  <c r="C741" i="8"/>
  <c r="C742" i="8"/>
  <c r="C743" i="8"/>
  <c r="C744" i="8"/>
  <c r="C745" i="8"/>
  <c r="F134" i="12" s="1"/>
  <c r="C746" i="8"/>
  <c r="C747" i="8"/>
  <c r="C748" i="8"/>
  <c r="C749" i="8"/>
  <c r="C750" i="8"/>
  <c r="C751" i="8"/>
  <c r="C688" i="8"/>
  <c r="O686" i="8"/>
  <c r="O700" i="8"/>
  <c r="O701" i="8"/>
  <c r="O702" i="8"/>
  <c r="O703" i="8"/>
  <c r="O705" i="8"/>
  <c r="O706" i="8"/>
  <c r="O707" i="8"/>
  <c r="O709" i="8"/>
  <c r="O710" i="8"/>
  <c r="O711" i="8"/>
  <c r="O712" i="8"/>
  <c r="O715" i="8"/>
  <c r="O719" i="8"/>
  <c r="O720" i="8"/>
  <c r="O721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16" i="8"/>
  <c r="O736" i="8"/>
  <c r="O737" i="8"/>
  <c r="O738" i="8"/>
  <c r="O739" i="8"/>
  <c r="O718" i="8"/>
  <c r="O741" i="8"/>
  <c r="O742" i="8"/>
  <c r="O743" i="8"/>
  <c r="O744" i="8"/>
  <c r="O745" i="8"/>
  <c r="O746" i="8"/>
  <c r="O747" i="8"/>
  <c r="O748" i="8"/>
  <c r="O749" i="8"/>
  <c r="O750" i="8"/>
  <c r="O751" i="8"/>
  <c r="O688" i="8"/>
  <c r="P686" i="8"/>
  <c r="P700" i="8"/>
  <c r="P701" i="8"/>
  <c r="P702" i="8"/>
  <c r="P703" i="8"/>
  <c r="P705" i="8"/>
  <c r="P706" i="8"/>
  <c r="P707" i="8"/>
  <c r="P709" i="8"/>
  <c r="P710" i="8"/>
  <c r="P711" i="8"/>
  <c r="P712" i="8"/>
  <c r="P715" i="8"/>
  <c r="P719" i="8"/>
  <c r="P720" i="8"/>
  <c r="P721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16" i="8"/>
  <c r="P736" i="8"/>
  <c r="P737" i="8"/>
  <c r="P738" i="8"/>
  <c r="P739" i="8"/>
  <c r="P718" i="8"/>
  <c r="P741" i="8"/>
  <c r="P742" i="8"/>
  <c r="P743" i="8"/>
  <c r="P744" i="8"/>
  <c r="P745" i="8"/>
  <c r="P746" i="8"/>
  <c r="P747" i="8"/>
  <c r="P748" i="8"/>
  <c r="P749" i="8"/>
  <c r="P750" i="8"/>
  <c r="P751" i="8"/>
  <c r="P68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C251" i="8"/>
  <c r="C252" i="8"/>
  <c r="C253" i="8"/>
  <c r="C254" i="8"/>
  <c r="C255" i="8"/>
  <c r="C256" i="8"/>
  <c r="C257" i="8"/>
  <c r="C258" i="8"/>
  <c r="O251" i="8"/>
  <c r="O252" i="8"/>
  <c r="O253" i="8"/>
  <c r="O254" i="8"/>
  <c r="O255" i="8"/>
  <c r="O256" i="8"/>
  <c r="O257" i="8"/>
  <c r="O258" i="8"/>
  <c r="P251" i="8"/>
  <c r="P252" i="8"/>
  <c r="P253" i="8"/>
  <c r="P254" i="8"/>
  <c r="P255" i="8"/>
  <c r="P256" i="8"/>
  <c r="P257" i="8"/>
  <c r="P258" i="8"/>
  <c r="C243" i="8"/>
  <c r="C244" i="8"/>
  <c r="C245" i="8"/>
  <c r="C246" i="8"/>
  <c r="C247" i="8"/>
  <c r="C248" i="8"/>
  <c r="C249" i="8"/>
  <c r="C250" i="8"/>
  <c r="O243" i="8"/>
  <c r="O244" i="8"/>
  <c r="O245" i="8"/>
  <c r="O246" i="8"/>
  <c r="O247" i="8"/>
  <c r="O248" i="8"/>
  <c r="O249" i="8"/>
  <c r="O250" i="8"/>
  <c r="P243" i="8"/>
  <c r="P244" i="8"/>
  <c r="P245" i="8"/>
  <c r="P246" i="8"/>
  <c r="P247" i="8"/>
  <c r="P248" i="8"/>
  <c r="P249" i="8"/>
  <c r="P250" i="8"/>
  <c r="C606" i="8" l="1"/>
  <c r="F2" i="6" s="1"/>
  <c r="C607" i="8"/>
  <c r="F32" i="6" s="1"/>
  <c r="C608" i="8"/>
  <c r="F3" i="6" s="1"/>
  <c r="C609" i="8"/>
  <c r="F4" i="6" s="1"/>
  <c r="C610" i="8"/>
  <c r="F70" i="6" s="1"/>
  <c r="C611" i="8"/>
  <c r="F5" i="6" s="1"/>
  <c r="C612" i="8"/>
  <c r="F8" i="6" s="1"/>
  <c r="C613" i="8"/>
  <c r="F6" i="6" s="1"/>
  <c r="C614" i="8"/>
  <c r="F31" i="6" s="1"/>
  <c r="C615" i="8"/>
  <c r="F33" i="6" s="1"/>
  <c r="C616" i="8"/>
  <c r="F34" i="6" s="1"/>
  <c r="C617" i="8"/>
  <c r="F35" i="6" s="1"/>
  <c r="C618" i="8"/>
  <c r="F49" i="6" s="1"/>
  <c r="C619" i="8"/>
  <c r="F50" i="6" s="1"/>
  <c r="C620" i="8"/>
  <c r="F51" i="6" s="1"/>
  <c r="C621" i="8"/>
  <c r="F58" i="6" s="1"/>
  <c r="C622" i="8"/>
  <c r="F59" i="6" s="1"/>
  <c r="C623" i="8"/>
  <c r="F54" i="6" s="1"/>
  <c r="C624" i="8"/>
  <c r="F55" i="6" s="1"/>
  <c r="C625" i="8"/>
  <c r="F56" i="6" s="1"/>
  <c r="C626" i="8"/>
  <c r="F57" i="6" s="1"/>
  <c r="C630" i="8"/>
  <c r="F9" i="6" s="1"/>
  <c r="C631" i="8"/>
  <c r="F10" i="6" s="1"/>
  <c r="C632" i="8"/>
  <c r="F11" i="6" s="1"/>
  <c r="C633" i="8"/>
  <c r="F12" i="6" s="1"/>
  <c r="C634" i="8"/>
  <c r="F13" i="6" s="1"/>
  <c r="C635" i="8"/>
  <c r="F14" i="6" s="1"/>
  <c r="C636" i="8"/>
  <c r="F15" i="6" s="1"/>
  <c r="C637" i="8"/>
  <c r="F16" i="6" s="1"/>
  <c r="C638" i="8"/>
  <c r="F17" i="6" s="1"/>
  <c r="C639" i="8"/>
  <c r="F18" i="6" s="1"/>
  <c r="C640" i="8"/>
  <c r="F19" i="6" s="1"/>
  <c r="C641" i="8"/>
  <c r="F20" i="6" s="1"/>
  <c r="C642" i="8"/>
  <c r="F21" i="6" s="1"/>
  <c r="C643" i="8"/>
  <c r="F22" i="6" s="1"/>
  <c r="C644" i="8"/>
  <c r="F23" i="6" s="1"/>
  <c r="C645" i="8"/>
  <c r="F24" i="6" s="1"/>
  <c r="C646" i="8"/>
  <c r="F25" i="6" s="1"/>
  <c r="C647" i="8"/>
  <c r="F26" i="6" s="1"/>
  <c r="C648" i="8"/>
  <c r="F27" i="6" s="1"/>
  <c r="C649" i="8"/>
  <c r="F28" i="6" s="1"/>
  <c r="C650" i="8"/>
  <c r="F29" i="6" s="1"/>
  <c r="C651" i="8"/>
  <c r="F30" i="6" s="1"/>
  <c r="C652" i="8"/>
  <c r="F38" i="6" s="1"/>
  <c r="C653" i="8"/>
  <c r="F39" i="6" s="1"/>
  <c r="C654" i="8"/>
  <c r="F40" i="6" s="1"/>
  <c r="C655" i="8"/>
  <c r="F41" i="6" s="1"/>
  <c r="C656" i="8"/>
  <c r="F42" i="6" s="1"/>
  <c r="C657" i="8"/>
  <c r="F43" i="6" s="1"/>
  <c r="C658" i="8"/>
  <c r="F44" i="6" s="1"/>
  <c r="C659" i="8"/>
  <c r="F45" i="6" s="1"/>
  <c r="C628" i="8"/>
  <c r="F46" i="6" s="1"/>
  <c r="C629" i="8"/>
  <c r="F47" i="6" s="1"/>
  <c r="C627" i="8"/>
  <c r="F60" i="6" s="1"/>
  <c r="C660" i="8"/>
  <c r="F61" i="6" s="1"/>
  <c r="C661" i="8"/>
  <c r="F69" i="6" s="1"/>
  <c r="C662" i="8"/>
  <c r="F67" i="6" s="1"/>
  <c r="C663" i="8"/>
  <c r="F71" i="6" s="1"/>
  <c r="C664" i="8"/>
  <c r="F7" i="6" s="1"/>
  <c r="C665" i="8"/>
  <c r="F37" i="6" s="1"/>
  <c r="C666" i="8"/>
  <c r="F66" i="6" s="1"/>
  <c r="C667" i="8"/>
  <c r="F68" i="6" s="1"/>
  <c r="C668" i="8"/>
  <c r="F36" i="6" s="1"/>
  <c r="C669" i="8"/>
  <c r="F52" i="6" s="1"/>
  <c r="C670" i="8"/>
  <c r="F53" i="6" s="1"/>
  <c r="C672" i="8"/>
  <c r="F48" i="6" s="1"/>
  <c r="C673" i="8"/>
  <c r="F72" i="6" s="1"/>
  <c r="C674" i="8"/>
  <c r="F73" i="6" s="1"/>
  <c r="C675" i="8"/>
  <c r="F74" i="6" s="1"/>
  <c r="C676" i="8"/>
  <c r="F75" i="6" s="1"/>
  <c r="C677" i="8"/>
  <c r="F76" i="6" s="1"/>
  <c r="C671" i="8"/>
  <c r="F77" i="6" s="1"/>
  <c r="C678" i="8"/>
  <c r="F62" i="6" s="1"/>
  <c r="C679" i="8"/>
  <c r="F63" i="6" s="1"/>
  <c r="C680" i="8"/>
  <c r="F64" i="6" s="1"/>
  <c r="C681" i="8"/>
  <c r="F65" i="6" s="1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28" i="8"/>
  <c r="O629" i="8"/>
  <c r="O627" i="8"/>
  <c r="O660" i="8"/>
  <c r="O661" i="8"/>
  <c r="O662" i="8"/>
  <c r="O663" i="8"/>
  <c r="O664" i="8"/>
  <c r="O665" i="8"/>
  <c r="O666" i="8"/>
  <c r="O667" i="8"/>
  <c r="O668" i="8"/>
  <c r="O669" i="8"/>
  <c r="O670" i="8"/>
  <c r="O672" i="8"/>
  <c r="O673" i="8"/>
  <c r="O674" i="8"/>
  <c r="O675" i="8"/>
  <c r="O676" i="8"/>
  <c r="O677" i="8"/>
  <c r="O671" i="8"/>
  <c r="O678" i="8"/>
  <c r="O679" i="8"/>
  <c r="O680" i="8"/>
  <c r="O681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28" i="8"/>
  <c r="P629" i="8"/>
  <c r="P627" i="8"/>
  <c r="P660" i="8"/>
  <c r="P661" i="8"/>
  <c r="P662" i="8"/>
  <c r="P663" i="8"/>
  <c r="P664" i="8"/>
  <c r="P665" i="8"/>
  <c r="P666" i="8"/>
  <c r="P667" i="8"/>
  <c r="P668" i="8"/>
  <c r="P669" i="8"/>
  <c r="P670" i="8"/>
  <c r="P672" i="8"/>
  <c r="P673" i="8"/>
  <c r="P674" i="8"/>
  <c r="P675" i="8"/>
  <c r="P676" i="8"/>
  <c r="P677" i="8"/>
  <c r="P671" i="8"/>
  <c r="P678" i="8"/>
  <c r="P679" i="8"/>
  <c r="P680" i="8"/>
  <c r="P681" i="8"/>
  <c r="C281" i="8"/>
  <c r="C282" i="8"/>
  <c r="C283" i="8"/>
  <c r="C284" i="8"/>
  <c r="C285" i="8"/>
  <c r="C286" i="8"/>
  <c r="C287" i="8"/>
  <c r="C288" i="8"/>
  <c r="C289" i="8"/>
  <c r="F41" i="12" s="1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5" i="8"/>
  <c r="C306" i="8"/>
  <c r="F3" i="12" s="1"/>
  <c r="C307" i="8"/>
  <c r="F16" i="12" s="1"/>
  <c r="C308" i="8"/>
  <c r="F6" i="12" s="1"/>
  <c r="C309" i="8"/>
  <c r="F246" i="12" s="1"/>
  <c r="C310" i="8"/>
  <c r="C311" i="8"/>
  <c r="F201" i="12" s="1"/>
  <c r="C312" i="8"/>
  <c r="F202" i="12" s="1"/>
  <c r="C313" i="8"/>
  <c r="F203" i="12" s="1"/>
  <c r="C314" i="8"/>
  <c r="C316" i="8"/>
  <c r="F199" i="12" s="1"/>
  <c r="C317" i="8"/>
  <c r="F200" i="12" s="1"/>
  <c r="C318" i="8"/>
  <c r="F216" i="12" s="1"/>
  <c r="C319" i="8"/>
  <c r="F211" i="12" s="1"/>
  <c r="C320" i="8"/>
  <c r="F204" i="12" s="1"/>
  <c r="C321" i="8"/>
  <c r="F212" i="12" s="1"/>
  <c r="C322" i="8"/>
  <c r="F214" i="12" s="1"/>
  <c r="C323" i="8"/>
  <c r="F213" i="12" s="1"/>
  <c r="C324" i="8"/>
  <c r="F206" i="12" s="1"/>
  <c r="C325" i="8"/>
  <c r="C326" i="8"/>
  <c r="C327" i="8"/>
  <c r="F198" i="12" s="1"/>
  <c r="C328" i="8"/>
  <c r="C329" i="8"/>
  <c r="C330" i="8"/>
  <c r="C331" i="8"/>
  <c r="C332" i="8"/>
  <c r="F235" i="12" s="1"/>
  <c r="C333" i="8"/>
  <c r="F234" i="12" s="1"/>
  <c r="C334" i="8"/>
  <c r="F97" i="12" s="1"/>
  <c r="C335" i="8"/>
  <c r="F96" i="12" s="1"/>
  <c r="C336" i="8"/>
  <c r="F98" i="12" s="1"/>
  <c r="C337" i="8"/>
  <c r="F223" i="12" s="1"/>
  <c r="C338" i="8"/>
  <c r="C339" i="8"/>
  <c r="C340" i="8"/>
  <c r="C341" i="8"/>
  <c r="F51" i="12" s="1"/>
  <c r="C342" i="8"/>
  <c r="F52" i="12" s="1"/>
  <c r="C343" i="8"/>
  <c r="F170" i="12" s="1"/>
  <c r="C344" i="8"/>
  <c r="F233" i="12" s="1"/>
  <c r="C345" i="8"/>
  <c r="C346" i="8"/>
  <c r="C347" i="8"/>
  <c r="F60" i="12" s="1"/>
  <c r="C348" i="8"/>
  <c r="C349" i="8"/>
  <c r="F59" i="12" s="1"/>
  <c r="C350" i="8"/>
  <c r="C351" i="8"/>
  <c r="C352" i="8"/>
  <c r="C360" i="8"/>
  <c r="F231" i="12" s="1"/>
  <c r="C361" i="8"/>
  <c r="C354" i="8"/>
  <c r="F197" i="12" s="1"/>
  <c r="C353" i="8"/>
  <c r="C355" i="8"/>
  <c r="C357" i="8"/>
  <c r="F215" i="12" s="1"/>
  <c r="C363" i="8"/>
  <c r="C364" i="8"/>
  <c r="F180" i="12" s="1"/>
  <c r="C365" i="8"/>
  <c r="C366" i="8"/>
  <c r="F178" i="12" s="1"/>
  <c r="C367" i="8"/>
  <c r="F220" i="12" s="1"/>
  <c r="C369" i="8"/>
  <c r="F221" i="12" s="1"/>
  <c r="C370" i="8"/>
  <c r="C371" i="8"/>
  <c r="C372" i="8"/>
  <c r="F222" i="12" s="1"/>
  <c r="C373" i="8"/>
  <c r="C374" i="8"/>
  <c r="C375" i="8"/>
  <c r="C468" i="8"/>
  <c r="C377" i="8"/>
  <c r="C378" i="8"/>
  <c r="F263" i="12" s="1"/>
  <c r="C379" i="8"/>
  <c r="F131" i="12" s="1"/>
  <c r="C380" i="8"/>
  <c r="F132" i="12" s="1"/>
  <c r="C381" i="8"/>
  <c r="F130" i="12" s="1"/>
  <c r="C382" i="8"/>
  <c r="C383" i="8"/>
  <c r="C384" i="8"/>
  <c r="F91" i="12" s="1"/>
  <c r="C385" i="8"/>
  <c r="C386" i="8"/>
  <c r="C387" i="8"/>
  <c r="C388" i="8"/>
  <c r="C389" i="8"/>
  <c r="F94" i="12" s="1"/>
  <c r="C390" i="8"/>
  <c r="F92" i="12" s="1"/>
  <c r="C391" i="8"/>
  <c r="F93" i="12" s="1"/>
  <c r="C392" i="8"/>
  <c r="F86" i="12" s="1"/>
  <c r="C393" i="8"/>
  <c r="F87" i="12" s="1"/>
  <c r="C394" i="8"/>
  <c r="F33" i="12" s="1"/>
  <c r="C395" i="8"/>
  <c r="F34" i="12" s="1"/>
  <c r="C396" i="8"/>
  <c r="F17" i="12" s="1"/>
  <c r="C397" i="8"/>
  <c r="C398" i="8"/>
  <c r="F18" i="12" s="1"/>
  <c r="C399" i="8"/>
  <c r="F81" i="12" s="1"/>
  <c r="C453" i="8"/>
  <c r="F42" i="12" s="1"/>
  <c r="C454" i="8"/>
  <c r="F43" i="12" s="1"/>
  <c r="C455" i="8"/>
  <c r="C456" i="8"/>
  <c r="F160" i="12" s="1"/>
  <c r="C457" i="8"/>
  <c r="F159" i="12" s="1"/>
  <c r="C458" i="8"/>
  <c r="C459" i="8"/>
  <c r="C460" i="8"/>
  <c r="C461" i="8"/>
  <c r="C462" i="8"/>
  <c r="C463" i="8"/>
  <c r="C464" i="8"/>
  <c r="C465" i="8"/>
  <c r="C466" i="8"/>
  <c r="C467" i="8"/>
  <c r="C376" i="8"/>
  <c r="F219" i="12" s="1"/>
  <c r="C412" i="8"/>
  <c r="F189" i="12" s="1"/>
  <c r="C413" i="8"/>
  <c r="C414" i="8"/>
  <c r="C415" i="8"/>
  <c r="C416" i="8"/>
  <c r="C417" i="8"/>
  <c r="F184" i="12" s="1"/>
  <c r="C418" i="8"/>
  <c r="F188" i="12" s="1"/>
  <c r="C469" i="8"/>
  <c r="C470" i="8"/>
  <c r="C471" i="8"/>
  <c r="C472" i="8"/>
  <c r="C473" i="8"/>
  <c r="C474" i="8"/>
  <c r="C475" i="8"/>
  <c r="C476" i="8"/>
  <c r="C477" i="8"/>
  <c r="F175" i="12" s="1"/>
  <c r="C478" i="8"/>
  <c r="F176" i="12" s="1"/>
  <c r="C479" i="8"/>
  <c r="C480" i="8"/>
  <c r="F174" i="12" s="1"/>
  <c r="C481" i="8"/>
  <c r="C482" i="8"/>
  <c r="C483" i="8"/>
  <c r="C484" i="8"/>
  <c r="F177" i="12" s="1"/>
  <c r="C485" i="8"/>
  <c r="F169" i="12" s="1"/>
  <c r="C486" i="8"/>
  <c r="C487" i="8"/>
  <c r="F161" i="12" s="1"/>
  <c r="C488" i="8"/>
  <c r="C489" i="8"/>
  <c r="F44" i="12" s="1"/>
  <c r="C490" i="8"/>
  <c r="F67" i="12" s="1"/>
  <c r="C491" i="8"/>
  <c r="F74" i="12" s="1"/>
  <c r="C492" i="8"/>
  <c r="F20" i="12" s="1"/>
  <c r="C493" i="8"/>
  <c r="C494" i="8"/>
  <c r="F236" i="12" s="1"/>
  <c r="C495" i="8"/>
  <c r="C496" i="8"/>
  <c r="F168" i="12" s="1"/>
  <c r="C497" i="8"/>
  <c r="F247" i="12" s="1"/>
  <c r="C498" i="8"/>
  <c r="C499" i="8"/>
  <c r="F162" i="12" s="1"/>
  <c r="C500" i="8"/>
  <c r="F164" i="12" s="1"/>
  <c r="C501" i="8"/>
  <c r="F163" i="12" s="1"/>
  <c r="C502" i="8"/>
  <c r="C503" i="8"/>
  <c r="F80" i="12" s="1"/>
  <c r="C504" i="8"/>
  <c r="F68" i="12" s="1"/>
  <c r="C505" i="8"/>
  <c r="F248" i="12" s="1"/>
  <c r="C506" i="8"/>
  <c r="F165" i="12" s="1"/>
  <c r="C507" i="8"/>
  <c r="C508" i="8"/>
  <c r="F166" i="12" s="1"/>
  <c r="C509" i="8"/>
  <c r="C510" i="8"/>
  <c r="C511" i="8"/>
  <c r="C512" i="8"/>
  <c r="C513" i="8"/>
  <c r="F156" i="12" s="1"/>
  <c r="C514" i="8"/>
  <c r="C515" i="8"/>
  <c r="F157" i="12" s="1"/>
  <c r="C516" i="8"/>
  <c r="F155" i="12" s="1"/>
  <c r="C517" i="8"/>
  <c r="C518" i="8"/>
  <c r="C519" i="8"/>
  <c r="C520" i="8"/>
  <c r="C521" i="8"/>
  <c r="C522" i="8"/>
  <c r="F24" i="12" s="1"/>
  <c r="C523" i="8"/>
  <c r="C524" i="8"/>
  <c r="C525" i="8"/>
  <c r="F25" i="12" s="1"/>
  <c r="C526" i="8"/>
  <c r="F23" i="12" s="1"/>
  <c r="C527" i="8"/>
  <c r="F28" i="12" s="1"/>
  <c r="C528" i="8"/>
  <c r="F26" i="12" s="1"/>
  <c r="C529" i="8"/>
  <c r="F27" i="12" s="1"/>
  <c r="C530" i="8"/>
  <c r="C419" i="8"/>
  <c r="F191" i="12" s="1"/>
  <c r="C358" i="8"/>
  <c r="F226" i="12" s="1"/>
  <c r="C531" i="8"/>
  <c r="F72" i="12" s="1"/>
  <c r="C532" i="8"/>
  <c r="F73" i="12" s="1"/>
  <c r="C533" i="8"/>
  <c r="C534" i="8"/>
  <c r="C535" i="8"/>
  <c r="F82" i="12" s="1"/>
  <c r="C536" i="8"/>
  <c r="C537" i="8"/>
  <c r="C538" i="8"/>
  <c r="F228" i="12" s="1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359" i="8"/>
  <c r="C449" i="8"/>
  <c r="F218" i="12" s="1"/>
  <c r="C556" i="8"/>
  <c r="F266" i="12" s="1"/>
  <c r="C557" i="8"/>
  <c r="C558" i="8"/>
  <c r="C559" i="8"/>
  <c r="F76" i="12" s="1"/>
  <c r="C560" i="8"/>
  <c r="F77" i="12" s="1"/>
  <c r="C561" i="8"/>
  <c r="C562" i="8"/>
  <c r="C563" i="8"/>
  <c r="F19" i="12" s="1"/>
  <c r="C564" i="8"/>
  <c r="C565" i="8"/>
  <c r="F21" i="12" s="1"/>
  <c r="C566" i="8"/>
  <c r="F22" i="12" s="1"/>
  <c r="C567" i="8"/>
  <c r="C568" i="8"/>
  <c r="C569" i="8"/>
  <c r="C570" i="8"/>
  <c r="C571" i="8"/>
  <c r="C572" i="8"/>
  <c r="F249" i="12" s="1"/>
  <c r="C573" i="8"/>
  <c r="C574" i="8"/>
  <c r="F71" i="12" s="1"/>
  <c r="C575" i="8"/>
  <c r="C423" i="8"/>
  <c r="C425" i="8"/>
  <c r="F53" i="12" s="1"/>
  <c r="C426" i="8"/>
  <c r="C420" i="8"/>
  <c r="F260" i="12" s="1"/>
  <c r="C421" i="8"/>
  <c r="F35" i="12" s="1"/>
  <c r="C422" i="8"/>
  <c r="F261" i="12" s="1"/>
  <c r="C433" i="8"/>
  <c r="C576" i="8"/>
  <c r="C577" i="8"/>
  <c r="C434" i="8"/>
  <c r="C435" i="8"/>
  <c r="C436" i="8"/>
  <c r="C437" i="8"/>
  <c r="C438" i="8"/>
  <c r="C439" i="8"/>
  <c r="C578" i="8"/>
  <c r="C579" i="8"/>
  <c r="C580" i="8"/>
  <c r="C584" i="8"/>
  <c r="C582" i="8"/>
  <c r="F250" i="12" s="1"/>
  <c r="C583" i="8"/>
  <c r="C585" i="8"/>
  <c r="C440" i="8"/>
  <c r="F66" i="12" s="1"/>
  <c r="C587" i="8"/>
  <c r="F31" i="12" s="1"/>
  <c r="C588" i="8"/>
  <c r="F30" i="12" s="1"/>
  <c r="C589" i="8"/>
  <c r="F29" i="12" s="1"/>
  <c r="C590" i="8"/>
  <c r="C591" i="8"/>
  <c r="C592" i="8"/>
  <c r="C593" i="8"/>
  <c r="C594" i="8"/>
  <c r="C595" i="8"/>
  <c r="C596" i="8"/>
  <c r="F4" i="12" s="1"/>
  <c r="C597" i="8"/>
  <c r="F5" i="12" s="1"/>
  <c r="C598" i="8"/>
  <c r="C581" i="8"/>
  <c r="F237" i="12" s="1"/>
  <c r="C586" i="8"/>
  <c r="C599" i="8"/>
  <c r="C600" i="8"/>
  <c r="C601" i="8"/>
  <c r="C602" i="8"/>
  <c r="C603" i="8"/>
  <c r="C604" i="8"/>
  <c r="C605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5" i="8"/>
  <c r="O306" i="8"/>
  <c r="O307" i="8"/>
  <c r="O308" i="8"/>
  <c r="O309" i="8"/>
  <c r="O310" i="8"/>
  <c r="O311" i="8"/>
  <c r="O312" i="8"/>
  <c r="O313" i="8"/>
  <c r="O314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60" i="8"/>
  <c r="O361" i="8"/>
  <c r="O354" i="8"/>
  <c r="O353" i="8"/>
  <c r="O355" i="8"/>
  <c r="O357" i="8"/>
  <c r="O363" i="8"/>
  <c r="O364" i="8"/>
  <c r="O365" i="8"/>
  <c r="O366" i="8"/>
  <c r="O367" i="8"/>
  <c r="O369" i="8"/>
  <c r="O370" i="8"/>
  <c r="O371" i="8"/>
  <c r="O372" i="8"/>
  <c r="O373" i="8"/>
  <c r="O374" i="8"/>
  <c r="O375" i="8"/>
  <c r="O468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376" i="8"/>
  <c r="O412" i="8"/>
  <c r="O413" i="8"/>
  <c r="O414" i="8"/>
  <c r="O415" i="8"/>
  <c r="O416" i="8"/>
  <c r="O417" i="8"/>
  <c r="O41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419" i="8"/>
  <c r="O358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359" i="8"/>
  <c r="O449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423" i="8"/>
  <c r="O425" i="8"/>
  <c r="O426" i="8"/>
  <c r="O420" i="8"/>
  <c r="O421" i="8"/>
  <c r="O422" i="8"/>
  <c r="O433" i="8"/>
  <c r="O576" i="8"/>
  <c r="O577" i="8"/>
  <c r="O434" i="8"/>
  <c r="O435" i="8"/>
  <c r="O436" i="8"/>
  <c r="O437" i="8"/>
  <c r="O438" i="8"/>
  <c r="O439" i="8"/>
  <c r="O578" i="8"/>
  <c r="O579" i="8"/>
  <c r="O580" i="8"/>
  <c r="O584" i="8"/>
  <c r="O582" i="8"/>
  <c r="O583" i="8"/>
  <c r="O585" i="8"/>
  <c r="O440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81" i="8"/>
  <c r="O586" i="8"/>
  <c r="O599" i="8"/>
  <c r="O600" i="8"/>
  <c r="O601" i="8"/>
  <c r="O602" i="8"/>
  <c r="O603" i="8"/>
  <c r="O604" i="8"/>
  <c r="O605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5" i="8"/>
  <c r="P306" i="8"/>
  <c r="P307" i="8"/>
  <c r="P308" i="8"/>
  <c r="P309" i="8"/>
  <c r="P310" i="8"/>
  <c r="P311" i="8"/>
  <c r="P312" i="8"/>
  <c r="P313" i="8"/>
  <c r="P314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60" i="8"/>
  <c r="P361" i="8"/>
  <c r="P354" i="8"/>
  <c r="P353" i="8"/>
  <c r="P355" i="8"/>
  <c r="P357" i="8"/>
  <c r="P363" i="8"/>
  <c r="P364" i="8"/>
  <c r="P365" i="8"/>
  <c r="P366" i="8"/>
  <c r="P367" i="8"/>
  <c r="P369" i="8"/>
  <c r="P370" i="8"/>
  <c r="P371" i="8"/>
  <c r="P372" i="8"/>
  <c r="P373" i="8"/>
  <c r="P374" i="8"/>
  <c r="P375" i="8"/>
  <c r="P468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376" i="8"/>
  <c r="P412" i="8"/>
  <c r="P413" i="8"/>
  <c r="P414" i="8"/>
  <c r="P415" i="8"/>
  <c r="P416" i="8"/>
  <c r="P417" i="8"/>
  <c r="P41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419" i="8"/>
  <c r="P358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359" i="8"/>
  <c r="P449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423" i="8"/>
  <c r="P425" i="8"/>
  <c r="P426" i="8"/>
  <c r="P420" i="8"/>
  <c r="P421" i="8"/>
  <c r="P422" i="8"/>
  <c r="P433" i="8"/>
  <c r="P576" i="8"/>
  <c r="P577" i="8"/>
  <c r="P434" i="8"/>
  <c r="P435" i="8"/>
  <c r="P436" i="8"/>
  <c r="P437" i="8"/>
  <c r="P438" i="8"/>
  <c r="P439" i="8"/>
  <c r="P578" i="8"/>
  <c r="P579" i="8"/>
  <c r="P580" i="8"/>
  <c r="P584" i="8"/>
  <c r="P582" i="8"/>
  <c r="P583" i="8"/>
  <c r="P585" i="8"/>
  <c r="P440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81" i="8"/>
  <c r="P586" i="8"/>
  <c r="P599" i="8"/>
  <c r="P600" i="8"/>
  <c r="P601" i="8"/>
  <c r="P602" i="8"/>
  <c r="P603" i="8"/>
  <c r="P604" i="8"/>
  <c r="P605" i="8"/>
  <c r="P69" i="8"/>
  <c r="O69" i="8"/>
  <c r="C69" i="8"/>
  <c r="P68" i="8"/>
  <c r="O68" i="8"/>
  <c r="C68" i="8"/>
  <c r="P67" i="8"/>
  <c r="O67" i="8"/>
  <c r="C67" i="8"/>
  <c r="P66" i="8"/>
  <c r="O66" i="8"/>
  <c r="C66" i="8"/>
  <c r="P65" i="8"/>
  <c r="O65" i="8"/>
  <c r="C65" i="8"/>
  <c r="P64" i="8"/>
  <c r="O64" i="8"/>
  <c r="C64" i="8"/>
  <c r="P76" i="8"/>
  <c r="O76" i="8"/>
  <c r="C76" i="8"/>
  <c r="P75" i="8"/>
  <c r="O75" i="8"/>
  <c r="C75" i="8"/>
  <c r="P74" i="8"/>
  <c r="O74" i="8"/>
  <c r="C74" i="8"/>
  <c r="P73" i="8"/>
  <c r="O73" i="8"/>
  <c r="C73" i="8"/>
  <c r="P72" i="8"/>
  <c r="O72" i="8"/>
  <c r="C72" i="8"/>
  <c r="P71" i="8"/>
  <c r="O71" i="8"/>
  <c r="C71" i="8"/>
  <c r="P70" i="8"/>
  <c r="O70" i="8"/>
  <c r="C70" i="8"/>
  <c r="F125" i="12" l="1"/>
  <c r="F110" i="12"/>
  <c r="F79" i="12"/>
  <c r="F50" i="12"/>
  <c r="F123" i="12"/>
  <c r="F108" i="12"/>
  <c r="F109" i="12"/>
  <c r="F124" i="12"/>
  <c r="F107" i="12"/>
  <c r="F122" i="12"/>
  <c r="F265" i="12"/>
  <c r="F264" i="12"/>
  <c r="F40" i="12"/>
  <c r="F39" i="12"/>
  <c r="F210" i="12"/>
  <c r="F208" i="12"/>
  <c r="F47" i="12"/>
  <c r="F45" i="12"/>
  <c r="F48" i="12"/>
  <c r="F46" i="12"/>
  <c r="F115" i="12"/>
  <c r="F99" i="12"/>
  <c r="C280" i="8"/>
  <c r="O280" i="8"/>
  <c r="P280" i="8"/>
  <c r="C30" i="8"/>
  <c r="F196" i="12" s="1"/>
  <c r="C31" i="8"/>
  <c r="C32" i="8"/>
  <c r="F194" i="12" s="1"/>
  <c r="C33" i="8"/>
  <c r="F2" i="12" s="1"/>
  <c r="C34" i="8"/>
  <c r="C35" i="8"/>
  <c r="C36" i="8"/>
  <c r="C37" i="8"/>
  <c r="C38" i="8"/>
  <c r="F104" i="12" s="1"/>
  <c r="C39" i="8"/>
  <c r="C40" i="8"/>
  <c r="C41" i="8"/>
  <c r="C42" i="8"/>
  <c r="C43" i="8"/>
  <c r="C44" i="8"/>
  <c r="C45" i="8"/>
  <c r="F183" i="12" s="1"/>
  <c r="C46" i="8"/>
  <c r="C47" i="8"/>
  <c r="F193" i="12" s="1"/>
  <c r="C48" i="8"/>
  <c r="F232" i="12" s="1"/>
  <c r="C49" i="8"/>
  <c r="C50" i="8"/>
  <c r="F205" i="12" s="1"/>
  <c r="C51" i="8"/>
  <c r="F49" i="12" s="1"/>
  <c r="C52" i="8"/>
  <c r="F56" i="12" s="1"/>
  <c r="C53" i="8"/>
  <c r="C54" i="8"/>
  <c r="C55" i="8"/>
  <c r="C56" i="8"/>
  <c r="C57" i="8"/>
  <c r="F8" i="12" s="1"/>
  <c r="C58" i="8"/>
  <c r="C59" i="8"/>
  <c r="C60" i="8"/>
  <c r="C61" i="8"/>
  <c r="C62" i="8"/>
  <c r="C63" i="8"/>
  <c r="C77" i="8"/>
  <c r="C78" i="8"/>
  <c r="C79" i="8"/>
  <c r="C80" i="8"/>
  <c r="F245" i="12" s="1"/>
  <c r="C81" i="8"/>
  <c r="F243" i="12" s="1"/>
  <c r="C82" i="8"/>
  <c r="F244" i="12" s="1"/>
  <c r="C83" i="8"/>
  <c r="C84" i="8"/>
  <c r="F239" i="12" s="1"/>
  <c r="C85" i="8"/>
  <c r="F240" i="12" s="1"/>
  <c r="C86" i="8"/>
  <c r="F15" i="12" s="1"/>
  <c r="C87" i="8"/>
  <c r="F14" i="12" s="1"/>
  <c r="C88" i="8"/>
  <c r="C89" i="8"/>
  <c r="F9" i="12" s="1"/>
  <c r="C90" i="8"/>
  <c r="F13" i="12" s="1"/>
  <c r="C91" i="8"/>
  <c r="F12" i="12" s="1"/>
  <c r="C92" i="8"/>
  <c r="F230" i="12" s="1"/>
  <c r="C93" i="8"/>
  <c r="F229" i="12" s="1"/>
  <c r="C94" i="8"/>
  <c r="C95" i="8"/>
  <c r="F75" i="12" s="1"/>
  <c r="C96" i="8"/>
  <c r="F154" i="12" s="1"/>
  <c r="C97" i="8"/>
  <c r="C98" i="8"/>
  <c r="C99" i="8"/>
  <c r="C100" i="8"/>
  <c r="C101" i="8"/>
  <c r="C102" i="8"/>
  <c r="C103" i="8"/>
  <c r="C104" i="8"/>
  <c r="C105" i="8"/>
  <c r="C106" i="8"/>
  <c r="C107" i="8"/>
  <c r="C108" i="8"/>
  <c r="F238" i="12" s="1"/>
  <c r="C109" i="8"/>
  <c r="C110" i="8"/>
  <c r="C111" i="8"/>
  <c r="C112" i="8"/>
  <c r="C113" i="8"/>
  <c r="C114" i="8"/>
  <c r="C115" i="8"/>
  <c r="C116" i="8"/>
  <c r="C117" i="8"/>
  <c r="C118" i="8"/>
  <c r="C120" i="8"/>
  <c r="C121" i="8"/>
  <c r="F262" i="12" s="1"/>
  <c r="C122" i="8"/>
  <c r="C123" i="8"/>
  <c r="C124" i="8"/>
  <c r="C125" i="8"/>
  <c r="F136" i="12" s="1"/>
  <c r="C126" i="8"/>
  <c r="F137" i="12" s="1"/>
  <c r="C127" i="8"/>
  <c r="C128" i="8"/>
  <c r="C129" i="8"/>
  <c r="C130" i="8"/>
  <c r="C131" i="8"/>
  <c r="C132" i="8"/>
  <c r="C133" i="8"/>
  <c r="F78" i="12" s="1"/>
  <c r="C134" i="8"/>
  <c r="F227" i="12" s="1"/>
  <c r="C119" i="8"/>
  <c r="C135" i="8"/>
  <c r="F253" i="12" s="1"/>
  <c r="C136" i="8"/>
  <c r="F257" i="12" s="1"/>
  <c r="C137" i="8"/>
  <c r="F251" i="12" s="1"/>
  <c r="C138" i="8"/>
  <c r="F256" i="12" s="1"/>
  <c r="C139" i="8"/>
  <c r="C140" i="8"/>
  <c r="F259" i="12" s="1"/>
  <c r="C141" i="8"/>
  <c r="F258" i="12" s="1"/>
  <c r="C142" i="8"/>
  <c r="F252" i="12" s="1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71" i="8"/>
  <c r="C272" i="8"/>
  <c r="C273" i="8"/>
  <c r="C274" i="8"/>
  <c r="C275" i="8"/>
  <c r="C276" i="8"/>
  <c r="C277" i="8"/>
  <c r="C278" i="8"/>
  <c r="C27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19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71" i="8"/>
  <c r="O272" i="8"/>
  <c r="O273" i="8"/>
  <c r="O274" i="8"/>
  <c r="O275" i="8"/>
  <c r="O276" i="8"/>
  <c r="O277" i="8"/>
  <c r="O278" i="8"/>
  <c r="O27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19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71" i="8"/>
  <c r="P272" i="8"/>
  <c r="P273" i="8"/>
  <c r="P274" i="8"/>
  <c r="P275" i="8"/>
  <c r="P276" i="8"/>
  <c r="P277" i="8"/>
  <c r="P278" i="8"/>
  <c r="P279" i="8"/>
  <c r="C29" i="8"/>
  <c r="O29" i="8"/>
  <c r="P29" i="8"/>
  <c r="C28" i="8"/>
  <c r="O28" i="8"/>
  <c r="P28" i="8"/>
  <c r="C27" i="8"/>
  <c r="F37" i="12" s="1"/>
  <c r="O27" i="8"/>
  <c r="P27" i="8"/>
  <c r="C26" i="8"/>
  <c r="O26" i="8"/>
  <c r="P26" i="8"/>
  <c r="C25" i="8"/>
  <c r="O25" i="8"/>
  <c r="P25" i="8"/>
  <c r="C24" i="8"/>
  <c r="F89" i="12" s="1"/>
  <c r="O24" i="8"/>
  <c r="P24" i="8"/>
  <c r="C23" i="8"/>
  <c r="F88" i="12" s="1"/>
  <c r="O23" i="8"/>
  <c r="P23" i="8"/>
  <c r="C22" i="8"/>
  <c r="F38" i="12" s="1"/>
  <c r="O22" i="8"/>
  <c r="P22" i="8"/>
  <c r="C21" i="8"/>
  <c r="F69" i="12" s="1"/>
  <c r="O21" i="8"/>
  <c r="P21" i="8"/>
  <c r="C20" i="8"/>
  <c r="F70" i="12" s="1"/>
  <c r="O20" i="8"/>
  <c r="P20" i="8"/>
  <c r="C19" i="8"/>
  <c r="F83" i="12" s="1"/>
  <c r="O19" i="8"/>
  <c r="P19" i="8"/>
  <c r="C18" i="8"/>
  <c r="F85" i="12" s="1"/>
  <c r="O18" i="8"/>
  <c r="P18" i="8"/>
  <c r="C17" i="8"/>
  <c r="F95" i="12" s="1"/>
  <c r="O17" i="8"/>
  <c r="P17" i="8"/>
  <c r="C16" i="8"/>
  <c r="F90" i="12" s="1"/>
  <c r="O16" i="8"/>
  <c r="P16" i="8"/>
  <c r="C15" i="8"/>
  <c r="F84" i="12" s="1"/>
  <c r="O15" i="8"/>
  <c r="P15" i="8"/>
  <c r="C11" i="8"/>
  <c r="O11" i="8"/>
  <c r="P11" i="8"/>
  <c r="C14" i="8"/>
  <c r="O14" i="8"/>
  <c r="P14" i="8"/>
  <c r="C13" i="8"/>
  <c r="O13" i="8"/>
  <c r="P13" i="8"/>
  <c r="C12" i="8"/>
  <c r="O12" i="8"/>
  <c r="P12" i="8"/>
  <c r="C10" i="8"/>
  <c r="O10" i="8"/>
  <c r="P10" i="8"/>
  <c r="C9" i="8"/>
  <c r="F133" i="12" s="1"/>
  <c r="O9" i="8"/>
  <c r="P9" i="8"/>
  <c r="C8" i="8"/>
  <c r="F58" i="12" s="1"/>
  <c r="O8" i="8"/>
  <c r="P8" i="8"/>
  <c r="C7" i="8"/>
  <c r="F57" i="12" s="1"/>
  <c r="O7" i="8"/>
  <c r="P7" i="8"/>
  <c r="C6" i="8"/>
  <c r="F65" i="12" s="1"/>
  <c r="O6" i="8"/>
  <c r="P6" i="8"/>
  <c r="C5" i="8"/>
  <c r="F64" i="12" s="1"/>
  <c r="O5" i="8"/>
  <c r="P5" i="8"/>
  <c r="F151" i="12" l="1"/>
  <c r="F145" i="12"/>
  <c r="F153" i="12"/>
  <c r="F147" i="12"/>
  <c r="F113" i="12"/>
  <c r="F128" i="12"/>
  <c r="F144" i="12"/>
  <c r="F150" i="12"/>
  <c r="F11" i="12"/>
  <c r="F10" i="12"/>
  <c r="F116" i="12"/>
  <c r="F100" i="12"/>
  <c r="F149" i="12"/>
  <c r="F143" i="12"/>
  <c r="F117" i="12"/>
  <c r="F101" i="12"/>
  <c r="F148" i="12"/>
  <c r="F142" i="12"/>
  <c r="F127" i="12"/>
  <c r="F112" i="12"/>
  <c r="F121" i="12"/>
  <c r="F106" i="12"/>
  <c r="F105" i="12"/>
  <c r="F120" i="12"/>
  <c r="F254" i="12"/>
  <c r="F255" i="12"/>
  <c r="F129" i="12"/>
  <c r="F114" i="12"/>
  <c r="F141" i="12"/>
  <c r="F139" i="12"/>
  <c r="F241" i="12"/>
  <c r="F242" i="12"/>
  <c r="F118" i="12"/>
  <c r="F102" i="12"/>
  <c r="F146" i="12"/>
  <c r="F152" i="12"/>
  <c r="F138" i="12"/>
  <c r="F140" i="12"/>
  <c r="F111" i="12"/>
  <c r="F126" i="12"/>
  <c r="F119" i="12"/>
  <c r="F103" i="12"/>
  <c r="P2" i="8"/>
  <c r="P3" i="8"/>
  <c r="P4" i="8"/>
  <c r="O2" i="8"/>
  <c r="O3" i="8"/>
  <c r="O4" i="8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G2" i="5"/>
  <c r="H2" i="5" s="1"/>
  <c r="G3" i="5"/>
  <c r="H3" i="5" s="1"/>
  <c r="G4" i="5"/>
  <c r="H4" i="5" s="1"/>
  <c r="G5" i="5"/>
  <c r="H5" i="5" s="1"/>
  <c r="G6" i="5"/>
  <c r="H6" i="5" s="1"/>
  <c r="G7" i="5"/>
  <c r="H7" i="5" s="1"/>
  <c r="G8" i="5"/>
  <c r="H8" i="5" s="1"/>
  <c r="G9" i="5"/>
  <c r="H9" i="5" s="1"/>
  <c r="G10" i="5"/>
  <c r="H10" i="5" s="1"/>
  <c r="G11" i="5"/>
  <c r="H11" i="5" s="1"/>
  <c r="G12" i="5"/>
  <c r="H12" i="5" s="1"/>
  <c r="G13" i="5"/>
  <c r="H13" i="5" s="1"/>
  <c r="G14" i="5"/>
  <c r="H14" i="5" s="1"/>
  <c r="G15" i="5"/>
  <c r="H15" i="5" s="1"/>
  <c r="G16" i="5"/>
  <c r="H16" i="5" s="1"/>
  <c r="G17" i="5"/>
  <c r="H17" i="5" s="1"/>
  <c r="G18" i="5"/>
  <c r="H18" i="5" s="1"/>
  <c r="G19" i="5"/>
  <c r="H19" i="5" s="1"/>
  <c r="G20" i="5"/>
  <c r="H20" i="5" s="1"/>
  <c r="G21" i="5"/>
  <c r="H21" i="5" s="1"/>
  <c r="G22" i="5"/>
  <c r="H22" i="5" s="1"/>
  <c r="G23" i="5"/>
  <c r="H23" i="5" s="1"/>
  <c r="G24" i="5"/>
  <c r="H24" i="5" s="1"/>
  <c r="G25" i="5"/>
  <c r="H25" i="5" s="1"/>
  <c r="G26" i="5"/>
  <c r="H26" i="5" s="1"/>
  <c r="G27" i="5"/>
  <c r="H27" i="5" s="1"/>
  <c r="G28" i="5"/>
  <c r="H28" i="5" s="1"/>
  <c r="G29" i="5"/>
  <c r="H29" i="5" s="1"/>
  <c r="G30" i="5"/>
  <c r="H30" i="5" s="1"/>
  <c r="G31" i="5"/>
  <c r="H31" i="5" s="1"/>
  <c r="G32" i="5"/>
  <c r="H32" i="5" s="1"/>
  <c r="G33" i="5"/>
  <c r="H33" i="5" s="1"/>
  <c r="G34" i="5"/>
  <c r="H34" i="5" s="1"/>
  <c r="G35" i="5"/>
  <c r="H35" i="5" s="1"/>
  <c r="G36" i="5"/>
  <c r="H36" i="5" s="1"/>
  <c r="G37" i="5"/>
  <c r="H37" i="5" s="1"/>
  <c r="G38" i="5"/>
  <c r="H38" i="5" s="1"/>
  <c r="G39" i="5"/>
  <c r="H39" i="5" s="1"/>
  <c r="G40" i="5"/>
  <c r="H40" i="5" s="1"/>
  <c r="G41" i="5"/>
  <c r="H41" i="5" s="1"/>
  <c r="G42" i="5"/>
  <c r="H42" i="5" s="1"/>
  <c r="G43" i="5"/>
  <c r="H43" i="5" s="1"/>
  <c r="G44" i="5"/>
  <c r="H44" i="5" s="1"/>
  <c r="G45" i="5"/>
  <c r="H45" i="5" s="1"/>
  <c r="G46" i="5"/>
  <c r="H46" i="5" s="1"/>
  <c r="G47" i="5"/>
  <c r="H47" i="5" s="1"/>
  <c r="G48" i="5"/>
  <c r="H48" i="5" s="1"/>
  <c r="G49" i="5"/>
  <c r="H49" i="5" s="1"/>
  <c r="G50" i="5"/>
  <c r="H50" i="5" s="1"/>
  <c r="G51" i="5"/>
  <c r="H51" i="5" s="1"/>
  <c r="G52" i="5"/>
  <c r="H52" i="5" s="1"/>
  <c r="G53" i="5"/>
  <c r="H53" i="5" s="1"/>
  <c r="G54" i="5"/>
  <c r="H54" i="5" s="1"/>
  <c r="G55" i="5"/>
  <c r="H55" i="5" s="1"/>
  <c r="G56" i="5"/>
  <c r="H56" i="5" s="1"/>
  <c r="G57" i="5"/>
  <c r="H57" i="5" s="1"/>
  <c r="G58" i="5"/>
  <c r="H58" i="5" s="1"/>
  <c r="G59" i="5"/>
  <c r="H59" i="5" s="1"/>
  <c r="G60" i="5"/>
  <c r="H60" i="5" s="1"/>
  <c r="G61" i="5"/>
  <c r="H61" i="5" s="1"/>
  <c r="G62" i="5"/>
  <c r="H62" i="5" s="1"/>
  <c r="G63" i="5"/>
  <c r="H63" i="5" s="1"/>
  <c r="G64" i="5"/>
  <c r="H64" i="5" s="1"/>
  <c r="G65" i="5"/>
  <c r="H65" i="5" s="1"/>
  <c r="G66" i="5"/>
  <c r="H66" i="5" s="1"/>
  <c r="G67" i="5"/>
  <c r="H67" i="5" s="1"/>
  <c r="G68" i="5"/>
  <c r="H68" i="5" s="1"/>
  <c r="G69" i="5"/>
  <c r="H69" i="5" s="1"/>
  <c r="G70" i="5"/>
  <c r="H70" i="5" s="1"/>
  <c r="G71" i="5"/>
  <c r="H71" i="5" s="1"/>
  <c r="G72" i="5"/>
  <c r="H72" i="5" s="1"/>
  <c r="G73" i="5"/>
  <c r="H73" i="5" s="1"/>
  <c r="G74" i="5"/>
  <c r="H74" i="5" s="1"/>
  <c r="G75" i="5"/>
  <c r="H75" i="5" s="1"/>
  <c r="G76" i="5"/>
  <c r="H76" i="5" s="1"/>
  <c r="G77" i="5"/>
  <c r="H77" i="5" s="1"/>
  <c r="G78" i="5"/>
  <c r="H78" i="5" s="1"/>
  <c r="G79" i="5"/>
  <c r="H79" i="5" s="1"/>
  <c r="G80" i="5"/>
  <c r="H80" i="5" s="1"/>
  <c r="G81" i="5"/>
  <c r="H81" i="5" s="1"/>
  <c r="G82" i="5"/>
  <c r="H82" i="5" s="1"/>
  <c r="G83" i="5"/>
  <c r="H83" i="5" s="1"/>
  <c r="G84" i="5"/>
  <c r="H84" i="5" s="1"/>
  <c r="G85" i="5"/>
  <c r="H85" i="5" s="1"/>
  <c r="G86" i="5"/>
  <c r="H86" i="5" s="1"/>
  <c r="G87" i="5"/>
  <c r="H87" i="5" s="1"/>
  <c r="G88" i="5"/>
  <c r="H88" i="5" s="1"/>
  <c r="G89" i="5"/>
  <c r="H89" i="5" s="1"/>
  <c r="G90" i="5"/>
  <c r="H90" i="5" s="1"/>
  <c r="G91" i="5"/>
  <c r="H91" i="5" s="1"/>
  <c r="G92" i="5"/>
  <c r="H92" i="5" s="1"/>
  <c r="G93" i="5"/>
  <c r="H93" i="5" s="1"/>
  <c r="G94" i="5"/>
  <c r="H94" i="5" s="1"/>
  <c r="G95" i="5"/>
  <c r="H95" i="5" s="1"/>
  <c r="G96" i="5"/>
  <c r="H96" i="5" s="1"/>
  <c r="G97" i="5"/>
  <c r="H97" i="5" s="1"/>
  <c r="G98" i="5"/>
  <c r="H98" i="5" s="1"/>
  <c r="G99" i="5"/>
  <c r="H99" i="5" s="1"/>
  <c r="G100" i="5"/>
  <c r="H100" i="5" s="1"/>
  <c r="G101" i="5"/>
  <c r="H101" i="5" s="1"/>
  <c r="G102" i="5"/>
  <c r="H102" i="5" s="1"/>
  <c r="G103" i="5"/>
  <c r="H103" i="5" s="1"/>
  <c r="G104" i="5"/>
  <c r="H104" i="5" s="1"/>
  <c r="G105" i="5"/>
  <c r="H105" i="5" s="1"/>
  <c r="G106" i="5"/>
  <c r="H106" i="5" s="1"/>
  <c r="G107" i="5"/>
  <c r="H107" i="5" s="1"/>
  <c r="G108" i="5"/>
  <c r="H108" i="5" s="1"/>
  <c r="G109" i="5"/>
  <c r="H109" i="5" s="1"/>
  <c r="G110" i="5"/>
  <c r="H110" i="5" s="1"/>
  <c r="G111" i="5"/>
  <c r="H111" i="5" s="1"/>
  <c r="G112" i="5"/>
  <c r="H112" i="5" s="1"/>
  <c r="G113" i="5"/>
  <c r="H113" i="5" s="1"/>
  <c r="G114" i="5"/>
  <c r="H114" i="5" s="1"/>
  <c r="G115" i="5"/>
  <c r="H115" i="5" s="1"/>
  <c r="G116" i="5"/>
  <c r="H116" i="5" s="1"/>
  <c r="G117" i="5"/>
  <c r="H117" i="5" s="1"/>
  <c r="G118" i="5"/>
  <c r="H118" i="5" s="1"/>
  <c r="G119" i="5"/>
  <c r="H119" i="5" s="1"/>
  <c r="G120" i="5"/>
  <c r="H120" i="5" s="1"/>
  <c r="G121" i="5"/>
  <c r="H121" i="5" s="1"/>
  <c r="G122" i="5"/>
  <c r="H122" i="5" s="1"/>
  <c r="G123" i="5"/>
  <c r="H123" i="5" s="1"/>
  <c r="G124" i="5"/>
  <c r="H124" i="5" s="1"/>
  <c r="G125" i="5"/>
  <c r="H125" i="5" s="1"/>
  <c r="G126" i="5"/>
  <c r="H126" i="5" s="1"/>
  <c r="G127" i="5"/>
  <c r="H127" i="5" s="1"/>
  <c r="G128" i="5"/>
  <c r="H128" i="5" s="1"/>
  <c r="G129" i="5"/>
  <c r="H129" i="5" s="1"/>
  <c r="G130" i="5"/>
  <c r="H130" i="5" s="1"/>
  <c r="G131" i="5"/>
  <c r="H131" i="5" s="1"/>
  <c r="G132" i="5"/>
  <c r="H132" i="5" s="1"/>
  <c r="G133" i="5"/>
  <c r="H133" i="5" s="1"/>
  <c r="G134" i="5"/>
  <c r="H134" i="5" s="1"/>
  <c r="G135" i="5"/>
  <c r="H135" i="5" s="1"/>
  <c r="G136" i="5"/>
  <c r="H136" i="5" s="1"/>
  <c r="G137" i="5"/>
  <c r="H137" i="5" s="1"/>
  <c r="G138" i="5"/>
  <c r="H138" i="5" s="1"/>
  <c r="G139" i="5"/>
  <c r="H139" i="5" s="1"/>
  <c r="G140" i="5"/>
  <c r="H140" i="5" s="1"/>
  <c r="G141" i="5"/>
  <c r="H141" i="5" s="1"/>
  <c r="G142" i="5"/>
  <c r="H142" i="5" s="1"/>
  <c r="G143" i="5"/>
  <c r="H143" i="5" s="1"/>
  <c r="G144" i="5"/>
  <c r="H144" i="5" s="1"/>
  <c r="G145" i="5"/>
  <c r="H145" i="5" s="1"/>
  <c r="G146" i="5"/>
  <c r="H146" i="5" s="1"/>
  <c r="G147" i="5"/>
  <c r="H147" i="5" s="1"/>
  <c r="G148" i="5"/>
  <c r="H148" i="5" s="1"/>
  <c r="G149" i="5"/>
  <c r="H149" i="5" s="1"/>
  <c r="G150" i="5"/>
  <c r="H150" i="5" s="1"/>
  <c r="G151" i="5"/>
  <c r="H151" i="5" s="1"/>
  <c r="G152" i="5"/>
  <c r="H152" i="5" s="1"/>
  <c r="G153" i="5"/>
  <c r="H153" i="5" s="1"/>
  <c r="G154" i="5"/>
  <c r="H154" i="5" s="1"/>
  <c r="G155" i="5"/>
  <c r="H155" i="5" s="1"/>
  <c r="G156" i="5"/>
  <c r="H156" i="5" s="1"/>
  <c r="G157" i="5"/>
  <c r="H157" i="5" s="1"/>
  <c r="G158" i="5"/>
  <c r="H158" i="5" s="1"/>
  <c r="G159" i="5"/>
  <c r="H159" i="5" s="1"/>
  <c r="G160" i="5"/>
  <c r="H160" i="5" s="1"/>
  <c r="G161" i="5"/>
  <c r="H161" i="5" s="1"/>
  <c r="G162" i="5"/>
  <c r="H162" i="5" s="1"/>
  <c r="G163" i="5"/>
  <c r="H163" i="5" s="1"/>
  <c r="G164" i="5"/>
  <c r="H164" i="5" s="1"/>
  <c r="G165" i="5"/>
  <c r="H165" i="5" s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G2" i="4"/>
  <c r="H2" i="4" s="1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H98" i="4" s="1"/>
  <c r="G99" i="4"/>
  <c r="H99" i="4" s="1"/>
  <c r="G100" i="4"/>
  <c r="H100" i="4" s="1"/>
  <c r="G101" i="4"/>
  <c r="H10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G112" i="4"/>
  <c r="H112" i="4" s="1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H127" i="4" s="1"/>
  <c r="G128" i="4"/>
  <c r="H128" i="4" s="1"/>
  <c r="G129" i="4"/>
  <c r="H129" i="4" s="1"/>
  <c r="G130" i="4"/>
  <c r="H130" i="4" s="1"/>
  <c r="G131" i="4"/>
  <c r="H131" i="4" s="1"/>
  <c r="G132" i="4"/>
  <c r="H132" i="4" s="1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H139" i="4" s="1"/>
  <c r="G140" i="4"/>
  <c r="H140" i="4" s="1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H151" i="4" s="1"/>
  <c r="G152" i="4"/>
  <c r="H152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163" i="4"/>
  <c r="H163" i="4" s="1"/>
  <c r="G164" i="4"/>
  <c r="H164" i="4" s="1"/>
  <c r="G165" i="4"/>
  <c r="H165" i="4" s="1"/>
  <c r="G166" i="4"/>
  <c r="H166" i="4" s="1"/>
  <c r="G167" i="4"/>
  <c r="H167" i="4" s="1"/>
  <c r="G168" i="4"/>
  <c r="H168" i="4" s="1"/>
  <c r="G169" i="4"/>
  <c r="H169" i="4" s="1"/>
  <c r="G170" i="4"/>
  <c r="H170" i="4" s="1"/>
  <c r="G171" i="4"/>
  <c r="H171" i="4" s="1"/>
  <c r="G172" i="4"/>
  <c r="H172" i="4" s="1"/>
  <c r="G173" i="4"/>
  <c r="H173" i="4" s="1"/>
  <c r="G174" i="4"/>
  <c r="H174" i="4" s="1"/>
  <c r="G175" i="4"/>
  <c r="H175" i="4" s="1"/>
  <c r="G176" i="4"/>
  <c r="H176" i="4" s="1"/>
  <c r="G177" i="4"/>
  <c r="H177" i="4" s="1"/>
  <c r="G178" i="4"/>
  <c r="H178" i="4" s="1"/>
  <c r="G179" i="4"/>
  <c r="H179" i="4" s="1"/>
  <c r="G180" i="4"/>
  <c r="H180" i="4" s="1"/>
  <c r="G181" i="4"/>
  <c r="H181" i="4" s="1"/>
  <c r="G182" i="4"/>
  <c r="H182" i="4" s="1"/>
  <c r="G183" i="4"/>
  <c r="H183" i="4" s="1"/>
  <c r="G184" i="4"/>
  <c r="H184" i="4" s="1"/>
  <c r="G185" i="4"/>
  <c r="H185" i="4" s="1"/>
  <c r="G186" i="4"/>
  <c r="H186" i="4" s="1"/>
  <c r="G187" i="4"/>
  <c r="H187" i="4" s="1"/>
  <c r="G188" i="4"/>
  <c r="H188" i="4" s="1"/>
  <c r="G189" i="4"/>
  <c r="H189" i="4" s="1"/>
  <c r="G190" i="4"/>
  <c r="H190" i="4" s="1"/>
  <c r="G191" i="4"/>
  <c r="H191" i="4" s="1"/>
  <c r="G192" i="4"/>
  <c r="H192" i="4" s="1"/>
  <c r="G193" i="4"/>
  <c r="H193" i="4" s="1"/>
  <c r="G194" i="4"/>
  <c r="H194" i="4" s="1"/>
  <c r="G195" i="4"/>
  <c r="H195" i="4" s="1"/>
  <c r="G196" i="4"/>
  <c r="H196" i="4" s="1"/>
  <c r="G197" i="4"/>
  <c r="H197" i="4" s="1"/>
  <c r="G198" i="4"/>
  <c r="H198" i="4" s="1"/>
  <c r="G199" i="4"/>
  <c r="H199" i="4" s="1"/>
  <c r="G200" i="4"/>
  <c r="H200" i="4" s="1"/>
  <c r="G201" i="4"/>
  <c r="H201" i="4" s="1"/>
  <c r="G202" i="4"/>
  <c r="H202" i="4" s="1"/>
  <c r="G203" i="4"/>
  <c r="H203" i="4" s="1"/>
  <c r="G204" i="4"/>
  <c r="H204" i="4" s="1"/>
  <c r="G205" i="4"/>
  <c r="H205" i="4" s="1"/>
  <c r="G206" i="4"/>
  <c r="H206" i="4" s="1"/>
  <c r="G207" i="4"/>
  <c r="H207" i="4" s="1"/>
  <c r="G208" i="4"/>
  <c r="H208" i="4" s="1"/>
  <c r="G209" i="4"/>
  <c r="H209" i="4" s="1"/>
  <c r="G210" i="4"/>
  <c r="H210" i="4" s="1"/>
  <c r="G211" i="4"/>
  <c r="H211" i="4" s="1"/>
  <c r="G212" i="4"/>
  <c r="H212" i="4" s="1"/>
  <c r="G213" i="4"/>
  <c r="H213" i="4" s="1"/>
  <c r="G214" i="4"/>
  <c r="H214" i="4" s="1"/>
  <c r="G215" i="4"/>
  <c r="H215" i="4" s="1"/>
  <c r="G216" i="4"/>
  <c r="H216" i="4" s="1"/>
  <c r="G217" i="4"/>
  <c r="H217" i="4" s="1"/>
  <c r="G218" i="4"/>
  <c r="H218" i="4" s="1"/>
  <c r="G219" i="4"/>
  <c r="H219" i="4" s="1"/>
  <c r="G220" i="4"/>
  <c r="H220" i="4" s="1"/>
  <c r="G221" i="4"/>
  <c r="H221" i="4" s="1"/>
  <c r="G222" i="4"/>
  <c r="H222" i="4" s="1"/>
  <c r="G223" i="4"/>
  <c r="H223" i="4" s="1"/>
  <c r="G224" i="4"/>
  <c r="H224" i="4" s="1"/>
  <c r="G225" i="4"/>
  <c r="H225" i="4" s="1"/>
  <c r="G226" i="4"/>
  <c r="H226" i="4" s="1"/>
  <c r="G227" i="4"/>
  <c r="H227" i="4" s="1"/>
  <c r="G228" i="4"/>
  <c r="H228" i="4" s="1"/>
  <c r="G229" i="4"/>
  <c r="H229" i="4" s="1"/>
  <c r="G230" i="4"/>
  <c r="H230" i="4" s="1"/>
  <c r="G231" i="4"/>
  <c r="H231" i="4" s="1"/>
  <c r="G232" i="4"/>
  <c r="H232" i="4" s="1"/>
  <c r="G233" i="4"/>
  <c r="H233" i="4" s="1"/>
  <c r="G234" i="4"/>
  <c r="H234" i="4" s="1"/>
  <c r="G235" i="4"/>
  <c r="H235" i="4" s="1"/>
  <c r="G236" i="4"/>
  <c r="H236" i="4" s="1"/>
  <c r="G237" i="4"/>
  <c r="H237" i="4" s="1"/>
  <c r="G238" i="4"/>
  <c r="H238" i="4" s="1"/>
  <c r="G239" i="4"/>
  <c r="H239" i="4" s="1"/>
  <c r="G240" i="4"/>
  <c r="H240" i="4" s="1"/>
  <c r="G241" i="4"/>
  <c r="H241" i="4" s="1"/>
  <c r="G242" i="4"/>
  <c r="H242" i="4" s="1"/>
  <c r="G243" i="4"/>
  <c r="H243" i="4" s="1"/>
  <c r="G244" i="4"/>
  <c r="H244" i="4" s="1"/>
  <c r="G245" i="4"/>
  <c r="H245" i="4" s="1"/>
  <c r="G246" i="4"/>
  <c r="H246" i="4" s="1"/>
  <c r="G247" i="4"/>
  <c r="H247" i="4" s="1"/>
  <c r="G248" i="4"/>
  <c r="H248" i="4" s="1"/>
  <c r="G249" i="4"/>
  <c r="H249" i="4" s="1"/>
  <c r="G250" i="4"/>
  <c r="H250" i="4" s="1"/>
  <c r="G251" i="4"/>
  <c r="H251" i="4" s="1"/>
  <c r="G252" i="4"/>
  <c r="H252" i="4" s="1"/>
  <c r="G253" i="4"/>
  <c r="H253" i="4" s="1"/>
  <c r="G254" i="4"/>
  <c r="H254" i="4" s="1"/>
  <c r="G255" i="4"/>
  <c r="H255" i="4" s="1"/>
  <c r="G256" i="4"/>
  <c r="H256" i="4" s="1"/>
  <c r="G257" i="4"/>
  <c r="H257" i="4" s="1"/>
  <c r="G258" i="4"/>
  <c r="H258" i="4" s="1"/>
  <c r="G259" i="4"/>
  <c r="H259" i="4" s="1"/>
  <c r="G260" i="4"/>
  <c r="H260" i="4" s="1"/>
  <c r="G261" i="4"/>
  <c r="H261" i="4" s="1"/>
  <c r="G262" i="4"/>
  <c r="H262" i="4" s="1"/>
  <c r="G263" i="4"/>
  <c r="H263" i="4" s="1"/>
  <c r="G264" i="4"/>
  <c r="H264" i="4" s="1"/>
  <c r="G265" i="4"/>
  <c r="H265" i="4" s="1"/>
  <c r="G266" i="4"/>
  <c r="H266" i="4" s="1"/>
  <c r="G267" i="4"/>
  <c r="H267" i="4" s="1"/>
  <c r="G268" i="4"/>
  <c r="H268" i="4" s="1"/>
  <c r="G269" i="4"/>
  <c r="H269" i="4" s="1"/>
  <c r="G270" i="4"/>
  <c r="H270" i="4" s="1"/>
  <c r="G271" i="4"/>
  <c r="H271" i="4" s="1"/>
  <c r="G272" i="4"/>
  <c r="H272" i="4" s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G2" i="3"/>
  <c r="H2" i="3" s="1"/>
  <c r="G3" i="3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0" i="3"/>
  <c r="H130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145" i="3"/>
  <c r="H145" i="3" s="1"/>
  <c r="G146" i="3"/>
  <c r="H146" i="3" s="1"/>
  <c r="G147" i="3"/>
  <c r="H147" i="3" s="1"/>
  <c r="G148" i="3"/>
  <c r="H148" i="3" s="1"/>
  <c r="G149" i="3"/>
  <c r="H149" i="3" s="1"/>
  <c r="G150" i="3"/>
  <c r="H150" i="3" s="1"/>
  <c r="G151" i="3"/>
  <c r="H151" i="3" s="1"/>
  <c r="G152" i="3"/>
  <c r="H152" i="3" s="1"/>
  <c r="G153" i="3"/>
  <c r="H153" i="3" s="1"/>
  <c r="G154" i="3"/>
  <c r="H154" i="3" s="1"/>
  <c r="G155" i="3"/>
  <c r="H155" i="3" s="1"/>
  <c r="G156" i="3"/>
  <c r="H156" i="3" s="1"/>
  <c r="G157" i="3"/>
  <c r="H157" i="3" s="1"/>
  <c r="G158" i="3"/>
  <c r="H158" i="3" s="1"/>
  <c r="G159" i="3"/>
  <c r="H159" i="3" s="1"/>
  <c r="G160" i="3"/>
  <c r="H160" i="3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G167" i="3"/>
  <c r="H167" i="3" s="1"/>
  <c r="G168" i="3"/>
  <c r="H168" i="3" s="1"/>
  <c r="G169" i="3"/>
  <c r="H169" i="3" s="1"/>
  <c r="G170" i="3"/>
  <c r="H170" i="3" s="1"/>
  <c r="G171" i="3"/>
  <c r="H171" i="3" s="1"/>
  <c r="G172" i="3"/>
  <c r="H172" i="3" s="1"/>
  <c r="G173" i="3"/>
  <c r="H173" i="3" s="1"/>
  <c r="G174" i="3"/>
  <c r="H174" i="3" s="1"/>
  <c r="G175" i="3"/>
  <c r="H175" i="3" s="1"/>
  <c r="G176" i="3"/>
  <c r="H176" i="3" s="1"/>
  <c r="G177" i="3"/>
  <c r="H177" i="3" s="1"/>
  <c r="G178" i="3"/>
  <c r="H178" i="3" s="1"/>
  <c r="G179" i="3"/>
  <c r="H179" i="3" s="1"/>
  <c r="G180" i="3"/>
  <c r="H180" i="3" s="1"/>
  <c r="G181" i="3"/>
  <c r="H181" i="3" s="1"/>
  <c r="G182" i="3"/>
  <c r="H182" i="3" s="1"/>
  <c r="G183" i="3"/>
  <c r="H183" i="3" s="1"/>
  <c r="G184" i="3"/>
  <c r="H184" i="3" s="1"/>
  <c r="G185" i="3"/>
  <c r="H185" i="3" s="1"/>
  <c r="G186" i="3"/>
  <c r="H186" i="3" s="1"/>
  <c r="G187" i="3"/>
  <c r="H187" i="3" s="1"/>
  <c r="G188" i="3"/>
  <c r="H188" i="3" s="1"/>
  <c r="G189" i="3"/>
  <c r="H189" i="3" s="1"/>
  <c r="G190" i="3"/>
  <c r="H190" i="3" s="1"/>
  <c r="G191" i="3"/>
  <c r="H191" i="3" s="1"/>
  <c r="G192" i="3"/>
  <c r="H192" i="3" s="1"/>
  <c r="G193" i="3"/>
  <c r="H193" i="3" s="1"/>
  <c r="G194" i="3"/>
  <c r="H194" i="3" s="1"/>
  <c r="G195" i="3"/>
  <c r="H195" i="3" s="1"/>
  <c r="G196" i="3"/>
  <c r="H196" i="3" s="1"/>
  <c r="G197" i="3"/>
  <c r="H197" i="3" s="1"/>
  <c r="G198" i="3"/>
  <c r="H198" i="3" s="1"/>
  <c r="G199" i="3"/>
  <c r="H199" i="3" s="1"/>
  <c r="G200" i="3"/>
  <c r="H200" i="3" s="1"/>
  <c r="G201" i="3"/>
  <c r="H201" i="3" s="1"/>
  <c r="G202" i="3"/>
  <c r="H202" i="3" s="1"/>
  <c r="G203" i="3"/>
  <c r="H203" i="3" s="1"/>
  <c r="G204" i="3"/>
  <c r="H204" i="3" s="1"/>
  <c r="G205" i="3"/>
  <c r="H205" i="3" s="1"/>
  <c r="G206" i="3"/>
  <c r="H206" i="3" s="1"/>
  <c r="G207" i="3"/>
  <c r="H207" i="3" s="1"/>
  <c r="G208" i="3"/>
  <c r="H208" i="3" s="1"/>
  <c r="G209" i="3"/>
  <c r="H209" i="3" s="1"/>
  <c r="G210" i="3"/>
  <c r="H210" i="3" s="1"/>
  <c r="G211" i="3"/>
  <c r="H211" i="3" s="1"/>
  <c r="G212" i="3"/>
  <c r="H212" i="3" s="1"/>
  <c r="G213" i="3"/>
  <c r="H213" i="3" s="1"/>
  <c r="G214" i="3"/>
  <c r="H214" i="3" s="1"/>
  <c r="G215" i="3"/>
  <c r="H215" i="3" s="1"/>
  <c r="G216" i="3"/>
  <c r="H216" i="3" s="1"/>
  <c r="G217" i="3"/>
  <c r="H217" i="3" s="1"/>
  <c r="G218" i="3"/>
  <c r="H218" i="3" s="1"/>
  <c r="G219" i="3"/>
  <c r="H219" i="3" s="1"/>
  <c r="G220" i="3"/>
  <c r="H220" i="3" s="1"/>
  <c r="G221" i="3"/>
  <c r="H221" i="3" s="1"/>
  <c r="G222" i="3"/>
  <c r="H222" i="3" s="1"/>
  <c r="G223" i="3"/>
  <c r="H223" i="3" s="1"/>
  <c r="G224" i="3"/>
  <c r="H224" i="3" s="1"/>
  <c r="G225" i="3"/>
  <c r="H225" i="3" s="1"/>
  <c r="G226" i="3"/>
  <c r="H226" i="3" s="1"/>
  <c r="G227" i="3"/>
  <c r="H227" i="3" s="1"/>
  <c r="G228" i="3"/>
  <c r="H228" i="3" s="1"/>
  <c r="G229" i="3"/>
  <c r="H229" i="3" s="1"/>
  <c r="G230" i="3"/>
  <c r="H230" i="3" s="1"/>
  <c r="G231" i="3"/>
  <c r="H231" i="3" s="1"/>
  <c r="G232" i="3"/>
  <c r="H232" i="3" s="1"/>
  <c r="G233" i="3"/>
  <c r="H233" i="3" s="1"/>
  <c r="G234" i="3"/>
  <c r="H234" i="3" s="1"/>
  <c r="G235" i="3"/>
  <c r="H235" i="3" s="1"/>
  <c r="G236" i="3"/>
  <c r="H236" i="3" s="1"/>
  <c r="G237" i="3"/>
  <c r="H237" i="3" s="1"/>
  <c r="G238" i="3"/>
  <c r="H238" i="3" s="1"/>
  <c r="G239" i="3"/>
  <c r="H239" i="3" s="1"/>
  <c r="G240" i="3"/>
  <c r="H240" i="3" s="1"/>
  <c r="G241" i="3"/>
  <c r="H241" i="3" s="1"/>
  <c r="G242" i="3"/>
  <c r="H242" i="3" s="1"/>
  <c r="G243" i="3"/>
  <c r="H243" i="3" s="1"/>
  <c r="G244" i="3"/>
  <c r="H244" i="3" s="1"/>
  <c r="G245" i="3"/>
  <c r="H245" i="3" s="1"/>
  <c r="G246" i="3"/>
  <c r="H246" i="3" s="1"/>
  <c r="G247" i="3"/>
  <c r="H247" i="3" s="1"/>
  <c r="G248" i="3"/>
  <c r="H248" i="3" s="1"/>
  <c r="G249" i="3"/>
  <c r="H249" i="3" s="1"/>
  <c r="G250" i="3"/>
  <c r="H250" i="3" s="1"/>
  <c r="G251" i="3"/>
  <c r="H251" i="3" s="1"/>
  <c r="G252" i="3"/>
  <c r="H252" i="3" s="1"/>
  <c r="G253" i="3"/>
  <c r="H253" i="3" s="1"/>
  <c r="G254" i="3"/>
  <c r="H254" i="3" s="1"/>
  <c r="G255" i="3"/>
  <c r="H255" i="3" s="1"/>
  <c r="G256" i="3"/>
  <c r="H256" i="3" s="1"/>
  <c r="G257" i="3"/>
  <c r="H257" i="3" s="1"/>
  <c r="G258" i="3"/>
  <c r="H258" i="3" s="1"/>
  <c r="G259" i="3"/>
  <c r="H259" i="3" s="1"/>
  <c r="G260" i="3"/>
  <c r="H260" i="3" s="1"/>
  <c r="G261" i="3"/>
  <c r="H261" i="3" s="1"/>
  <c r="G262" i="3"/>
  <c r="H262" i="3" s="1"/>
  <c r="G263" i="3"/>
  <c r="H263" i="3" s="1"/>
  <c r="G264" i="3"/>
  <c r="H264" i="3" s="1"/>
  <c r="G265" i="3"/>
  <c r="H265" i="3" s="1"/>
  <c r="G266" i="3"/>
  <c r="H266" i="3" s="1"/>
  <c r="G267" i="3"/>
  <c r="H267" i="3" s="1"/>
  <c r="G268" i="3"/>
  <c r="H268" i="3" s="1"/>
  <c r="G269" i="3"/>
  <c r="H269" i="3" s="1"/>
  <c r="G270" i="3"/>
  <c r="H270" i="3" s="1"/>
  <c r="G271" i="3"/>
  <c r="H271" i="3" s="1"/>
  <c r="G272" i="3"/>
  <c r="H272" i="3" s="1"/>
  <c r="G273" i="3"/>
  <c r="H273" i="3" s="1"/>
  <c r="G274" i="3"/>
  <c r="H274" i="3" s="1"/>
  <c r="G275" i="3"/>
  <c r="H275" i="3" s="1"/>
  <c r="G276" i="3"/>
  <c r="H276" i="3" s="1"/>
  <c r="G277" i="3"/>
  <c r="H277" i="3" s="1"/>
  <c r="G278" i="3"/>
  <c r="H278" i="3" s="1"/>
  <c r="G279" i="3"/>
  <c r="H279" i="3" s="1"/>
  <c r="G280" i="3"/>
  <c r="H280" i="3" s="1"/>
  <c r="G281" i="3"/>
  <c r="H281" i="3" s="1"/>
  <c r="G282" i="3"/>
  <c r="H282" i="3" s="1"/>
  <c r="G283" i="3"/>
  <c r="H283" i="3" s="1"/>
  <c r="G284" i="3"/>
  <c r="H284" i="3" s="1"/>
  <c r="G285" i="3"/>
  <c r="H285" i="3" s="1"/>
  <c r="G286" i="3"/>
  <c r="H286" i="3" s="1"/>
  <c r="G287" i="3"/>
  <c r="H287" i="3" s="1"/>
  <c r="G288" i="3"/>
  <c r="H288" i="3" s="1"/>
  <c r="G289" i="3"/>
  <c r="H289" i="3" s="1"/>
  <c r="G290" i="3"/>
  <c r="H290" i="3" s="1"/>
  <c r="G291" i="3"/>
  <c r="H291" i="3" s="1"/>
  <c r="G292" i="3"/>
  <c r="H292" i="3" s="1"/>
  <c r="G293" i="3"/>
  <c r="H293" i="3" s="1"/>
  <c r="G294" i="3"/>
  <c r="H294" i="3" s="1"/>
  <c r="G295" i="3"/>
  <c r="H295" i="3" s="1"/>
  <c r="G296" i="3"/>
  <c r="H296" i="3" s="1"/>
  <c r="G297" i="3"/>
  <c r="H297" i="3" s="1"/>
  <c r="G298" i="3"/>
  <c r="H298" i="3" s="1"/>
  <c r="G299" i="3"/>
  <c r="H299" i="3" s="1"/>
  <c r="G300" i="3"/>
  <c r="H300" i="3" s="1"/>
  <c r="G301" i="3"/>
  <c r="H301" i="3" s="1"/>
  <c r="G302" i="3"/>
  <c r="H302" i="3" s="1"/>
  <c r="G303" i="3"/>
  <c r="H303" i="3" s="1"/>
  <c r="G304" i="3"/>
  <c r="H304" i="3" s="1"/>
  <c r="G305" i="3"/>
  <c r="H305" i="3" s="1"/>
  <c r="G306" i="3"/>
  <c r="H306" i="3" s="1"/>
  <c r="G307" i="3"/>
  <c r="H307" i="3" s="1"/>
  <c r="G308" i="3"/>
  <c r="H308" i="3" s="1"/>
  <c r="G309" i="3"/>
  <c r="H309" i="3" s="1"/>
  <c r="G310" i="3"/>
  <c r="H310" i="3" s="1"/>
  <c r="G311" i="3"/>
  <c r="H311" i="3" s="1"/>
  <c r="G312" i="3"/>
  <c r="H312" i="3" s="1"/>
  <c r="G313" i="3"/>
  <c r="H313" i="3" s="1"/>
  <c r="G314" i="3"/>
  <c r="H314" i="3" s="1"/>
  <c r="G315" i="3"/>
  <c r="H315" i="3" s="1"/>
  <c r="G316" i="3"/>
  <c r="H316" i="3" s="1"/>
  <c r="G317" i="3"/>
  <c r="H317" i="3" s="1"/>
  <c r="G318" i="3"/>
  <c r="H318" i="3" s="1"/>
  <c r="G319" i="3"/>
  <c r="H319" i="3" s="1"/>
  <c r="G320" i="3"/>
  <c r="H320" i="3" s="1"/>
  <c r="G321" i="3"/>
  <c r="H321" i="3" s="1"/>
  <c r="G322" i="3"/>
  <c r="H322" i="3" s="1"/>
  <c r="G323" i="3"/>
  <c r="H323" i="3" s="1"/>
  <c r="G324" i="3"/>
  <c r="H324" i="3" s="1"/>
  <c r="G325" i="3"/>
  <c r="H325" i="3" s="1"/>
  <c r="G326" i="3"/>
  <c r="H326" i="3" s="1"/>
  <c r="G327" i="3"/>
  <c r="H327" i="3" s="1"/>
  <c r="G328" i="3"/>
  <c r="H328" i="3" s="1"/>
  <c r="G329" i="3"/>
  <c r="H329" i="3" s="1"/>
  <c r="G2" i="2"/>
  <c r="H2" i="2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151" i="2"/>
  <c r="H151" i="2" s="1"/>
  <c r="G152" i="2"/>
  <c r="H152" i="2" s="1"/>
  <c r="G153" i="2"/>
  <c r="H153" i="2" s="1"/>
  <c r="G154" i="2"/>
  <c r="H154" i="2" s="1"/>
  <c r="G155" i="2"/>
  <c r="H155" i="2" s="1"/>
  <c r="G156" i="2"/>
  <c r="H156" i="2" s="1"/>
  <c r="G157" i="2"/>
  <c r="H157" i="2" s="1"/>
  <c r="G158" i="2"/>
  <c r="H158" i="2" s="1"/>
  <c r="G159" i="2"/>
  <c r="H159" i="2" s="1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H166" i="2" s="1"/>
  <c r="G167" i="2"/>
  <c r="H167" i="2" s="1"/>
  <c r="G168" i="2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H174" i="2" s="1"/>
  <c r="G175" i="2"/>
  <c r="H175" i="2" s="1"/>
  <c r="G176" i="2"/>
  <c r="H176" i="2" s="1"/>
  <c r="G177" i="2"/>
  <c r="H177" i="2" s="1"/>
  <c r="G178" i="2"/>
  <c r="H178" i="2" s="1"/>
  <c r="G179" i="2"/>
  <c r="H179" i="2" s="1"/>
  <c r="G180" i="2"/>
  <c r="H180" i="2" s="1"/>
  <c r="G181" i="2"/>
  <c r="H181" i="2" s="1"/>
  <c r="G182" i="2"/>
  <c r="H182" i="2" s="1"/>
  <c r="G183" i="2"/>
  <c r="H183" i="2" s="1"/>
  <c r="G184" i="2"/>
  <c r="H184" i="2" s="1"/>
  <c r="G185" i="2"/>
  <c r="H185" i="2" s="1"/>
  <c r="G186" i="2"/>
  <c r="H186" i="2" s="1"/>
  <c r="G187" i="2"/>
  <c r="H187" i="2" s="1"/>
  <c r="G188" i="2"/>
  <c r="H188" i="2" s="1"/>
  <c r="G189" i="2"/>
  <c r="H189" i="2" s="1"/>
  <c r="G190" i="2"/>
  <c r="H190" i="2" s="1"/>
  <c r="G191" i="2"/>
  <c r="H191" i="2" s="1"/>
  <c r="G192" i="2"/>
  <c r="H192" i="2" s="1"/>
  <c r="G193" i="2"/>
  <c r="H193" i="2" s="1"/>
  <c r="G194" i="2"/>
  <c r="H194" i="2" s="1"/>
  <c r="G195" i="2"/>
  <c r="H195" i="2" s="1"/>
  <c r="G196" i="2"/>
  <c r="H196" i="2" s="1"/>
  <c r="G197" i="2"/>
  <c r="H197" i="2" s="1"/>
  <c r="G198" i="2"/>
  <c r="H198" i="2" s="1"/>
  <c r="G199" i="2"/>
  <c r="H199" i="2" s="1"/>
  <c r="G200" i="2"/>
  <c r="H200" i="2" s="1"/>
  <c r="G201" i="2"/>
  <c r="H201" i="2" s="1"/>
  <c r="G202" i="2"/>
  <c r="H202" i="2" s="1"/>
  <c r="G203" i="2"/>
  <c r="H203" i="2" s="1"/>
  <c r="G204" i="2"/>
  <c r="H204" i="2" s="1"/>
  <c r="G205" i="2"/>
  <c r="H205" i="2" s="1"/>
  <c r="G206" i="2"/>
  <c r="H206" i="2" s="1"/>
  <c r="G207" i="2"/>
  <c r="H207" i="2" s="1"/>
  <c r="G208" i="2"/>
  <c r="H208" i="2" s="1"/>
  <c r="G209" i="2"/>
  <c r="H209" i="2" s="1"/>
  <c r="G210" i="2"/>
  <c r="H210" i="2" s="1"/>
  <c r="G211" i="2"/>
  <c r="H211" i="2" s="1"/>
  <c r="G212" i="2"/>
  <c r="H212" i="2" s="1"/>
  <c r="G213" i="2"/>
  <c r="H213" i="2" s="1"/>
  <c r="G214" i="2"/>
  <c r="H214" i="2" s="1"/>
  <c r="G215" i="2"/>
  <c r="H215" i="2" s="1"/>
  <c r="G216" i="2"/>
  <c r="H216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H2" i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E3" i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C2" i="8"/>
  <c r="C3" i="8"/>
  <c r="C4" i="8"/>
  <c r="F2" i="4" l="1"/>
  <c r="F61" i="12"/>
  <c r="F94" i="2"/>
  <c r="F63" i="12"/>
  <c r="F93" i="2"/>
  <c r="F62" i="12"/>
  <c r="G7" i="1"/>
  <c r="G6" i="1"/>
  <c r="G5" i="1"/>
  <c r="F90" i="2"/>
  <c r="G4" i="1"/>
  <c r="G3" i="1"/>
  <c r="F92" i="2"/>
  <c r="F91" i="2"/>
  <c r="F2" i="2"/>
  <c r="F2" i="5"/>
  <c r="G2" i="1"/>
  <c r="F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B1" authorId="0" shapeId="0" xr:uid="{39A1DC5A-6783-4D62-921D-F172A4A18153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C1" authorId="0" shapeId="0" xr:uid="{B9139FA6-2847-401E-9DCD-46B7D26667E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99A2945B-6F68-4138-8451-F58393EE023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1: ราคาขายรวมภาษี
3: ราคาขายไม่รวมภาษี
5: ราคาขายภาษี 0%
7: ราคาขายสินค้าได้รับการยกเว้นภาษี
</t>
        </r>
      </text>
    </comment>
    <comment ref="L1" authorId="0" shapeId="0" xr:uid="{BBF40869-D3CC-4D81-BEE4-23D2C6693C3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Dell:
1: ราคาขายรวมภาษี
3: ราคาขายไม่รวมภาษี
5: ราคาขายภาษี 0%
7: ราคาขายสินค้าได้รับการยกเว้นภาษี
</t>
        </r>
      </text>
    </comment>
    <comment ref="O1" authorId="0" shapeId="0" xr:uid="{9659E383-CB91-42EE-BDDF-376F3884D26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บัญชีรายได้
</t>
        </r>
      </text>
    </comment>
    <comment ref="P1" authorId="0" shapeId="0" xr:uid="{6C58D36C-8114-43C5-89AD-77AC3FFA3B7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บัญชีค่าใช้จ่าย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04B78C5B-180A-492E-9275-29F30021B7D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52375671-8A93-4CEF-A367-5CA46136DBED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8A4CF7F4-043B-45FE-A6E0-333D549126CE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2A35406E-18CE-4F96-BCBD-3A7B5949F5E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B1" authorId="0" shapeId="0" xr:uid="{0F2A6F6B-EE4B-4F44-9FC2-633A52A8F86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C1" authorId="0" shapeId="0" xr:uid="{58319A6D-0E53-43C1-9566-11447B176A5E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G1" authorId="0" shapeId="0" xr:uid="{18449D92-CB98-4D76-96B4-AD9A86ABEF7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I1" authorId="0" shapeId="0" xr:uid="{AEBEEBD3-0DC8-4CB5-A7AB-7C9C10DD4B8A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EEC94C50-F941-49A2-8EFC-84BB1D997A8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11C2B00C-E015-4CFF-98E3-94A29AC180A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1A792E7C-80AB-4EA1-B2E6-37668B5568C4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0E062C33-43F3-416C-B3CA-42B3F91177B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56129FEE-F7AC-4302-88BA-C6D139AC395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57BF5822-20A8-4FFF-B107-67DA0BD36CC3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A99FDF6B-0B1F-4A98-A03B-98A5015E5F0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3EB5837C-FAFB-41DE-BECA-002F35F607B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B9AC1F63-7CA4-4231-A02A-56D8BBB3E4F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C719D672-675C-46DA-BEB4-8B27921E959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F45DAE7E-297A-401E-9EA6-354A29E0C0A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0F176D98-BBC3-498A-BA36-A0D18DF1C344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3CAB19FC-B4B9-458F-A149-447914BA787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A0A8C527-6E31-4B2C-A5C8-CB022615619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81519C1E-F67F-4F8F-8821-885DDB941BB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79089A04-CBC0-437D-931B-72EFA81898F1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228C8615-0825-4481-BFFF-A764A96A6AA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6D294E03-AF97-4846-9D19-FBEB7E03683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A25510FB-FFB0-4CD8-8C60-530B2CA3EA52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85031055-E390-42A5-A01E-0BA48180DA8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sharedStrings.xml><?xml version="1.0" encoding="utf-8"?>
<sst xmlns="http://schemas.openxmlformats.org/spreadsheetml/2006/main" count="13219" uniqueCount="4134">
  <si>
    <t>vatRate</t>
  </si>
  <si>
    <t>flowProductName</t>
  </si>
  <si>
    <t>flowProductType</t>
  </si>
  <si>
    <t>flowProductCode</t>
  </si>
  <si>
    <t>productName</t>
  </si>
  <si>
    <t>productOption</t>
  </si>
  <si>
    <t>ข้าวกล้องธรรมชาติ 2 กก.</t>
  </si>
  <si>
    <t>ข้าวกล้องธรรมชาติ 5 กก.</t>
  </si>
  <si>
    <t>ถั่วงาแผ่น</t>
  </si>
  <si>
    <t>เสื้อธรรมธุรกิจ</t>
  </si>
  <si>
    <t>XL (V)</t>
  </si>
  <si>
    <t>1กก</t>
  </si>
  <si>
    <t>ซอง (V)</t>
  </si>
  <si>
    <t>flowUnitName</t>
  </si>
  <si>
    <t>ถุง</t>
  </si>
  <si>
    <t>ซอง</t>
  </si>
  <si>
    <t>ค่าขนส่ง</t>
  </si>
  <si>
    <t>5กก.</t>
  </si>
  <si>
    <t>ข้าวหอมมะลิ 5 กก.</t>
  </si>
  <si>
    <t>5กก</t>
  </si>
  <si>
    <t>ข้าวกล้องเหนียวธรรมชาติ 5 กก</t>
  </si>
  <si>
    <t>ข้าวหอมมะลิ 1 กก.</t>
  </si>
  <si>
    <t>ข้าวเหนียวธรรมชาติ 1 กก.</t>
  </si>
  <si>
    <t>ข้าวเหนียวธรรมชาติ 5 กก.</t>
  </si>
  <si>
    <t>ปลายข้าวกล้อง 15 กก.</t>
  </si>
  <si>
    <t>ข้าวกล้องดอกมะขาม 1 กก.</t>
  </si>
  <si>
    <t>ข้าวไรซ์เบอร์รี่ 1 กก.</t>
  </si>
  <si>
    <t>ข้าวกล้องหอมมะลิ 1 กก.</t>
  </si>
  <si>
    <t>ถั่วเหลือง ขนาด 0.5 กก.</t>
  </si>
  <si>
    <t>งาดำ 0.5 กก.</t>
  </si>
  <si>
    <t>งาขาว 0.5 กก</t>
  </si>
  <si>
    <t>กล้วยตาก fruitboy</t>
  </si>
  <si>
    <t>ถั่วคั่วทราย</t>
  </si>
  <si>
    <t>น้ำพริกเผา</t>
  </si>
  <si>
    <t>น้ำปลาหวาน</t>
  </si>
  <si>
    <t>กล้วยไส้มะขาม</t>
  </si>
  <si>
    <t>น้ำผึ้งดอกไม้ป่า</t>
  </si>
  <si>
    <t>น้ำผึ้งดอกไม้ป่า 500 กรัม</t>
  </si>
  <si>
    <t>มะนาวดอง</t>
  </si>
  <si>
    <t>มะขามหวาน 500 กรัม</t>
  </si>
  <si>
    <t>เนยถั่ว</t>
  </si>
  <si>
    <t>ขนมปังกรอบไข่เค็ม</t>
  </si>
  <si>
    <t>แก่นฝาง</t>
  </si>
  <si>
    <t>น้ำมะปี๊ดผสมน้ำผึ้ง</t>
  </si>
  <si>
    <t>น้ำมังคุด 85%</t>
  </si>
  <si>
    <t>ชาเห็ดหลินจือ แบบซอง</t>
  </si>
  <si>
    <t>มะขามหวาน</t>
  </si>
  <si>
    <t>ชาอัสสัมคั่วเตาฟืน</t>
  </si>
  <si>
    <t>ชาดอกอัญชัน</t>
  </si>
  <si>
    <t>พาสรีย์อบแห้ง</t>
  </si>
  <si>
    <t>เห็ดหูหนูขาวแห้ง</t>
  </si>
  <si>
    <t>มะเขือเทศเชื่อม 500 กรัม</t>
  </si>
  <si>
    <t>มะขามตาโต</t>
  </si>
  <si>
    <t>มะม่วงแก้ว</t>
  </si>
  <si>
    <t>ดอกงิ้วแห้ง</t>
  </si>
  <si>
    <t>รากบัวเชื่อม 500 กรัม</t>
  </si>
  <si>
    <t>พริกแห้ง 100 กรัม</t>
  </si>
  <si>
    <t>มะม่วงกวน</t>
  </si>
  <si>
    <t>กุนเชียงปลา</t>
  </si>
  <si>
    <t>ข้าวเกรียบผัก</t>
  </si>
  <si>
    <t>มะม่วงแผ่น</t>
  </si>
  <si>
    <t>คาราเมลคอนเฟล็กซ์</t>
  </si>
  <si>
    <t>กล้วยกรอบ</t>
  </si>
  <si>
    <t>น้ำพริกปลาป่น</t>
  </si>
  <si>
    <t>น้ำพริกแจ๋วบอง</t>
  </si>
  <si>
    <t>ถั่วกรอบแก้ว</t>
  </si>
  <si>
    <t>มะม่วงดอง</t>
  </si>
  <si>
    <t>ซีเรียลข้าวอินทรีย์</t>
  </si>
  <si>
    <t>เมล็ดกาแฟอนัตตา คั่วอ่อน 250กรัม</t>
  </si>
  <si>
    <t>เมล็ดกาแฟอนัตตา คั่วกลาง 250กรัม</t>
  </si>
  <si>
    <t>เมล็ดกาแฟอนัตตา คั่วเข้ม 250กรัม</t>
  </si>
  <si>
    <t>น้ำมันเขียว</t>
  </si>
  <si>
    <t>น้ำมันเหลือง</t>
  </si>
  <si>
    <t>น้ำมันนวดไพลเหลือง</t>
  </si>
  <si>
    <t>สบู่ถ่าน</t>
  </si>
  <si>
    <t>สบู่กาแฟ</t>
  </si>
  <si>
    <t>สบู่ข้าว</t>
  </si>
  <si>
    <t>สบู่เหลวขมิ้น</t>
  </si>
  <si>
    <t>สบู่เหลวถ่านไม้ไผ่</t>
  </si>
  <si>
    <t>แชมพูครีมนวดย่านาง</t>
  </si>
  <si>
    <t>ยาสีฟันผงสมุนไพร</t>
  </si>
  <si>
    <t>ยาสีฟันผงถ่าน</t>
  </si>
  <si>
    <t>น้ำยาบ้วนปากสมุนไพร</t>
  </si>
  <si>
    <t>ผงล้างผักผสมถ่าน</t>
  </si>
  <si>
    <t>ถุงหอมปลา</t>
  </si>
  <si>
    <t>ยาหม่องฟ้าทะลายโจร</t>
  </si>
  <si>
    <t>ยาหม่องสเลดพังพอน</t>
  </si>
  <si>
    <t>ยาหม่องไพล</t>
  </si>
  <si>
    <t>เจลล้างมือ 60ml</t>
  </si>
  <si>
    <t>เจลล้างมือ 250ml</t>
  </si>
  <si>
    <t>เจลล้างมือ 120ml</t>
  </si>
  <si>
    <t>ชาใบหม่อน</t>
  </si>
  <si>
    <t>ชาใบขลู่</t>
  </si>
  <si>
    <t>ชารางจืด</t>
  </si>
  <si>
    <t>ชาตะไคร้</t>
  </si>
  <si>
    <t>ชาข้าวเปลือก</t>
  </si>
  <si>
    <t>ชาอัญชัน</t>
  </si>
  <si>
    <t>น้ำยาล้างจาน</t>
  </si>
  <si>
    <t>น้ำยาซักผ้า</t>
  </si>
  <si>
    <t>กระเป๋าผ้า ธรรมธุรกิจ</t>
  </si>
  <si>
    <t>สเปรย์ไล่ยุงสมุนไพร</t>
  </si>
  <si>
    <t>สบู่เหลวฟักข้าว</t>
  </si>
  <si>
    <t>น้ำยาอเนกประสงค์</t>
  </si>
  <si>
    <t>ถ่าน</t>
  </si>
  <si>
    <t>กาวโจน</t>
  </si>
  <si>
    <t>ชุดทำน้ำยาอเนกประสงค์</t>
  </si>
  <si>
    <t>ชุดทำสบู่เหลว</t>
  </si>
  <si>
    <t>ผงถ่าน</t>
  </si>
  <si>
    <t>ผงขมิ้น</t>
  </si>
  <si>
    <t>ปุ๋ยมูลไส้เดือน</t>
  </si>
  <si>
    <t>ปุ๋ยน้ำไวต้า</t>
  </si>
  <si>
    <t>ปุ๋ยอินทรีย์น้ำเพชร 201 (ป้องกันแมลง)</t>
  </si>
  <si>
    <t>ปุ๋ยอินทรีย์น้ำเพชร 202 (ป้องกันเชื้อรา)</t>
  </si>
  <si>
    <t>ปุ๋ยอินทรีย์น้ำเพชร 203 (ป้องกันหนอนกัดกินใบ)</t>
  </si>
  <si>
    <t>ปุ๋ยอินทรีย์น้ำเพชร 204 (ป้องกันเพลี้ย)</t>
  </si>
  <si>
    <t>ปุ๋ยอินทรีย์น้ำเพชร 205 (ป้องกันหนอนเจาะดูดน้ำเลี้ยง)</t>
  </si>
  <si>
    <t>น้ำส้มควันไม้</t>
  </si>
  <si>
    <t>ดินผสมพร้อมปลูก</t>
  </si>
  <si>
    <t>มูลวัว</t>
  </si>
  <si>
    <t>ตะกร้าปลูกผัก</t>
  </si>
  <si>
    <t>หนังสือกลับบ้าน</t>
  </si>
  <si>
    <t>หนังสือลูกโจน</t>
  </si>
  <si>
    <t>หนังสือเซ็กส์กับความรัก</t>
  </si>
  <si>
    <t>คู่มือเก็บเมล็ดพันธุ์ประจำบ้าน</t>
  </si>
  <si>
    <t>หนังสืออยู่กับดิน</t>
  </si>
  <si>
    <t>หนังสือ สวน</t>
  </si>
  <si>
    <t>Vanilla shortbread cookie</t>
  </si>
  <si>
    <t>Coconut cream scone</t>
  </si>
  <si>
    <t>Banana Bread Granola</t>
  </si>
  <si>
    <t>Brownies</t>
  </si>
  <si>
    <t>Cocoa nibs shortbread</t>
  </si>
  <si>
    <t>ขนมปังกล้วยเล็บมือนาง</t>
  </si>
  <si>
    <t>ขนมปังโฮลวีทเม็ดมะม่วงหิมพานต์</t>
  </si>
  <si>
    <t>ขนมปังงาดำข้าวกล้อง</t>
  </si>
  <si>
    <t>ขนมปังโฮลวีทงา</t>
  </si>
  <si>
    <t>ปูม้า</t>
  </si>
  <si>
    <t>ปลาจาระเม็ดดำ</t>
  </si>
  <si>
    <t>ปลาสลิดหิน</t>
  </si>
  <si>
    <t>ปลาสีกุน</t>
  </si>
  <si>
    <t>หอยขาว</t>
  </si>
  <si>
    <t>หมึกกะตอย</t>
  </si>
  <si>
    <t>หมึกกล้วย</t>
  </si>
  <si>
    <t>ปลาโฉมงาม</t>
  </si>
  <si>
    <t>ปลาทราย</t>
  </si>
  <si>
    <t>หอยแมลงภู่ (แกะเปลือก)</t>
  </si>
  <si>
    <t>ปลาตาโต</t>
  </si>
  <si>
    <t>ปลาเก๋า</t>
  </si>
  <si>
    <t>ปลาสีเสียด</t>
  </si>
  <si>
    <t>ปลาอินทรีย์(ชิ้น)</t>
  </si>
  <si>
    <t>ปลาช่อนทะเล</t>
  </si>
  <si>
    <t>ปลาสีลัง</t>
  </si>
  <si>
    <t>ปลาสิคลองพริกไทย</t>
  </si>
  <si>
    <t>ปลาสุจิน</t>
  </si>
  <si>
    <t>หอมแดง 1 กก.</t>
  </si>
  <si>
    <t>ปลากะพงขี้เซา</t>
  </si>
  <si>
    <t>ปลาเค็ม</t>
  </si>
  <si>
    <t>ปลาหลังเขียว แปรรูป</t>
  </si>
  <si>
    <t>ปลาหลังเขียว สไลด์เนื้อ</t>
  </si>
  <si>
    <t>ปลาน้ำทอง</t>
  </si>
  <si>
    <t>ปลาสร้อย</t>
  </si>
  <si>
    <t>หมึกไข่</t>
  </si>
  <si>
    <t>ปูม้าดอง</t>
  </si>
  <si>
    <t>หมึกสาย</t>
  </si>
  <si>
    <t>ปลากะพงปากหมู</t>
  </si>
  <si>
    <t>ปลาแข้งไก่หรือปลาหางแข็ง</t>
  </si>
  <si>
    <t>ปลาข้างเหลือง</t>
  </si>
  <si>
    <t>ปลากระบอกหูดำ</t>
  </si>
  <si>
    <t>ลำไย</t>
  </si>
  <si>
    <t>ปลาหวาน(ปลาหลังเขียว)</t>
  </si>
  <si>
    <t>อังเกย (ปลากะพง)</t>
  </si>
  <si>
    <t>ปลากะพงแดง</t>
  </si>
  <si>
    <t>ปลากระโทงร่มแดดเดียว</t>
  </si>
  <si>
    <t>เนื้อปลาหวานโรยงา</t>
  </si>
  <si>
    <t>ปลาแดดเดียว(ปลาหลังเขียว)</t>
  </si>
  <si>
    <t>ก้างปลาหวาน(ปลาหลังเขียว)</t>
  </si>
  <si>
    <t>ปูดองน้ำปลา</t>
  </si>
  <si>
    <t>หอยขมทะเลลวก</t>
  </si>
  <si>
    <t>เนื้อปูม้า(ก้ามปู)</t>
  </si>
  <si>
    <t>เนื้อปูม้าแกะ(นิ้วปู)</t>
  </si>
  <si>
    <t>เนื้อปูม้าแกะ(อกปู)</t>
  </si>
  <si>
    <t>กรรเชียง</t>
  </si>
  <si>
    <t>ปลาอินทรีย์แดดเดียว</t>
  </si>
  <si>
    <t>เนื้อปูม้า กรรเชียง(ก้อน)</t>
  </si>
  <si>
    <t>ปลาสากเหลือง(ชิ้น)</t>
  </si>
  <si>
    <t>ปลาสากดำ(ชิ้น)</t>
  </si>
  <si>
    <t>ข้าวกล้องธรรมชาติ 1 กก</t>
  </si>
  <si>
    <t>1กก:รถ</t>
  </si>
  <si>
    <t>2กก.</t>
  </si>
  <si>
    <t>2กก:รถ</t>
  </si>
  <si>
    <t>5กก:รถ</t>
  </si>
  <si>
    <t>ข้าวเปลือก สันป่าตอง กก.</t>
  </si>
  <si>
    <t>กก</t>
  </si>
  <si>
    <t>ปลายข้าวกล้อง 1 กก</t>
  </si>
  <si>
    <t>ถุง-รถ</t>
  </si>
  <si>
    <t>ถุง (V)</t>
  </si>
  <si>
    <t>ถุง:รถ (V)</t>
  </si>
  <si>
    <t>ขวด (V)</t>
  </si>
  <si>
    <t>ขวด:รถ (V)</t>
  </si>
  <si>
    <t>กระปุก (V)</t>
  </si>
  <si>
    <t>กระปุก:รถ (V)</t>
  </si>
  <si>
    <t>0.5กก</t>
  </si>
  <si>
    <t>0.5กก:รถ</t>
  </si>
  <si>
    <t>ถั่วแดง ขนาด 0.5 กก.</t>
  </si>
  <si>
    <t>ถั่วดำ ขนาด 0.5 กก.</t>
  </si>
  <si>
    <t>ถั่วลิสง ขนาด 0.5 กก.</t>
  </si>
  <si>
    <t>ถั่วเขียว ขนาด 0.5 กก.</t>
  </si>
  <si>
    <t>ซอง:รถ (V)</t>
  </si>
  <si>
    <t>น้ำมันมะพร้าวมาว่า สกัดเย็น 700cc</t>
  </si>
  <si>
    <t>700cc (V)</t>
  </si>
  <si>
    <t>700cc:รถ (V)</t>
  </si>
  <si>
    <t>น้ำมันมะพร้าวมาว่า สกัดเย็น 250cc</t>
  </si>
  <si>
    <t>250cc (V)</t>
  </si>
  <si>
    <t>250cc:รถ (V)</t>
  </si>
  <si>
    <t>เห็ดหลินจือแห้ง</t>
  </si>
  <si>
    <t>น้ำมันมะพร้าวมาว่า สกัดเย็น 85cc</t>
  </si>
  <si>
    <t>85cc (V)</t>
  </si>
  <si>
    <t>85cc:รถ (V)</t>
  </si>
  <si>
    <t>ชาหญ้าหวาน</t>
  </si>
  <si>
    <t>page365SKU</t>
  </si>
  <si>
    <t>PD00002-1</t>
  </si>
  <si>
    <t>PD00003-1</t>
  </si>
  <si>
    <t>PD00004-1</t>
  </si>
  <si>
    <t>PD00005-1</t>
  </si>
  <si>
    <t>PD00011-1</t>
  </si>
  <si>
    <t>PD00156-1</t>
  </si>
  <si>
    <t>PD00156-2</t>
  </si>
  <si>
    <t>PD00013-1</t>
  </si>
  <si>
    <t>PD00013-4</t>
  </si>
  <si>
    <t>PD00007-1</t>
  </si>
  <si>
    <t>PD00008-1</t>
  </si>
  <si>
    <t>PD00166-1</t>
  </si>
  <si>
    <t>PD00029-1</t>
  </si>
  <si>
    <t>PD00055-1</t>
  </si>
  <si>
    <t>PD00056-1</t>
  </si>
  <si>
    <t>PD00099-1</t>
  </si>
  <si>
    <t>PD00060-1</t>
  </si>
  <si>
    <t>PD00085-1</t>
  </si>
  <si>
    <t>PD00125-1</t>
  </si>
  <si>
    <t>PD00076-1</t>
  </si>
  <si>
    <t>PD00097-1</t>
  </si>
  <si>
    <t>PD00022-1</t>
  </si>
  <si>
    <t>PD00074-1</t>
  </si>
  <si>
    <t>PD00028-1</t>
  </si>
  <si>
    <t>PD00023-1</t>
  </si>
  <si>
    <t>PD00027-1</t>
  </si>
  <si>
    <t>PD00027-2</t>
  </si>
  <si>
    <t>PD00172-1</t>
  </si>
  <si>
    <t>PD00186-1</t>
  </si>
  <si>
    <t>PD00187-1</t>
  </si>
  <si>
    <t>PD00173-1</t>
  </si>
  <si>
    <t>PD00174-1</t>
  </si>
  <si>
    <t>PD00159-1</t>
  </si>
  <si>
    <t>PD00163-1</t>
  </si>
  <si>
    <t>PD00163-2</t>
  </si>
  <si>
    <t>PD00163-3</t>
  </si>
  <si>
    <t>PD00163-4</t>
  </si>
  <si>
    <t>PD00163-6</t>
  </si>
  <si>
    <t>PD00163-5</t>
  </si>
  <si>
    <t>PD00158-1</t>
  </si>
  <si>
    <t>PD00158-2</t>
  </si>
  <si>
    <t>PD00157-1</t>
  </si>
  <si>
    <t>PD00138-1</t>
  </si>
  <si>
    <t>PD00269-1</t>
  </si>
  <si>
    <t>PD00062-1</t>
  </si>
  <si>
    <t>PD00057-1</t>
  </si>
  <si>
    <t>PD00065-1</t>
  </si>
  <si>
    <t>PD00070-1</t>
  </si>
  <si>
    <t>PD00121-1</t>
  </si>
  <si>
    <t>PD00122-1</t>
  </si>
  <si>
    <t>PD00123-1</t>
  </si>
  <si>
    <t>PD00123-2</t>
  </si>
  <si>
    <t>PD00143-1</t>
  </si>
  <si>
    <t>PD00188-1</t>
  </si>
  <si>
    <t>PD00189-1</t>
  </si>
  <si>
    <t>PD00190-1</t>
  </si>
  <si>
    <t>PD00191-1</t>
  </si>
  <si>
    <t>PD00205-1</t>
  </si>
  <si>
    <t>PD00206-1</t>
  </si>
  <si>
    <t>PD00207-1</t>
  </si>
  <si>
    <t>PD00213-1</t>
  </si>
  <si>
    <t>PD00256-1</t>
  </si>
  <si>
    <t>PD00261-1</t>
  </si>
  <si>
    <t>PD00262-1</t>
  </si>
  <si>
    <t>PD00257-1</t>
  </si>
  <si>
    <t>PD00267-1</t>
  </si>
  <si>
    <t>PD00061-1</t>
  </si>
  <si>
    <t>PD00061-2</t>
  </si>
  <si>
    <t>PD00061-3</t>
  </si>
  <si>
    <t>PD00033-1</t>
  </si>
  <si>
    <t>PD00034-2</t>
  </si>
  <si>
    <t>PD00165-1</t>
  </si>
  <si>
    <t>PD00037-1</t>
  </si>
  <si>
    <t>PD00038-1</t>
  </si>
  <si>
    <t>PD00039-1</t>
  </si>
  <si>
    <t>PD00041-1</t>
  </si>
  <si>
    <t>PD00154-1</t>
  </si>
  <si>
    <t>PD00155-1</t>
  </si>
  <si>
    <t>PD00066-1</t>
  </si>
  <si>
    <t>PD00042-1</t>
  </si>
  <si>
    <t>PD00043-1</t>
  </si>
  <si>
    <t>PD00044-2</t>
  </si>
  <si>
    <t>PD00045-1</t>
  </si>
  <si>
    <t>PD00088-1</t>
  </si>
  <si>
    <t>PD00064-1</t>
  </si>
  <si>
    <t>PD00047-1</t>
  </si>
  <si>
    <t>PD00086-1</t>
  </si>
  <si>
    <t>PD00087-1</t>
  </si>
  <si>
    <t>PD00089-1</t>
  </si>
  <si>
    <t>PD00176-1</t>
  </si>
  <si>
    <t>PD00177-1</t>
  </si>
  <si>
    <t>PD00178-1</t>
  </si>
  <si>
    <t>PD00179-1</t>
  </si>
  <si>
    <t>PD00182-1</t>
  </si>
  <si>
    <t>PD00182-2</t>
  </si>
  <si>
    <t>PD00182-3</t>
  </si>
  <si>
    <t>PD00182-4</t>
  </si>
  <si>
    <t>PD00270-1</t>
  </si>
  <si>
    <t>PD00271-1</t>
  </si>
  <si>
    <t>PD00272-1</t>
  </si>
  <si>
    <t>PD00273-1</t>
  </si>
  <si>
    <t>PD00274-1</t>
  </si>
  <si>
    <t>PD00275-1</t>
  </si>
  <si>
    <t>PD00046-1</t>
  </si>
  <si>
    <t>PD00150-1</t>
  </si>
  <si>
    <t>PD00181-1</t>
  </si>
  <si>
    <t>PD00162-1</t>
  </si>
  <si>
    <t>PD00167-1</t>
  </si>
  <si>
    <t>PD00169-1</t>
  </si>
  <si>
    <t>PD00168-1</t>
  </si>
  <si>
    <t>PD00164-1</t>
  </si>
  <si>
    <t>PD00059-1</t>
  </si>
  <si>
    <t>PD00195-1</t>
  </si>
  <si>
    <t>PD00196-1</t>
  </si>
  <si>
    <t>PD00197-1</t>
  </si>
  <si>
    <t>PD00198-1</t>
  </si>
  <si>
    <t>PD00199-1</t>
  </si>
  <si>
    <t>PD00048-1</t>
  </si>
  <si>
    <t>PD00049-1</t>
  </si>
  <si>
    <t>PD00050-1</t>
  </si>
  <si>
    <t>PD00051-1</t>
  </si>
  <si>
    <t>PD00051-2</t>
  </si>
  <si>
    <t>PD00052-1</t>
  </si>
  <si>
    <t>PD00052-2</t>
  </si>
  <si>
    <t>PD00131-1</t>
  </si>
  <si>
    <t>PD00132-1</t>
  </si>
  <si>
    <t>PD00133-1</t>
  </si>
  <si>
    <t>PD00136-1</t>
  </si>
  <si>
    <t>PD00134-1</t>
  </si>
  <si>
    <t>PD00135-1</t>
  </si>
  <si>
    <t>PD00192-1</t>
  </si>
  <si>
    <t>PD00193-1</t>
  </si>
  <si>
    <t>PD00194-1</t>
  </si>
  <si>
    <t>PD00016-1</t>
  </si>
  <si>
    <t>PD00017-1</t>
  </si>
  <si>
    <t>PD00018-1</t>
  </si>
  <si>
    <t>PD00019-1</t>
  </si>
  <si>
    <t>PD00137-1</t>
  </si>
  <si>
    <t>PD00072-1</t>
  </si>
  <si>
    <t>PD00127-1</t>
  </si>
  <si>
    <t>PD00160-1</t>
  </si>
  <si>
    <t>PD00160-2</t>
  </si>
  <si>
    <t>PD00009-5</t>
  </si>
  <si>
    <t>PD00010-1</t>
  </si>
  <si>
    <t>PD00021-1</t>
  </si>
  <si>
    <t>PD00021-5</t>
  </si>
  <si>
    <t>PD00021-6</t>
  </si>
  <si>
    <t>PD00063-1</t>
  </si>
  <si>
    <t>PD00063-2</t>
  </si>
  <si>
    <t>PD00063-3</t>
  </si>
  <si>
    <t>PD00063-4</t>
  </si>
  <si>
    <t>PD00063-5</t>
  </si>
  <si>
    <t>PD00063-6</t>
  </si>
  <si>
    <t>PD00139-1</t>
  </si>
  <si>
    <t>PD00139-2</t>
  </si>
  <si>
    <t>PD00139-3</t>
  </si>
  <si>
    <t>PD00139-4</t>
  </si>
  <si>
    <t>PD00139-5</t>
  </si>
  <si>
    <t>PD00140-1</t>
  </si>
  <si>
    <t>PD00140-2</t>
  </si>
  <si>
    <t>PD00140-3</t>
  </si>
  <si>
    <t>PD00140-4</t>
  </si>
  <si>
    <t>PD00140-5</t>
  </si>
  <si>
    <t>PD00141-1</t>
  </si>
  <si>
    <t>PD00141-2</t>
  </si>
  <si>
    <t>PD00141-3</t>
  </si>
  <si>
    <t>PD00141-4</t>
  </si>
  <si>
    <t>PD00141-5</t>
  </si>
  <si>
    <t>PD00094-1</t>
  </si>
  <si>
    <t>PD00094-2</t>
  </si>
  <si>
    <t>PD00094-3</t>
  </si>
  <si>
    <t>PD00094-4</t>
  </si>
  <si>
    <t>PD00142-1</t>
  </si>
  <si>
    <t>PD00142-2</t>
  </si>
  <si>
    <t>PD00142-3</t>
  </si>
  <si>
    <t>PD00142-4</t>
  </si>
  <si>
    <t>PD00103-1</t>
  </si>
  <si>
    <t>PD00103-2</t>
  </si>
  <si>
    <t>PD00103-3</t>
  </si>
  <si>
    <t>PD00103-4</t>
  </si>
  <si>
    <t>PD00104-1</t>
  </si>
  <si>
    <t>PD00104-2</t>
  </si>
  <si>
    <t>PD00104-3</t>
  </si>
  <si>
    <t>PD00104-4</t>
  </si>
  <si>
    <t>PD00105-1</t>
  </si>
  <si>
    <t>PD00105-2</t>
  </si>
  <si>
    <t>PD00105-3</t>
  </si>
  <si>
    <t>PD00105-4</t>
  </si>
  <si>
    <t>PD00170-1</t>
  </si>
  <si>
    <t>PD00170-2</t>
  </si>
  <si>
    <t>PD00170-3</t>
  </si>
  <si>
    <t>PD00170-4</t>
  </si>
  <si>
    <t>PD00106-1</t>
  </si>
  <si>
    <t>PD00106-2</t>
  </si>
  <si>
    <t>PD00106-3</t>
  </si>
  <si>
    <t>PD00106-4</t>
  </si>
  <si>
    <t>PD00107-1</t>
  </si>
  <si>
    <t>PD00107-2</t>
  </si>
  <si>
    <t>PD00107-3</t>
  </si>
  <si>
    <t>PD00107-4</t>
  </si>
  <si>
    <t>PD00107-5</t>
  </si>
  <si>
    <t>PD00110-1</t>
  </si>
  <si>
    <t>PD00110-2</t>
  </si>
  <si>
    <t>PD00110-3</t>
  </si>
  <si>
    <t>PD00110-4</t>
  </si>
  <si>
    <t>PD00111-1</t>
  </si>
  <si>
    <t>PD00111-2</t>
  </si>
  <si>
    <t>PD00111-3</t>
  </si>
  <si>
    <t>PD00111-4</t>
  </si>
  <si>
    <t>PD00111-5</t>
  </si>
  <si>
    <t>PD00175-1</t>
  </si>
  <si>
    <t>PD00175-2</t>
  </si>
  <si>
    <t>PD00175-3</t>
  </si>
  <si>
    <t>PD00175-4</t>
  </si>
  <si>
    <t>PD00175-5</t>
  </si>
  <si>
    <t>PD00175-6</t>
  </si>
  <si>
    <t>PD00183-1</t>
  </si>
  <si>
    <t>PD00183-2</t>
  </si>
  <si>
    <t>PD00183-3</t>
  </si>
  <si>
    <t>PD00183-4</t>
  </si>
  <si>
    <t>PD00183-5</t>
  </si>
  <si>
    <t>PD00184-1</t>
  </si>
  <si>
    <t>PD00184-2</t>
  </si>
  <si>
    <t>PD00184-3</t>
  </si>
  <si>
    <t>PD00184-4</t>
  </si>
  <si>
    <t>PD00184-5</t>
  </si>
  <si>
    <t>PD00185-1</t>
  </si>
  <si>
    <t>PD00185-2</t>
  </si>
  <si>
    <t>PD00185-3</t>
  </si>
  <si>
    <t>PD00185-4</t>
  </si>
  <si>
    <t>PD00185-5</t>
  </si>
  <si>
    <t>PD00264-1</t>
  </si>
  <si>
    <t>PD00264-2</t>
  </si>
  <si>
    <t>PD00264-3</t>
  </si>
  <si>
    <t>PD00264-4</t>
  </si>
  <si>
    <t>PD00264-5</t>
  </si>
  <si>
    <t>PD00265-1</t>
  </si>
  <si>
    <t>PD00265-2</t>
  </si>
  <si>
    <t>PD00265-3</t>
  </si>
  <si>
    <t>PD00265-4</t>
  </si>
  <si>
    <t>PD00265-5</t>
  </si>
  <si>
    <t>PD00200-1</t>
  </si>
  <si>
    <t>PD00201-1</t>
  </si>
  <si>
    <t>PD00202-1</t>
  </si>
  <si>
    <t>PD00203-1</t>
  </si>
  <si>
    <t>PD00204-1</t>
  </si>
  <si>
    <t>PD00208-1</t>
  </si>
  <si>
    <t>PD00209-1</t>
  </si>
  <si>
    <t>PD00210-1</t>
  </si>
  <si>
    <t>PD00211-1</t>
  </si>
  <si>
    <t>PD00212-1</t>
  </si>
  <si>
    <t>PD00214-1</t>
  </si>
  <si>
    <t>PD00214-2</t>
  </si>
  <si>
    <t>PD00214-3</t>
  </si>
  <si>
    <t>PD00214-4</t>
  </si>
  <si>
    <t>PD00215-1</t>
  </si>
  <si>
    <t>PD00216-1</t>
  </si>
  <si>
    <t>PD00217-1</t>
  </si>
  <si>
    <t>PD00217-2</t>
  </si>
  <si>
    <t>PD00218-1</t>
  </si>
  <si>
    <t>PD00219-1</t>
  </si>
  <si>
    <t>PD00220-1</t>
  </si>
  <si>
    <t>PD00221-1</t>
  </si>
  <si>
    <t>PD00221-2</t>
  </si>
  <si>
    <t>PD00222-1</t>
  </si>
  <si>
    <t>PD00224-1</t>
  </si>
  <si>
    <t>PD00225-1</t>
  </si>
  <si>
    <t>PD00227-1</t>
  </si>
  <si>
    <t>PD00228-1</t>
  </si>
  <si>
    <t>PD00229-1</t>
  </si>
  <si>
    <t>PD00230-1</t>
  </si>
  <si>
    <t>PD00231-1</t>
  </si>
  <si>
    <t>PD00232-1</t>
  </si>
  <si>
    <t>PD00233-1</t>
  </si>
  <si>
    <t>PD00234-1</t>
  </si>
  <si>
    <t>PD00235-1</t>
  </si>
  <si>
    <t>PD00235-2</t>
  </si>
  <si>
    <t>PD00236-1</t>
  </si>
  <si>
    <t>PD00237-1</t>
  </si>
  <si>
    <t>PD00238-1</t>
  </si>
  <si>
    <t>PD00239-1</t>
  </si>
  <si>
    <t>PD00240-1</t>
  </si>
  <si>
    <t>PD00241-1</t>
  </si>
  <si>
    <t>PD00241-2</t>
  </si>
  <si>
    <t>PD00242-1</t>
  </si>
  <si>
    <t>PD00243-1</t>
  </si>
  <si>
    <t>PD00244-1</t>
  </si>
  <si>
    <t>PD00244-2</t>
  </si>
  <si>
    <t>PD00247-1</t>
  </si>
  <si>
    <t>PD00248-1</t>
  </si>
  <si>
    <t>PD00249-1</t>
  </si>
  <si>
    <t>PD00249-2</t>
  </si>
  <si>
    <t>PD00249-3</t>
  </si>
  <si>
    <t>PD00249-4</t>
  </si>
  <si>
    <t>PD00250-1</t>
  </si>
  <si>
    <t>PD00251-1</t>
  </si>
  <si>
    <t>PD00252-1</t>
  </si>
  <si>
    <t>PD00253-1</t>
  </si>
  <si>
    <t>PD00253-2</t>
  </si>
  <si>
    <t>PD00254-1</t>
  </si>
  <si>
    <t>PD00255-1</t>
  </si>
  <si>
    <t>PD00258-1</t>
  </si>
  <si>
    <t>PD00259-1</t>
  </si>
  <si>
    <t>PD00260-1</t>
  </si>
  <si>
    <t>PD00263-1</t>
  </si>
  <si>
    <t>PD00266-1</t>
  </si>
  <si>
    <t>PD00276-1</t>
  </si>
  <si>
    <t>PD00277-1</t>
  </si>
  <si>
    <t>PD00278-1</t>
  </si>
  <si>
    <t>PD00279-1</t>
  </si>
  <si>
    <t>PD00279-2</t>
  </si>
  <si>
    <t>PD00280-1</t>
  </si>
  <si>
    <t>PD00281-1</t>
  </si>
  <si>
    <t>PD00281-2</t>
  </si>
  <si>
    <t>PD00281-3</t>
  </si>
  <si>
    <t>PD00282-2</t>
  </si>
  <si>
    <t>PD00283-1</t>
  </si>
  <si>
    <t>PD00283-2</t>
  </si>
  <si>
    <t>PD00284-1</t>
  </si>
  <si>
    <t>PD00285-1</t>
  </si>
  <si>
    <t>PD00286-1</t>
  </si>
  <si>
    <t>PD00287-1</t>
  </si>
  <si>
    <t>งาขาว 0.5 กก.</t>
  </si>
  <si>
    <t>เล็ก (V)</t>
  </si>
  <si>
    <t>เล็ก:รถ (V)</t>
  </si>
  <si>
    <t>น้ำมันมะพร้าว สำหรับปรุงอาหาร ขนาด 750cc</t>
  </si>
  <si>
    <t>750cc (V)</t>
  </si>
  <si>
    <t>750cc:รถ (V)</t>
  </si>
  <si>
    <t>มะเขือเทศเชื่อม</t>
  </si>
  <si>
    <t>น้ำมันมะพร้าวมาติ สกัดเย็น 85cc</t>
  </si>
  <si>
    <t>ไชโป๊วหวาน 400 กรัม</t>
  </si>
  <si>
    <t>ซอง:รถ</t>
  </si>
  <si>
    <t>แพ็ค (V)</t>
  </si>
  <si>
    <t>แพ็ค:รถ (V)</t>
  </si>
  <si>
    <t>น้ำมันมะพร้าวมาติ สกัดเย็น 500cc</t>
  </si>
  <si>
    <t>น้ำมันมะพร้าวมาติ สกัดเย็น 250cc</t>
  </si>
  <si>
    <t>หนังสือ บุกรังโจน</t>
  </si>
  <si>
    <t>เล่ม (V)</t>
  </si>
  <si>
    <t>เล่ม:รถ (V)</t>
  </si>
  <si>
    <t>หนังสือ กลับบ้าน</t>
  </si>
  <si>
    <t>หนังสือ ลูกโจน</t>
  </si>
  <si>
    <t>หนังสือ อยู่กับดิน</t>
  </si>
  <si>
    <t>หนังสือเติบโตตามรอยพ่อ</t>
  </si>
  <si>
    <t>ชุดหนังสือเติบโตตามรอยพ่อ 4 เล่ม</t>
  </si>
  <si>
    <t>หนังสือ เซ็กซ์กับความรัก</t>
  </si>
  <si>
    <t>ชุดดูแลช่องปากพกพา</t>
  </si>
  <si>
    <t>ชุด (V)</t>
  </si>
  <si>
    <t>ชุด:รถ (V)</t>
  </si>
  <si>
    <t>หลอด (V)</t>
  </si>
  <si>
    <t>หลอด:รถ (V)</t>
  </si>
  <si>
    <t>น้ำยาล้างจาน สูตรธรรมชาติ</t>
  </si>
  <si>
    <t>น้ำยาซักผ้า สูตรธรรมชาติ</t>
  </si>
  <si>
    <t>ผงล้างผัก ผสมถ่าน</t>
  </si>
  <si>
    <t>น้ำมันมะพร้าวมาว่า หัวปั๊ม 150ml</t>
  </si>
  <si>
    <t>หัวปั๊ม (V)</t>
  </si>
  <si>
    <t>น้ำมันมะพร้าวมาติ หัวปั๊ม 150ml</t>
  </si>
  <si>
    <t>แกลลอน (V)</t>
  </si>
  <si>
    <t>แชมพูมะกรูด</t>
  </si>
  <si>
    <t>ขวดเล้ก (V)</t>
  </si>
  <si>
    <t>ขวดเล้ก:รถ (V)</t>
  </si>
  <si>
    <t>ขวดเล็ก (V)</t>
  </si>
  <si>
    <t>ขวดเล็ก:รถ (V)</t>
  </si>
  <si>
    <t>หัวปั๊ม:รถ (V)</t>
  </si>
  <si>
    <t>ขวด:เล็ก (V)</t>
  </si>
  <si>
    <t>เจลล้างมือ 450 ml</t>
  </si>
  <si>
    <t>ชุดทำสบู่ก้อน</t>
  </si>
  <si>
    <t>แชมพู ครีมนวดน้ำนมข้าว</t>
  </si>
  <si>
    <t>แชมพู ครีมนวดอัญชัน</t>
  </si>
  <si>
    <t>แชมพูมะกรูด มีฟอง</t>
  </si>
  <si>
    <t>แชมพู ครีมนวดถ่านไม้ไผ่</t>
  </si>
  <si>
    <t>ขวดเหลี่ยม (V)</t>
  </si>
  <si>
    <t>ขวดเหลี่ยม:รถ (V)</t>
  </si>
  <si>
    <t>แชมพูมะกรูด ไม่มีฟอง</t>
  </si>
  <si>
    <t>สบู่เหลวน้ำนมข้าว&amp;น้ำผึ้ง</t>
  </si>
  <si>
    <t>ก้อน (V)</t>
  </si>
  <si>
    <t>ก้อน:รถ (V)</t>
  </si>
  <si>
    <t>ปุ๋ยเม็ดเร่งดอกผล 702 (1กก.)</t>
  </si>
  <si>
    <t>หัวเชื้อ SuperM</t>
  </si>
  <si>
    <t>1ลิตร</t>
  </si>
  <si>
    <t>1ลิตร:รถ</t>
  </si>
  <si>
    <t>ปุ๋ยเม็ดบำรุงดิน 701 (1กก)</t>
  </si>
  <si>
    <t>ถุง:รถ</t>
  </si>
  <si>
    <t>ปุ๋ยเม็ดบำรุงดิน 701 (25กก)</t>
  </si>
  <si>
    <t>25กก.</t>
  </si>
  <si>
    <t>ปุ๋ยเม็ดเร่งดอกผล 702 (50กก.)</t>
  </si>
  <si>
    <t>50กก</t>
  </si>
  <si>
    <t>ใบ (V)</t>
  </si>
  <si>
    <t>ถัง (V)</t>
  </si>
  <si>
    <t>มัด</t>
  </si>
  <si>
    <t>กระเทียม 1 กก</t>
  </si>
  <si>
    <t>ใบ</t>
  </si>
  <si>
    <t>ใบ:รถ</t>
  </si>
  <si>
    <t>กล่อง</t>
  </si>
  <si>
    <t>เสื้อธรรมธุรกิจ คอกลม(ขาว)</t>
  </si>
  <si>
    <t>XS (V)</t>
  </si>
  <si>
    <t>S (V)</t>
  </si>
  <si>
    <t>M (V)</t>
  </si>
  <si>
    <t>L (V)</t>
  </si>
  <si>
    <t>2XL (V)</t>
  </si>
  <si>
    <t>เสื้อธรรมธุรกิจ คอกลม(เขียว)</t>
  </si>
  <si>
    <t>เสื้อธรรมธุรกิจ คอกลม(เทาอ่อน)</t>
  </si>
  <si>
    <t>เสื้อธรรมธุรกิจ คอกลม(นักปั่น)</t>
  </si>
  <si>
    <t>กางเกงหม้อห้อม เอวยืด ขายาว</t>
  </si>
  <si>
    <t>กางเกาหม้อห้อม เอวยืด ขาสั้น</t>
  </si>
  <si>
    <t>กางเกงหม้อห้อม สะดอ ขายาว</t>
  </si>
  <si>
    <t>เสื้อหม้อห้อม คอกลม แขนสั้น</t>
  </si>
  <si>
    <t>เสื้อหม้อห้อม คอจีน แขนยาว(ดำ)</t>
  </si>
  <si>
    <t>เสื้อหม้อห้อม คอกลม แขนยาว</t>
  </si>
  <si>
    <t>เสื้อหม้อห้อม คอปก แขนยาว</t>
  </si>
  <si>
    <t>กางเกงหม้อห้อม สะดอ ขาสั้น</t>
  </si>
  <si>
    <t>เสื้อธรรมธุรกิจ คอปก(ดำ)</t>
  </si>
  <si>
    <t>XXL (V)</t>
  </si>
  <si>
    <t>เสื้อธรรมธุรกิจ คอปก(ขาว)</t>
  </si>
  <si>
    <t>เสื้อธรรมธุรกิจ คอกลม(เทาเข้ม)</t>
  </si>
  <si>
    <t>เสื้อหม้อห้อม คอปก แขนสั้น</t>
  </si>
  <si>
    <t>เสื้อที่ระลึกมหกรรมวันดินโลก 2562</t>
  </si>
  <si>
    <t>3XL (V)</t>
  </si>
  <si>
    <t>เสื้อยืด เล็กเปลี่ยนโลก สีน้ำเงิน(สั้น)</t>
  </si>
  <si>
    <t>S</t>
  </si>
  <si>
    <t>M</t>
  </si>
  <si>
    <t>L</t>
  </si>
  <si>
    <t>XL</t>
  </si>
  <si>
    <t>2XL</t>
  </si>
  <si>
    <t>เสื้อยืด เล็กเปลี่ยนโลก สีด้ายดิบ(สั้น)</t>
  </si>
  <si>
    <t>เสื้อยืด เล็กเปลี่ยนโลก สีเทา(ยาว )</t>
  </si>
  <si>
    <t>เสื้อคอกลม ยักษ์กะโจน สีครีม</t>
  </si>
  <si>
    <t>เสื้อคอวี ยักษ์กะโจน สีครีม</t>
  </si>
  <si>
    <t>เสื้อหม้อฮ้อม คอกลม แขนยาว(ดำ)</t>
  </si>
  <si>
    <t>กล่อง (V)</t>
  </si>
  <si>
    <t>แพ็ค</t>
  </si>
  <si>
    <t>หางบ่วง กก</t>
  </si>
  <si>
    <t>ปลาสากเหลือง</t>
  </si>
  <si>
    <t>แพ็ค ใหญ่</t>
  </si>
  <si>
    <t>แพ็ค เล็ก</t>
  </si>
  <si>
    <t>ปลากระบอก</t>
  </si>
  <si>
    <t>แพ็ค กลาง</t>
  </si>
  <si>
    <t>แพ็ค XL</t>
  </si>
  <si>
    <t>หมึกหอม</t>
  </si>
  <si>
    <t>ใหญ่ แพ็ค</t>
  </si>
  <si>
    <t>เล็ก แพ็ค</t>
  </si>
  <si>
    <t>ปลามง</t>
  </si>
  <si>
    <t>ปลาสากดำ</t>
  </si>
  <si>
    <t>แพ็ค สไลด์เนื้อ</t>
  </si>
  <si>
    <t>ปลาลูกสากเหลือง</t>
  </si>
  <si>
    <t>เล็ก แพ้ค</t>
  </si>
  <si>
    <t>กุ้งแชบ๊วย</t>
  </si>
  <si>
    <t>ปลาสากดำขูดเนื้อ</t>
  </si>
  <si>
    <t>ปลาสากดำสไลด์เนื้อ</t>
  </si>
  <si>
    <t>ข้าวกล้องเหนียวธรรมชาติ 1 กก.</t>
  </si>
  <si>
    <t>ข้าวหอมมะลิ 1 กก</t>
  </si>
  <si>
    <t>ข้าวหอมมะลิ 5 กก</t>
  </si>
  <si>
    <t>ข้าวกล้องเหนียวธรรมชาติ 2 กก</t>
  </si>
  <si>
    <t>ข้าวเหนียวธรรมชาติ 1 กก</t>
  </si>
  <si>
    <t>ข้าวกล้องหอมมะลิ 1 กก</t>
  </si>
  <si>
    <t>ปลายข้าวกล้อง</t>
  </si>
  <si>
    <t>ข้าวเหนียวธรรมชาติ 5 กก</t>
  </si>
  <si>
    <t>ข้าวกล้องดอกมะขาม 1 กก</t>
  </si>
  <si>
    <t>ข้าวไรซ์เบอรี่ 1 กก</t>
  </si>
  <si>
    <t>ถั่วเขียว 0.5 กก</t>
  </si>
  <si>
    <t>ถั่วเหลือง 0.5 กก</t>
  </si>
  <si>
    <t>ถั่วลิสง 0.5 กก</t>
  </si>
  <si>
    <t>ถั่วแดง 0.5 กก</t>
  </si>
  <si>
    <t>ถั่วดำ 0.5 กก</t>
  </si>
  <si>
    <t>กล้วยตาก Fruitboy</t>
  </si>
  <si>
    <t>กุนเชียง</t>
  </si>
  <si>
    <t>งาดำ 0.5 กก</t>
  </si>
  <si>
    <t>ไชโป๊วหวาน 400กรัม</t>
  </si>
  <si>
    <t>รากบัวเชื่อม</t>
  </si>
  <si>
    <t>คาราเมลคอนเฟล็ก</t>
  </si>
  <si>
    <t>น้ำผึ้งขวดแบน</t>
  </si>
  <si>
    <t>พริกแห้ง</t>
  </si>
  <si>
    <t>ข้าวเกรียบแป้งผัก</t>
  </si>
  <si>
    <t>ไชโป๊วหวาน</t>
  </si>
  <si>
    <t>น้ำมันมะพร้าว สำหรับปรุงอาหาร 750cc</t>
  </si>
  <si>
    <t>น้ำผึ้ง</t>
  </si>
  <si>
    <t>ชาข้าวเปลือกงอก</t>
  </si>
  <si>
    <t>มะเขือเทศเชื่อมถุง</t>
  </si>
  <si>
    <t>Americano</t>
  </si>
  <si>
    <t>นมปรุงแต่งรสช็อกโกแล็ต 200cc.</t>
  </si>
  <si>
    <t>Kombucha</t>
  </si>
  <si>
    <t>Late</t>
  </si>
  <si>
    <t>นมปรุงแต่งรสสตรอเบอร์รี่ 200cc.</t>
  </si>
  <si>
    <t>Cappuccino</t>
  </si>
  <si>
    <t>นมพาสเจอร์ไรส์ 1,200cc</t>
  </si>
  <si>
    <t>นมอัดเม็ด แดรี่โฮม</t>
  </si>
  <si>
    <t>กาแฟเย็น</t>
  </si>
  <si>
    <t>ชานมเย็น</t>
  </si>
  <si>
    <t>นมรสสตรอเบอร์รี่ 200cc.</t>
  </si>
  <si>
    <t>นมรสช็อกโกแล็ต 200cc.</t>
  </si>
  <si>
    <t>ชาดำเย็น</t>
  </si>
  <si>
    <t>coldbrew</t>
  </si>
  <si>
    <t>กรีนบาลานซ์</t>
  </si>
  <si>
    <t>Espresso</t>
  </si>
  <si>
    <t>Grass fed milk 1200 cc</t>
  </si>
  <si>
    <t>มะนาวโซดา</t>
  </si>
  <si>
    <t>Black soda</t>
  </si>
  <si>
    <t>นมพาสเจอร์ไรส์ 200cc</t>
  </si>
  <si>
    <t>นมพาสเจอร์ไรส์ พร่องมันเนย 1,200 cc</t>
  </si>
  <si>
    <t>กล้วยโซดา</t>
  </si>
  <si>
    <t>น้ำผักขวด</t>
  </si>
  <si>
    <t>เมล็ดกาแฟคั่วอ่อน</t>
  </si>
  <si>
    <t>Banana soda</t>
  </si>
  <si>
    <t>ดิน</t>
  </si>
  <si>
    <t>ขี้วัว</t>
  </si>
  <si>
    <t>ปุ๋ยเม็ดบำรุงดิน 701(1กก)</t>
  </si>
  <si>
    <t>ปุ๋ยเม็ดเร่งดอกผล 702(1กก)</t>
  </si>
  <si>
    <t>ตะกล้าปลูกผัก</t>
  </si>
  <si>
    <t>ปุ๋ยเม็ดบำรุงดิน 701(25กก)</t>
  </si>
  <si>
    <t>ปุ๋ยอินทรีย์น้ำเพชร 204</t>
  </si>
  <si>
    <t>ปุ๋ยอินทรีย์น้ำเพชร 203</t>
  </si>
  <si>
    <t>ปุ๋ยอินทรีย์น้ำเพชร 201</t>
  </si>
  <si>
    <t>ปุ๋ยอินทรีย์น้ำเพชร 202</t>
  </si>
  <si>
    <t>ปุ๋ยอินทรีย์น้ำเพชร 205</t>
  </si>
  <si>
    <t>ปุ๋ยเม็ดเร่งดอกผล 702(50กก)</t>
  </si>
  <si>
    <t>มาติ85cc</t>
  </si>
  <si>
    <t>เจลล้างมือ</t>
  </si>
  <si>
    <t>มาติ250cc</t>
  </si>
  <si>
    <t>เจลล้างมือ40ml.</t>
  </si>
  <si>
    <t>น้ำมันมะพร้าวมาติ</t>
  </si>
  <si>
    <t>แชมพูมะกรูดมีฟอง</t>
  </si>
  <si>
    <t>แชมพูครีมนวดอัญชัน</t>
  </si>
  <si>
    <t>แชมพูมะกรูดไม่มีฟอง</t>
  </si>
  <si>
    <t>แชมพูครีมนวดถ่านไม้ไผ่</t>
  </si>
  <si>
    <t>แชมพูครีมนวดน้ำนมข้าว</t>
  </si>
  <si>
    <t>ชุดหนังสือเติบโตตามรอยพ่อ</t>
  </si>
  <si>
    <t>คุ้กกี้สตรอเบอรี่อัลมอนด์</t>
  </si>
  <si>
    <t>ขนมปังโฮลวีท</t>
  </si>
  <si>
    <t>คุ้กกี้ช็อคโกแลตชิพ</t>
  </si>
  <si>
    <t>short bread vanilla</t>
  </si>
  <si>
    <t>เสื้อยืด เล็กเปลี่ยนโลก (แขนสั้น สีน้ำเงิน)</t>
  </si>
  <si>
    <t>เสื้อยืด เล็กเปลี่ยนโลก (แขนยาว สีเทา)</t>
  </si>
  <si>
    <t>เสื้อยืด เล็กเปลี่ยนโลก (แขนสั้น สีด้ายดิบ)</t>
  </si>
  <si>
    <t>กางเกงหม้อห้อม เอวยืด ขาสั้น</t>
  </si>
  <si>
    <t>ถ่านไม้</t>
  </si>
  <si>
    <t>เมล็ดกาแฟคั่วกลาง</t>
  </si>
  <si>
    <t>แจ่วบอง</t>
  </si>
  <si>
    <t>น้ำมังคุด</t>
  </si>
  <si>
    <t>น้ำพริกปลาแห้ง</t>
  </si>
  <si>
    <t>น้ำผึ้ง ขวดแบน</t>
  </si>
  <si>
    <t>แจ่วปลา</t>
  </si>
  <si>
    <t>นมรสจืด</t>
  </si>
  <si>
    <t>มาติ500ml</t>
  </si>
  <si>
    <t>mati</t>
  </si>
  <si>
    <t>คุ้กกี้เนยเม็ดมะม่วงกล้วย</t>
  </si>
  <si>
    <t>เสื้อยักษ์กะโจน</t>
  </si>
  <si>
    <t>ชุดข้าวขวัญ</t>
  </si>
  <si>
    <t/>
  </si>
  <si>
    <t>เย็น</t>
  </si>
  <si>
    <t>ร้อน</t>
  </si>
  <si>
    <t>แก้ว</t>
  </si>
  <si>
    <t>550 กรัม</t>
  </si>
  <si>
    <t>550กรัม</t>
  </si>
  <si>
    <t>XS</t>
  </si>
  <si>
    <t>มะนาว(กก)</t>
  </si>
  <si>
    <t>หอมหัวใหญ่</t>
  </si>
  <si>
    <t>บวบเหลี่ยม</t>
  </si>
  <si>
    <t>แตงกวา</t>
  </si>
  <si>
    <t>มะเขือเปราะ</t>
  </si>
  <si>
    <t>ฟักแฟง</t>
  </si>
  <si>
    <t>กระเทึยม</t>
  </si>
  <si>
    <t>ข้าวโพดหวาน</t>
  </si>
  <si>
    <t>ฟักทอง</t>
  </si>
  <si>
    <t>มะเขือยาวเขียว</t>
  </si>
  <si>
    <t>มันม่วง</t>
  </si>
  <si>
    <t>กะหล่ำปลี</t>
  </si>
  <si>
    <t>ข้าวโพดข้าวเหนียว</t>
  </si>
  <si>
    <t>ตะไคร้</t>
  </si>
  <si>
    <t>มะระขี้นก</t>
  </si>
  <si>
    <t>มะเขือพวง</t>
  </si>
  <si>
    <t>พริกเขียว</t>
  </si>
  <si>
    <t>มันเทศแครอท</t>
  </si>
  <si>
    <t>บวบสาลี</t>
  </si>
  <si>
    <t>มะละกอดิบ</t>
  </si>
  <si>
    <t>มะเขือไข่เต่า</t>
  </si>
  <si>
    <t>หน่อไม้สด</t>
  </si>
  <si>
    <t>มะกรูด</t>
  </si>
  <si>
    <t>หัวปลี</t>
  </si>
  <si>
    <t>บวบหอม</t>
  </si>
  <si>
    <t>กระเจี๊ยบเขียว</t>
  </si>
  <si>
    <t>ข่าแดงอ่อน</t>
  </si>
  <si>
    <t>พริกขี้หนู</t>
  </si>
  <si>
    <t>มะเขือม่วง</t>
  </si>
  <si>
    <t>ถั่วฝักยาว</t>
  </si>
  <si>
    <t>ฟักข้าว</t>
  </si>
  <si>
    <t>น้ำเต้า</t>
  </si>
  <si>
    <t>พริกกะเหรี่ยง</t>
  </si>
  <si>
    <t>ขมิ้นชัน</t>
  </si>
  <si>
    <t>มะเขือยาวม่วง</t>
  </si>
  <si>
    <t>ขิง</t>
  </si>
  <si>
    <t>มะระ</t>
  </si>
  <si>
    <t>เพกา</t>
  </si>
  <si>
    <t>ฟักหอม</t>
  </si>
  <si>
    <t>หอมแดง</t>
  </si>
  <si>
    <t>แมงลัก</t>
  </si>
  <si>
    <t>ถั่วลิสงฝัก</t>
  </si>
  <si>
    <t>ถั่วพุ่ม</t>
  </si>
  <si>
    <t>พริกหนุ่ม</t>
  </si>
  <si>
    <t>ข้าวโพดเทียน</t>
  </si>
  <si>
    <t>มะนาวช้าง</t>
  </si>
  <si>
    <t>กระชาย</t>
  </si>
  <si>
    <t>มะเขือเทศพวง</t>
  </si>
  <si>
    <t>มะกรูด(กก.)</t>
  </si>
  <si>
    <t>กระเจี๊ยบแดง</t>
  </si>
  <si>
    <t>ขนุนอ่อน</t>
  </si>
  <si>
    <t>ข้าวโพดอ่อน</t>
  </si>
  <si>
    <t>กะหล่ำดอก</t>
  </si>
  <si>
    <t>ใบเหลียง</t>
  </si>
  <si>
    <t>จิงจูฉ่าย</t>
  </si>
  <si>
    <t>ผักบุ้ง</t>
  </si>
  <si>
    <t>ผักปลัง</t>
  </si>
  <si>
    <t>ชะอม</t>
  </si>
  <si>
    <t>กะเพรา</t>
  </si>
  <si>
    <t>ผักเชียงดา</t>
  </si>
  <si>
    <t>ผักสลัด</t>
  </si>
  <si>
    <t>วอเตอร์เครส</t>
  </si>
  <si>
    <t>กวางตุ้ง</t>
  </si>
  <si>
    <t>ชายา</t>
  </si>
  <si>
    <t>ผักชีฝรั่ง</t>
  </si>
  <si>
    <t>ตำลึง</t>
  </si>
  <si>
    <t>ผักบุ้งนา</t>
  </si>
  <si>
    <t>ผักโขม</t>
  </si>
  <si>
    <t>โหระพา</t>
  </si>
  <si>
    <t>ต้นหอม</t>
  </si>
  <si>
    <t>ชะพลู</t>
  </si>
  <si>
    <t>ดอกอัญชัน</t>
  </si>
  <si>
    <t>ยอดฟักทอง</t>
  </si>
  <si>
    <t>ใบมะกรูด</t>
  </si>
  <si>
    <t>ใบแมงลัก</t>
  </si>
  <si>
    <t>ใบเตย</t>
  </si>
  <si>
    <t>คะน้า</t>
  </si>
  <si>
    <t>ผักกระเฉด</t>
  </si>
  <si>
    <t>ตูน</t>
  </si>
  <si>
    <t>ดอกกระเจียว</t>
  </si>
  <si>
    <t>ผักกาดหิ่น</t>
  </si>
  <si>
    <t>ใบบัวบก</t>
  </si>
  <si>
    <t>ผักกาดเขียว</t>
  </si>
  <si>
    <t>ใบย่านาง</t>
  </si>
  <si>
    <t>ผักหวานบ้าน</t>
  </si>
  <si>
    <t>ผักแพว</t>
  </si>
  <si>
    <t>ใบหูเสือ</t>
  </si>
  <si>
    <t>ใบมันปู</t>
  </si>
  <si>
    <t>ผักชี</t>
  </si>
  <si>
    <t>อ่อมแซบ</t>
  </si>
  <si>
    <t>ผักกาดขาว</t>
  </si>
  <si>
    <t>ยอดฟักข้าว</t>
  </si>
  <si>
    <t>ยอดมะระขี้นก</t>
  </si>
  <si>
    <t>ยอดบวบ</t>
  </si>
  <si>
    <t>กล้วยน้ำว้า</t>
  </si>
  <si>
    <t>ลองกอง</t>
  </si>
  <si>
    <t>มะม่วงโชคอนันต์</t>
  </si>
  <si>
    <t>ฝรั่ง</t>
  </si>
  <si>
    <t>มังคุด</t>
  </si>
  <si>
    <t>แก้วมังกร</t>
  </si>
  <si>
    <t>แตงไทย</t>
  </si>
  <si>
    <t>ส้มโอ</t>
  </si>
  <si>
    <t>กล้วยหอมทอง</t>
  </si>
  <si>
    <t>กล้วยหอมเขียว</t>
  </si>
  <si>
    <t>กล้วยหักมุก</t>
  </si>
  <si>
    <t>สับปะรด</t>
  </si>
  <si>
    <t>มะละกอสุก</t>
  </si>
  <si>
    <t>มะกอก</t>
  </si>
  <si>
    <t>น้อยหน่า</t>
  </si>
  <si>
    <t>เสาวรส</t>
  </si>
  <si>
    <t>ขนุน</t>
  </si>
  <si>
    <t>แตงโม</t>
  </si>
  <si>
    <t>แตงไทย ดิบ</t>
  </si>
  <si>
    <t>ปลาอินทรี</t>
  </si>
  <si>
    <t>ปลาสีกุลหางบ่วง</t>
  </si>
  <si>
    <t>ปลาหวาน</t>
  </si>
  <si>
    <t>ปลาหลังเขียว</t>
  </si>
  <si>
    <t>ปลาอินทรีแดดเดียว</t>
  </si>
  <si>
    <t>กุ้งเเชบ๊วยใหญ่</t>
  </si>
  <si>
    <t>ปลาสีกุล</t>
  </si>
  <si>
    <t>ปลาหมึกสาย</t>
  </si>
  <si>
    <t>ปูกรรเชียง</t>
  </si>
  <si>
    <t>ปลาหมึกหอม</t>
  </si>
  <si>
    <t>กุ้งแช่บ๊วย</t>
  </si>
  <si>
    <t>ปูเนื้อก้าม</t>
  </si>
  <si>
    <t>ปลาหมึกกระตอย</t>
  </si>
  <si>
    <t>ปลาสีลังหั่นแว่น</t>
  </si>
  <si>
    <t>ปูกรรเชียง ใบพัด</t>
  </si>
  <si>
    <t>หมึกใหญ่</t>
  </si>
  <si>
    <t>อังเกย</t>
  </si>
  <si>
    <t>ปลาหลังเขียวขูดเนื้อ</t>
  </si>
  <si>
    <t>นิ้วปู</t>
  </si>
  <si>
    <t>กุ้งแชบ๊วยจิ๋ว</t>
  </si>
  <si>
    <t>ปลาจาระเม็ด</t>
  </si>
  <si>
    <t>ปลาเก่าลายจุด</t>
  </si>
  <si>
    <t>ปู เนื้ออก</t>
  </si>
  <si>
    <t>ปูเนื้อออก</t>
  </si>
  <si>
    <t>ไข่ไก่</t>
  </si>
  <si>
    <t>ดอกงิ้ว</t>
  </si>
  <si>
    <t>พริกไทย</t>
  </si>
  <si>
    <t>ต้นชายา</t>
  </si>
  <si>
    <t>ไข่เค็ม</t>
  </si>
  <si>
    <t>กุ้งเเช่บ๊วยเล็ก</t>
  </si>
  <si>
    <t>เลมอน</t>
  </si>
  <si>
    <t>ต้นขมิ้น</t>
  </si>
  <si>
    <t>ตันชายา</t>
  </si>
  <si>
    <t>มะเขือเทศ</t>
  </si>
  <si>
    <t>มะเขือเทศราชินี</t>
  </si>
  <si>
    <t>หัวไชเท้า</t>
  </si>
  <si>
    <t>ถั่วแปป</t>
  </si>
  <si>
    <t>เบบี้แครอท</t>
  </si>
  <si>
    <t>ข่าเหลือง</t>
  </si>
  <si>
    <t>มะรุม(ถุง)</t>
  </si>
  <si>
    <t>ฟักเขียว</t>
  </si>
  <si>
    <t>มะเขือเทศเชอรี่</t>
  </si>
  <si>
    <t>ถั่วแระ</t>
  </si>
  <si>
    <t>ไพล</t>
  </si>
  <si>
    <t>ขมิ้นขาว</t>
  </si>
  <si>
    <t>มะเขือลาย</t>
  </si>
  <si>
    <t>มะแว้ง</t>
  </si>
  <si>
    <t>พริกแดง</t>
  </si>
  <si>
    <t>กวางตุ้งฮ่องเต้</t>
  </si>
  <si>
    <t>จิงจุงฉ่าย</t>
  </si>
  <si>
    <t>สะระแหน่</t>
  </si>
  <si>
    <t>คื่นช่าย</t>
  </si>
  <si>
    <t>สลัดแก้ว</t>
  </si>
  <si>
    <t>ถั่วพู</t>
  </si>
  <si>
    <t>ผักชีลาว</t>
  </si>
  <si>
    <t>ดอกหอม</t>
  </si>
  <si>
    <t>กุ๋ยช่าย</t>
  </si>
  <si>
    <t>ผักติ้ว</t>
  </si>
  <si>
    <t>ผักเคล</t>
  </si>
  <si>
    <t>ผักกาดดอยตุง</t>
  </si>
  <si>
    <t>ดอกชมจันทร์</t>
  </si>
  <si>
    <t>ตั้งโอ๋</t>
  </si>
  <si>
    <t>สายบัว</t>
  </si>
  <si>
    <t>ใบกระเจี๊ยบ</t>
  </si>
  <si>
    <t>ดอกสะเดา</t>
  </si>
  <si>
    <t>ดอกแค</t>
  </si>
  <si>
    <t>ผักกูด</t>
  </si>
  <si>
    <t>ยอดมะขาม</t>
  </si>
  <si>
    <t>ผักกาดเขียวปลี</t>
  </si>
  <si>
    <t>ดอกเล็บครุฑ</t>
  </si>
  <si>
    <t>ผักเฮือด</t>
  </si>
  <si>
    <t>ผักหัวหมู</t>
  </si>
  <si>
    <t>ผักเม๊ก</t>
  </si>
  <si>
    <t>แคนตาลูป</t>
  </si>
  <si>
    <t>มะม่วงเขียวเสวย</t>
  </si>
  <si>
    <t>มะม่วงอกร่อง</t>
  </si>
  <si>
    <t>มะม่วงน้ำดอกไม้</t>
  </si>
  <si>
    <t>มะม่วงมหาชนก</t>
  </si>
  <si>
    <t>มะม่วงเขียวใหญ่</t>
  </si>
  <si>
    <t>ทุเรียนชะนี</t>
  </si>
  <si>
    <t>มังคุด (กล่อง)</t>
  </si>
  <si>
    <t>มัลเบอรี่</t>
  </si>
  <si>
    <t>เผือก</t>
  </si>
  <si>
    <t>ทุเรียนพวงมณี</t>
  </si>
  <si>
    <t>มะม่วงอาร์ทูอีทู</t>
  </si>
  <si>
    <t>มะม่วงงาขาว</t>
  </si>
  <si>
    <t>มะม่วงฟ้าลั่น</t>
  </si>
  <si>
    <t>ละมุด</t>
  </si>
  <si>
    <t>มะปราง</t>
  </si>
  <si>
    <t>มะยงชิด</t>
  </si>
  <si>
    <t>ลิ้นจี่</t>
  </si>
  <si>
    <t>มะม่วงห่าว มะนาวโห่</t>
  </si>
  <si>
    <t>มะม่วงพราหมณ์ลืมเมีย</t>
  </si>
  <si>
    <t>มะม่วงแรด</t>
  </si>
  <si>
    <t>มะม่วงนาคตลับ</t>
  </si>
  <si>
    <t>มะม่วงหาว มะนาวโห่</t>
  </si>
  <si>
    <t>มะม่วงเบา</t>
  </si>
  <si>
    <t>กล้วยเบา</t>
  </si>
  <si>
    <t>กล้วยไข่</t>
  </si>
  <si>
    <t>กล้วยหอมนวล</t>
  </si>
  <si>
    <t>มะม่วงทรายขาว</t>
  </si>
  <si>
    <t>มะม่วงทองดำ</t>
  </si>
  <si>
    <t>รากบัว</t>
  </si>
  <si>
    <t>ปลากุลหางบ่วง</t>
  </si>
  <si>
    <t>ต้นกล้ามะพร้าวพันธ์ุมาว่า</t>
  </si>
  <si>
    <t>ไข่เป็ด</t>
  </si>
  <si>
    <t>ว่านหางจระเข้</t>
  </si>
  <si>
    <t>กะปิ</t>
  </si>
  <si>
    <t>มะขามเปียก</t>
  </si>
  <si>
    <t>บร๊อคโคลี่</t>
  </si>
  <si>
    <t>ตันเคล</t>
  </si>
  <si>
    <t>เห็ดนางฟ้า</t>
  </si>
  <si>
    <t>แถม</t>
  </si>
  <si>
    <t>รถ</t>
  </si>
  <si>
    <t>ฟอง</t>
  </si>
  <si>
    <t>หวีใหญ่</t>
  </si>
  <si>
    <t>หวีกลาง</t>
  </si>
  <si>
    <t>หวีเล็ก</t>
  </si>
  <si>
    <t>หวีเล็กสุด</t>
  </si>
  <si>
    <t>กลาง</t>
  </si>
  <si>
    <t>ใหญ่</t>
  </si>
  <si>
    <t>เล็ก</t>
  </si>
  <si>
    <t>ปลาสึกุล</t>
  </si>
  <si>
    <t>พิเศษ</t>
  </si>
  <si>
    <t>สุก</t>
  </si>
  <si>
    <t>ดิบ</t>
  </si>
  <si>
    <t>ลูกกลาง</t>
  </si>
  <si>
    <t>ลูกเล็ก</t>
  </si>
  <si>
    <t>ลูกใหญ่</t>
  </si>
  <si>
    <t>หัวกลาง</t>
  </si>
  <si>
    <t>หัวเล็ก</t>
  </si>
  <si>
    <t>หัวใหญ่</t>
  </si>
  <si>
    <t>น้ำดื่มสิงห์</t>
  </si>
  <si>
    <t>เป๊ปซี่ สลิมแคน245มล.</t>
  </si>
  <si>
    <t>แฟนต้าน้ำเขียว450มล.</t>
  </si>
  <si>
    <t>โซดาสิงห์325มล.</t>
  </si>
  <si>
    <t>ชาเขียวโออิชิน้ำผึ้งมะนาว500มล.</t>
  </si>
  <si>
    <t>ชาสมุนไพนจับเลี้ยง400มล.</t>
  </si>
  <si>
    <t>ชาเขียวอิชิตันรสต้นตำรับ420มล.</t>
  </si>
  <si>
    <t>นมเปรี้ยวดัชมิล</t>
  </si>
  <si>
    <t>สไปรท์450มล.</t>
  </si>
  <si>
    <t>แฟนต้าน้ำแดง450มล.</t>
  </si>
  <si>
    <t>17เป๊ปซี่640มล.</t>
  </si>
  <si>
    <t>ไวตามิ้ลค์ทูโกดับเบิลช็อกฯ300มล.</t>
  </si>
  <si>
    <t>20เซปเป้น้ำว่านหางจรเข้องุ่น365มล.</t>
  </si>
  <si>
    <t>ไวตามิ้ลค์ทูโก300มล.</t>
  </si>
  <si>
    <t>12แฟนต้าน้ำแดง330มล.</t>
  </si>
  <si>
    <t>นมโฟโมส จืด</t>
  </si>
  <si>
    <t>นมดีน่า</t>
  </si>
  <si>
    <t>นมโฟโมส ช็อกฯ</t>
  </si>
  <si>
    <t>12สไปร์ท330มล.</t>
  </si>
  <si>
    <t>12โค้ก330มล.</t>
  </si>
  <si>
    <t>กางเกงหม้อห้อมเอวยืด ขายาว</t>
  </si>
  <si>
    <t>เสื้อหม้อห้อมย้อมดำ คอจีน</t>
  </si>
  <si>
    <t>เสื้อยืดลายเศรษฐกิจพอเพียง</t>
  </si>
  <si>
    <t>เสื้อยืด(แขนยาว)​ป่า3อย่างประโยชน์4อย่าง</t>
  </si>
  <si>
    <t>เสื้อยืดเด็ก</t>
  </si>
  <si>
    <t>เสื้อยืดลายเดินทีละก้าว</t>
  </si>
  <si>
    <t>เสื้อยืดแขนยาว ลายบันได 9 ขั้น</t>
  </si>
  <si>
    <t>เสื้อยืด(แขนยาว)​คนรักสุขภาพ</t>
  </si>
  <si>
    <t>เสื้อยืด(แขนยาว)​คนมีน้ำยา</t>
  </si>
  <si>
    <t>เสื้อยืดลายขั้นบันได 9 ขั้น</t>
  </si>
  <si>
    <t>เสื้อหม้อห้อมย้อมดำ คอกลม</t>
  </si>
  <si>
    <t>เสื้อยืดแขนยาว ลายเศรษฐกิจพอเพียง</t>
  </si>
  <si>
    <t>เสื้อยืดแขนยาว ลายเงินทองมายา</t>
  </si>
  <si>
    <t>เสื้อยืด ป่า3อย่างประโยชน์4อย่าง</t>
  </si>
  <si>
    <t>กางเกงผ้าข้าวม้า ขายาว</t>
  </si>
  <si>
    <t>เสื้อยืด คนมีน้ำยา</t>
  </si>
  <si>
    <t>เสื้อยืด คนรักสุขภาพ</t>
  </si>
  <si>
    <t>กางเกงหม้อห้อมย้อมดำ สะดอ ขาสั้น</t>
  </si>
  <si>
    <t>หมวกสาน</t>
  </si>
  <si>
    <t>เสื้อยืดลาย Our lost is our</t>
  </si>
  <si>
    <t>เสื้อยืดลายปณิธานของพ่อ</t>
  </si>
  <si>
    <t>กางเกงผ้าขาวม้า ขาสั้น</t>
  </si>
  <si>
    <t>กางเกงหม้อห้อมเอวยืด ขาสั้น</t>
  </si>
  <si>
    <t>เสื้อยืดลายเงินทองมายา</t>
  </si>
  <si>
    <t>น้ำหมักรสเปรี้ยว</t>
  </si>
  <si>
    <t>คู่มือการเก็บเมล็ดพันธุ์</t>
  </si>
  <si>
    <t>หนังสือสวน</t>
  </si>
  <si>
    <t>น้ำมันเขียวยานาง</t>
  </si>
  <si>
    <t>ผงข้น</t>
  </si>
  <si>
    <t>N70</t>
  </si>
  <si>
    <t>ทิชชู(ใหญ่)</t>
  </si>
  <si>
    <t>กระดาษชำระ (ม้วน)</t>
  </si>
  <si>
    <t>กลีเซอร์รีน</t>
  </si>
  <si>
    <t>ทิชชู่ สก็อตซีเลคท์</t>
  </si>
  <si>
    <t>น่ำเปล่า</t>
  </si>
  <si>
    <t>สเปรย์กันยุง</t>
  </si>
  <si>
    <t>สบู่ล้างหน้าสมุนไพร ใบบัวบก</t>
  </si>
  <si>
    <t>รองเท้าแตะ</t>
  </si>
  <si>
    <t>ยาสีฟันผง</t>
  </si>
  <si>
    <t>ข้าวกล้องเหนียว 1 กก.</t>
  </si>
  <si>
    <t>ข้าวกล้องเหนียว 5 กก.</t>
  </si>
  <si>
    <t>ปุ๋ยน้ำบำรุงดิน 1 ลิตร</t>
  </si>
  <si>
    <t>ปุ๋ยเม็ด บำรุงดิน(701) 25 กก.</t>
  </si>
  <si>
    <t>ปุ๋ยเม็ดเร่งดอกผล(702)</t>
  </si>
  <si>
    <t>กางเกงหม้อห้อมย้อมดำ สะดอ ขายาว</t>
  </si>
  <si>
    <t>เสื้อยืดธรรมธุรกิจ</t>
  </si>
  <si>
    <t>งานเลี้ยงและสัมนา</t>
  </si>
  <si>
    <t>คอมบูชา</t>
  </si>
  <si>
    <t>ข้าวสวยSteamed rice</t>
  </si>
  <si>
    <t>อาหารนอกรายการ</t>
  </si>
  <si>
    <t>ไข่เจียว</t>
  </si>
  <si>
    <t>ไข่ดาว</t>
  </si>
  <si>
    <t>กระเพราราดข้าวThai basil stir fried on rice</t>
  </si>
  <si>
    <t>ข้าวผัดกุ้งFried rice with shrimp</t>
  </si>
  <si>
    <t>ข้าวผัดทะเลFried rice with seafood</t>
  </si>
  <si>
    <t>ข้าวผัดหมูFried rice with pork</t>
  </si>
  <si>
    <t>อาหารเช้า</t>
  </si>
  <si>
    <t>ข้าวผัดไก่Frice rice with chicken</t>
  </si>
  <si>
    <t>ขัาวเรือโป๊ะFried seafood with chili+rice</t>
  </si>
  <si>
    <t>ข้าวต้มปลาRice soup with fish</t>
  </si>
  <si>
    <t>ผัดไทยกุ้งสดPad Thai</t>
  </si>
  <si>
    <t>อาหารพนักงาน</t>
  </si>
  <si>
    <t>ข้าวต้ม rice soup</t>
  </si>
  <si>
    <t>น้ำดื่มWater</t>
  </si>
  <si>
    <t>น้ำแข็งIce</t>
  </si>
  <si>
    <t>โค้กCoke</t>
  </si>
  <si>
    <t>โซดาSoda</t>
  </si>
  <si>
    <t>Spirt</t>
  </si>
  <si>
    <t>สับปะรดปั่นกับใบโหระพาPineapple with sweet basil shaked</t>
  </si>
  <si>
    <t>กล้วยปั่นช็อคโกแลตBanana chocolate  shaked</t>
  </si>
  <si>
    <t>น้ําผึ้งมะนาวโซดาHoney Lime  Soda</t>
  </si>
  <si>
    <t>น้ำผลไม้รวมปั่นMixed fruit shaked</t>
  </si>
  <si>
    <t>แตงโมปั่นWatermelon shaked</t>
  </si>
  <si>
    <t>น้ําสับปะรดปั่นกับไอศกรีมกะทิPineapple and coconut  milk</t>
  </si>
  <si>
    <t>น้ำผลไม้โซดา</t>
  </si>
  <si>
    <t>ชามะนาวLemon Tea</t>
  </si>
  <si>
    <t>มะพร้าวลูก</t>
  </si>
  <si>
    <t>ตะลิงปลิงโซดา</t>
  </si>
  <si>
    <t>โมจิโต้ตระไคร้</t>
  </si>
  <si>
    <t>มะม่วงหาวมะนาวโห่โซดา</t>
  </si>
  <si>
    <t>ชอร์เบท์มะพร้าว Coconut  ice cream</t>
  </si>
  <si>
    <t>กล้วยทอดใหญ่Deep fried banana(L)</t>
  </si>
  <si>
    <t>ขนมโคน้ำDumping coconut ball in coconut milk</t>
  </si>
  <si>
    <t>กล้วยทอดเล็กDeep fried banana(s)</t>
  </si>
  <si>
    <t>ซอร์เบท์มะพร้าว+กล้วยทอดDeep fried banana with coconut sorbet</t>
  </si>
  <si>
    <t>แพนเค้กกล้วยช็อกโกแลตซอสBabana pancake  with  chocolate sauce</t>
  </si>
  <si>
    <t>ผลไม้รวมMixed  fruit</t>
  </si>
  <si>
    <t>ซอร์เบท์มะขามแซ่บTamarind Sorbet</t>
  </si>
  <si>
    <t>ขนมปังกล้วยชอคโกแลตซอส</t>
  </si>
  <si>
    <t>ซอร์เบท์เสาวรสโยเกิร์ตPassion fruit yogurt sorbet</t>
  </si>
  <si>
    <t>แพนเค้กซอร์เบท์มะพร้าวPancake+Coconut sorbet</t>
  </si>
  <si>
    <t>แกงเหลืองปลากะพงSpicy and sour curry soup</t>
  </si>
  <si>
    <t>ปลายทรายทอดขมิ้นDeep fried fish with tumeric&amp;garlic</t>
  </si>
  <si>
    <t>น้ําพริก๓ สะใภ้Hot dip shrimp paste served egg, boiled egg, deep fried fish and pork</t>
  </si>
  <si>
    <t>ไก่ต้มขมิ้นBoiled chicken with turmeric</t>
  </si>
  <si>
    <t>น้ำพริกศรีสะใภ้Hot dip shrimp paste with fresh shrimp</t>
  </si>
  <si>
    <t>ใบเหลียงยอดมะพร้าวต้มกะทิLocal vegetable coconut cream soup</t>
  </si>
  <si>
    <t>หมูคั่วเกลือDeep fried salted streaky pork</t>
  </si>
  <si>
    <t>ไก่ทอดเครื่องเทศDeep fried chicken with herb</t>
  </si>
  <si>
    <t>แกงไตปลาCurry with fish and vegetable</t>
  </si>
  <si>
    <t>ปลาทูสดทอดเครื่องFried fish with curry paste</t>
  </si>
  <si>
    <t>แกงกะทิปลาใบแป้นCurry fish with local herb</t>
  </si>
  <si>
    <t>หมึกทอดกระเทียม/Deep fried squid with garlic</t>
  </si>
  <si>
    <t>ทะเลเดือดSpicy seafood soup flavored with Thai herb</t>
  </si>
  <si>
    <t>กุ้งทอดราดซอสมะขาม/Fried prawn with tamarind sauce</t>
  </si>
  <si>
    <t>กระดูกหมูรมควันGrilled pork rib</t>
  </si>
  <si>
    <t>กุ้งคั่วพริกเกลือCooked prawn with chili and garlic</t>
  </si>
  <si>
    <t>ผัดกะพงพริกไทยดํา/Fried sea bass with black pepper sauce</t>
  </si>
  <si>
    <t>สเต็กหมูจิ้มแจ่วGrilled pork or meat served with spicy tamarind sauce</t>
  </si>
  <si>
    <t>ปลากะพงทอดน้ำปลาDeep fried seabass with fis &amp; plam sugar sauce</t>
  </si>
  <si>
    <t>หมึกย่างGrilled Squid</t>
  </si>
  <si>
    <t>กุ้งเผาGrilled Prawn</t>
  </si>
  <si>
    <t>กะพงทอดน้ำปลาDeep fried seabass with fish sauce</t>
  </si>
  <si>
    <t>ปลาอินทรีย์ทอดน้ำปลา</t>
  </si>
  <si>
    <t>อินทรีย์ทองDeep fried fish slice with sauce on top</t>
  </si>
  <si>
    <t>หมึกนึ่งมะนาวSquid with lime garlic and chili</t>
  </si>
  <si>
    <t>แกงเลียงผักรวมกุ้งสดMix vegetable soup</t>
  </si>
  <si>
    <t>ส้มตําใบเหลียงทอดกุ้งสด/LIENG lcoal vegetable</t>
  </si>
  <si>
    <t>ลาบกะพงทอดDeep fried red snapper and herb salad</t>
  </si>
  <si>
    <t>ส้มตําไทยGreen papya salad with peanut and dried shrimp</t>
  </si>
  <si>
    <t>กุ้งแช่น้ําปลาRaw shrimp in fish sauce served with hot &amp;spicy dip</t>
  </si>
  <si>
    <t>สับปะรดสวีพริกแห้ง/Pineapple salad</t>
  </si>
  <si>
    <t>สัมตำเคยGreen papaya salad with shrimp paste</t>
  </si>
  <si>
    <t>ข้าวเหนียวกล้อง</t>
  </si>
  <si>
    <t>ผลไม้</t>
  </si>
  <si>
    <t>ถั่ว</t>
  </si>
  <si>
    <t>ขนมปังโฮลวีทWhole Wheat Bread</t>
  </si>
  <si>
    <t>ขนมปังงาดำSesame Bread</t>
  </si>
  <si>
    <t>พิซซ่า ฮาวาเอี้ยนHawaiian Pizza</t>
  </si>
  <si>
    <t>ขนมปังกล้วยBanana Bread</t>
  </si>
  <si>
    <t>พิซซ่า มาการิตาMagarita Pizza</t>
  </si>
  <si>
    <t>เฟรนช์ฟรายด์French Fried</t>
  </si>
  <si>
    <t>พิซซ่า สไปซี่ ซีฟู้ดSpicy Seafood Pizza</t>
  </si>
  <si>
    <t>คลับแซนด์วิช/Club Sandwich</t>
  </si>
  <si>
    <t>ขนมปังขาวWhite Bread</t>
  </si>
  <si>
    <t>เบอร์เกอร์ไก่Chicken Burger</t>
  </si>
  <si>
    <t>อาหารใส่บาตร</t>
  </si>
  <si>
    <t>อเมริกาโน่Americano</t>
  </si>
  <si>
    <t>ลาเต้Hot Latte</t>
  </si>
  <si>
    <t>เอสเพรสโซHot่ Espresso</t>
  </si>
  <si>
    <t>คาปูชิโนHot Cappuccino</t>
  </si>
  <si>
    <t>โกโก้ร้อนHot Cocoa</t>
  </si>
  <si>
    <t>ม็อคคาMocca</t>
  </si>
  <si>
    <t>ชาลิปต้นHot Lipton Tea</t>
  </si>
  <si>
    <t>กาแฟอาโลฮ่าAloha Coffee</t>
  </si>
  <si>
    <t>เบียร์ช้างเล็กChang Beer/S</t>
  </si>
  <si>
    <t>เบียร์สิงห์เล็กSingha Beer/S</t>
  </si>
  <si>
    <t>เบียร์ช้างใหญ่Chang Beer/L</t>
  </si>
  <si>
    <t>โทนิคTonic</t>
  </si>
  <si>
    <t>กุ้งชุบแป้งทอดDeep fried prawn and vegetable</t>
  </si>
  <si>
    <t>เมี่ยงคําSavory bites</t>
  </si>
  <si>
    <t>เมี่ยงกุ้งDeep fried minced shrimp served with sweeten sauce and condiments</t>
  </si>
  <si>
    <t>ข้าวเกรียบทอดShrimp Cracker</t>
  </si>
  <si>
    <t>บาร์บีคิวหมูหรือไก่Pork or Chicken B.B.Q.</t>
  </si>
  <si>
    <t>ไส้กรอกคั่วกระเทียมพริกแห้ง+บาร์บีคิวซอสFried sausages with garlic &amp; dried chilli bbq sauce</t>
  </si>
  <si>
    <t>กลิ้งกลางดง</t>
  </si>
  <si>
    <t>หมึกสวรรค์Crispy julienne squid</t>
  </si>
  <si>
    <t>ยำเม็ดมะม่วงCashew nut</t>
  </si>
  <si>
    <t>สปาเกตตี้ผัดทะเลและพริกแห้งSpicy seafood spaghetti</t>
  </si>
  <si>
    <t>สปาเก็ตตี้คาโบนาร่าCabonara</t>
  </si>
  <si>
    <t>ฟิชแอนด์ชิพFish&amp;Chip</t>
  </si>
  <si>
    <t>สลัดปลาย่างบัลซัมมิคFish salad with balsamic dressing</t>
  </si>
  <si>
    <t>จานย่างMixed grilled</t>
  </si>
  <si>
    <t>บานาน่าคาบาน่าซีซ่าร์สลัด Banana Cabana Caesar Salad</t>
  </si>
  <si>
    <t>ใบเหลียงอบชีส</t>
  </si>
  <si>
    <t>อาหาร/ท่าน</t>
  </si>
  <si>
    <t>ข้าวกล้องBrown Rice</t>
  </si>
  <si>
    <t>ข้าวผัดทะเล (Fried rice with seafood)</t>
  </si>
  <si>
    <t>กระเพราทะเล(กับ)</t>
  </si>
  <si>
    <t>ผัดผงกระหรี่ราดข้าว</t>
  </si>
  <si>
    <t>ค่าทำผัดกระเพราหมึก</t>
  </si>
  <si>
    <t>บานาน่าอัพไซส์ดาว</t>
  </si>
  <si>
    <t>คุ้กกี้เม็ดมะม่วง กล้วยตาก</t>
  </si>
  <si>
    <t>ขนมปังกล้วย</t>
  </si>
  <si>
    <t>ชุดกาเเฟ</t>
  </si>
  <si>
    <t>ขนมปังโฮลวีท(ขาว)</t>
  </si>
  <si>
    <t>ช็อคโกเเลตชิพ+เม็ดมะม่วง</t>
  </si>
  <si>
    <t>เค้กส้ม เเยมเสาวรส</t>
  </si>
  <si>
    <t>คุ้กกี้ชอคโกเเลตชิพ</t>
  </si>
  <si>
    <t>คัพเค้กฟักทอง</t>
  </si>
  <si>
    <t>ขนมปังงา</t>
  </si>
  <si>
    <t>กาโนล่า</t>
  </si>
  <si>
    <t>ขนมปังธัญพืช</t>
  </si>
  <si>
    <t>ขนมปังปิ้ง</t>
  </si>
  <si>
    <t>เเยมมะละกอ</t>
  </si>
  <si>
    <t>คัพเค้กใบเตยกาแฟ</t>
  </si>
  <si>
    <t>แยมเสาวรส</t>
  </si>
  <si>
    <t>เค้กฟักทองอัลมอน์</t>
  </si>
  <si>
    <t>ขนมปังขาว</t>
  </si>
  <si>
    <t>ต้มส้มปลากระบอก (Sour soup with sea mullet fish)</t>
  </si>
  <si>
    <t>ปลายทรายทอดขมิ้น (Deep fried fish with tumeric&amp;garlic)</t>
  </si>
  <si>
    <t>แกงเหลืองปลามงหน่อไมัดอง</t>
  </si>
  <si>
    <t>แกงป่าปลาทราย</t>
  </si>
  <si>
    <t>แกงคั่วหอยขม</t>
  </si>
  <si>
    <t>แกงป่าปลาทราย(Hot&amp;Spicy curry with fish)</t>
  </si>
  <si>
    <t>ผักสด</t>
  </si>
  <si>
    <t>แกงเหลืองผักรวม</t>
  </si>
  <si>
    <t>ฉู่ฉี่ลาอินทรีย์</t>
  </si>
  <si>
    <t>อินทรีย์ทอง+ยำมะม่วง (Deep fried fish slice with sauce on top)</t>
  </si>
  <si>
    <t>กระเหรี่ยงตกดอย (ทะเลเดือด) Spicy seafood soup flavored with Thai herb</t>
  </si>
  <si>
    <t>ปลาทรายทอดขมิ้น</t>
  </si>
  <si>
    <t>ไก่ทอดเครื่องเทศ (Deep fried chicken with Thai herb)</t>
  </si>
  <si>
    <t>ลาบปลาอินทรีย์</t>
  </si>
  <si>
    <t>หมึกไข่นึ่งมะนาว</t>
  </si>
  <si>
    <t>ปูม้านึ่ง+น้ำจิ้มเเซ่บ</t>
  </si>
  <si>
    <t>ปูดองน้ำปลา/จาน</t>
  </si>
  <si>
    <t>หมึกสายลวก+น้ำจิ้มเเซ่บ</t>
  </si>
  <si>
    <t>กุ้งเผา</t>
  </si>
  <si>
    <t>ปลาจาระเม็ดราดพริก</t>
  </si>
  <si>
    <t>ไข่ปลาอินทรีย์ต้มยำ</t>
  </si>
  <si>
    <t>กระเพราทะเล</t>
  </si>
  <si>
    <t>กุ้งซอสมะขาม</t>
  </si>
  <si>
    <t>หมึกไข่ย่าง</t>
  </si>
  <si>
    <t>ข้าวกล้องสันป่าตอง</t>
  </si>
  <si>
    <t>ค่าทำอาหาร</t>
  </si>
  <si>
    <t>อินทรีย์แดดเดียว</t>
  </si>
  <si>
    <t>ปลาอินทรีย ์0.2 g</t>
  </si>
  <si>
    <t>หมึกไข่  1 kg.</t>
  </si>
  <si>
    <t>หอยขมทะเล</t>
  </si>
  <si>
    <t>อินทรีย์ตัดชิ้น</t>
  </si>
  <si>
    <t>กรรเชียงปู 25 g</t>
  </si>
  <si>
    <t>ปลา</t>
  </si>
  <si>
    <t>ยำทะเลชายฝั่ง</t>
  </si>
  <si>
    <t>น้ำเสาวรสโซดา</t>
  </si>
  <si>
    <t>น้ำปั่น</t>
  </si>
  <si>
    <t>น้ำผึ้งมะนาวโซดา</t>
  </si>
  <si>
    <t>น้ำมะพร้าวปั่น</t>
  </si>
  <si>
    <t>น้ำมะนาวปั่น</t>
  </si>
  <si>
    <t>กล้วยเล็บมือนางปั่น</t>
  </si>
  <si>
    <t>ข้าวผัดปู</t>
  </si>
  <si>
    <t>เสาวรสชีสเค้ก</t>
  </si>
  <si>
    <t>มะละกอปั่น</t>
  </si>
  <si>
    <t>น้ำฝาง</t>
  </si>
  <si>
    <t>ข้าวต้มกุ้ง</t>
  </si>
  <si>
    <t>ใบเหลียงต้มกะปิ</t>
  </si>
  <si>
    <t>เตัาหู้ผัดกระเพรา</t>
  </si>
  <si>
    <t>ข้าวต้มทะเล</t>
  </si>
  <si>
    <t>ชุดไข่ดาว+ขนมปัง</t>
  </si>
  <si>
    <t>ยำปูดอง+มะม่วง</t>
  </si>
  <si>
    <t>ขนมคัพเค้กกล้วยเล็บมือนาง</t>
  </si>
  <si>
    <t>กาเเฟร้อน</t>
  </si>
  <si>
    <t>น้ำแข็งใหญ่</t>
  </si>
  <si>
    <t>ลาเต้</t>
  </si>
  <si>
    <t>ข้าวหอมมะลิ 1 กิโลกรัม</t>
  </si>
  <si>
    <t>ปลาเเดดเดียว</t>
  </si>
  <si>
    <t>คาบาน่าสเปเชียลCABANA Special</t>
  </si>
  <si>
    <t>ราคาปกติ</t>
  </si>
  <si>
    <t>ใบเหลียงผัดไข่Stirfried local vegetable with eggs</t>
  </si>
  <si>
    <t>คั่วกลิ้งหมูStirfried pork with curry paste and herb</t>
  </si>
  <si>
    <t>สะตอผัดกุ้งStirfried Sato beans with prawn and chili</t>
  </si>
  <si>
    <t>ชาวเลหลงไพร/Stirfried seafood with red curry</t>
  </si>
  <si>
    <t>แกงจืดเต้าหู้หมูสับสาหร่ายAssorted vegetable &amp; tofu soup</t>
  </si>
  <si>
    <t>มัจฉาเกยหาดDeep fried seabass fillet top with garlic sauce</t>
  </si>
  <si>
    <t>กุ้งกระทะร้อนStirfried King prawn with tomato sauce served in hot pan</t>
  </si>
  <si>
    <t>ยำวุ้นเส้นโบราณGlass noodles with pork driedshrimp nut salad</t>
  </si>
  <si>
    <t>ผัดกระเพราทะเลราดข้าว+ไข่ดาว (Steamed nice topped with stirfried seafood basil and fried egg)</t>
  </si>
  <si>
    <t>ชาวเลหลงไพร (Stirfried seafood with red curry paste)</t>
  </si>
  <si>
    <t>ข้าวสวยจานSteamed rice/S</t>
  </si>
  <si>
    <t>ข้าวสวยโถSteamed rice/L</t>
  </si>
  <si>
    <t>อาหารจาน150</t>
  </si>
  <si>
    <t>อาหาร 250</t>
  </si>
  <si>
    <t>อาหารจาน120</t>
  </si>
  <si>
    <t>อาหารจาน200</t>
  </si>
  <si>
    <t>อาหารจาน 180</t>
  </si>
  <si>
    <t>อาหาร 30</t>
  </si>
  <si>
    <t>อาหาร 20</t>
  </si>
  <si>
    <t>ธรรมดา</t>
  </si>
  <si>
    <t>หมู</t>
  </si>
  <si>
    <t>กุ้ง</t>
  </si>
  <si>
    <t>ทะเล seafood</t>
  </si>
  <si>
    <t>หมู minced pork</t>
  </si>
  <si>
    <t>ไก่ chicken</t>
  </si>
  <si>
    <t>กุ้ง shrimp</t>
  </si>
  <si>
    <t>100</t>
  </si>
  <si>
    <t>300</t>
  </si>
  <si>
    <t>200</t>
  </si>
  <si>
    <t>120</t>
  </si>
  <si>
    <t>ผู้ใหญ่</t>
  </si>
  <si>
    <t>20</t>
  </si>
  <si>
    <t>ราคา</t>
  </si>
  <si>
    <t>ราคาอาหารชุด</t>
  </si>
  <si>
    <t>หน่อไม้ดอง</t>
  </si>
  <si>
    <t>ยอดมะพร้าว</t>
  </si>
  <si>
    <t>ผักรวม</t>
  </si>
  <si>
    <t>เพิ่มกุ้ง</t>
  </si>
  <si>
    <t>ชิ้น</t>
  </si>
  <si>
    <t>ชิ้นใหญ่</t>
  </si>
  <si>
    <t>ชิ้นกลาง</t>
  </si>
  <si>
    <t>1 ก.ก.</t>
  </si>
  <si>
    <t>5 ก.ก.</t>
  </si>
  <si>
    <t>2 ก.ก.</t>
  </si>
  <si>
    <t>มะพร้าวอ่อน</t>
  </si>
  <si>
    <t>ส้มโอปอก</t>
  </si>
  <si>
    <t>ส้มโอราคาต้นทุน</t>
  </si>
  <si>
    <t>แถว/loaft</t>
  </si>
  <si>
    <t>ครึ่งแถว/haft loaft</t>
  </si>
  <si>
    <t>ก้อน/bun</t>
  </si>
  <si>
    <t>ครึ่งก้อน/haft bum</t>
  </si>
  <si>
    <t>ชุด120</t>
  </si>
  <si>
    <t>ชุด100</t>
  </si>
  <si>
    <t>ร้อน/hot</t>
  </si>
  <si>
    <t>เย็น/iced</t>
  </si>
  <si>
    <t>ร้อน hot</t>
  </si>
  <si>
    <t>เย็น iced</t>
  </si>
  <si>
    <t>ข้าวกล้องBrown Rice/S</t>
  </si>
  <si>
    <t>ข้าวกล้องBrown Rice/L</t>
  </si>
  <si>
    <t>ปู</t>
  </si>
  <si>
    <t>เพิ่มไข่เจียว</t>
  </si>
  <si>
    <t>หมึก squid</t>
  </si>
  <si>
    <t>เด็ก</t>
  </si>
  <si>
    <t>หมึกผัดผงกระหรี่ราดข้าว</t>
  </si>
  <si>
    <t>กุ้งผัดผงกระหรี่ราดข้าว</t>
  </si>
  <si>
    <t>size S</t>
  </si>
  <si>
    <t>ต้มส้มปลากระบอก/ถ้วย</t>
  </si>
  <si>
    <t>ต้มส้มปลากระบอก/หม้อไฟ</t>
  </si>
  <si>
    <t>แกงเหลืองปลามงหน่อไมัดอง/ถ้วย</t>
  </si>
  <si>
    <t>แกงเหลืองปลามงหน่อไมัดอง/หม้อไฟ</t>
  </si>
  <si>
    <t>แกงป่าปลาทราย/ถ้วย</t>
  </si>
  <si>
    <t>เเกงเหลืองผักรวม/ถ้วย</t>
  </si>
  <si>
    <t>ข้าวกล้องสันป่าตอง 1 กิโลกรัม</t>
  </si>
  <si>
    <t>ข้าวกล้องสันป่าตอง 2 กิโลกรัม</t>
  </si>
  <si>
    <t>ข้าวกล้องสันป่าตอง 5 กิโลกรัม</t>
  </si>
  <si>
    <t>อาหารเย็น</t>
  </si>
  <si>
    <t>ค่าห้องดำน้ำ</t>
  </si>
  <si>
    <t>Bungalow V</t>
  </si>
  <si>
    <t>Seaview</t>
  </si>
  <si>
    <t>Gardenview Bungalow</t>
  </si>
  <si>
    <t>Standard Room F.2</t>
  </si>
  <si>
    <t>เตียงเสริม</t>
  </si>
  <si>
    <t>มัดจำค่าห้องพัก</t>
  </si>
  <si>
    <t>Standard Room F.1</t>
  </si>
  <si>
    <t>มัดจำ</t>
  </si>
  <si>
    <t>Ma Lae Lay</t>
  </si>
  <si>
    <t>เสริมฟูก</t>
  </si>
  <si>
    <t>ค่าน้องหมา</t>
  </si>
  <si>
    <t>อัพเกรดห้องพัก</t>
  </si>
  <si>
    <t>Standard Room F.3</t>
  </si>
  <si>
    <t>การ์เด้นวิว(ฟรีอัพเกรด)</t>
  </si>
  <si>
    <t>อาหารดำน้ำ250</t>
  </si>
  <si>
    <t>ค่ารถเฟมทัวร์/คน</t>
  </si>
  <si>
    <t>คอร์ส Home School </t>
  </si>
  <si>
    <t>ดำน้ำธรรมธุรกิจ</t>
  </si>
  <si>
    <t>ค่าส่งของ</t>
  </si>
  <si>
    <t>%รถชุมพร</t>
  </si>
  <si>
    <t>ค่าซักรีด</t>
  </si>
  <si>
    <t>ค่าเเก้วเเตก</t>
  </si>
  <si>
    <t>ค่าถ่ายเอกสาร</t>
  </si>
  <si>
    <t>Home School </t>
  </si>
  <si>
    <t>น้ำมันมะพร้าว MATI</t>
  </si>
  <si>
    <t>ค่าขายขนมปัง</t>
  </si>
  <si>
    <t>อาหารเย็น300</t>
  </si>
  <si>
    <t>น้ำมันมะพร้าว MAVA</t>
  </si>
  <si>
    <t>กาเเฟ</t>
  </si>
  <si>
    <t>น้ำดื่ม</t>
  </si>
  <si>
    <t>น้ำมันมะพร้าวปรุงอาหาร 750cc</t>
  </si>
  <si>
    <t>ต้นไม้</t>
  </si>
  <si>
    <t>ชุดใส่บาตร</t>
  </si>
  <si>
    <t>ผ้าอนามัย</t>
  </si>
  <si>
    <t>ค่าขายของเก่า</t>
  </si>
  <si>
    <t>ขนมปัง</t>
  </si>
  <si>
    <t>บานาน่า อัพไซส์ดาว</t>
  </si>
  <si>
    <t>คุ้กกี้เม็ดมะม่วง+กล้วยอบ</t>
  </si>
  <si>
    <t>น้ำมะพร้าว</t>
  </si>
  <si>
    <t>เเยม</t>
  </si>
  <si>
    <t>ชุดขนมปังกาเเฟ</t>
  </si>
  <si>
    <t>น้ำเเข็ง</t>
  </si>
  <si>
    <t>ปูนึ่ง (case by case)</t>
  </si>
  <si>
    <t>เค้กเเครอท</t>
  </si>
  <si>
    <t>ชาร้อน</t>
  </si>
  <si>
    <t>อาหารเช้า (ผู้ใหญ่)</t>
  </si>
  <si>
    <t>อาหารเช้า (เด็ก)</t>
  </si>
  <si>
    <t>น้ำจิ้มซีฟู้ด</t>
  </si>
  <si>
    <t>ส้มตำใบเหลียง</t>
  </si>
  <si>
    <t>ปูม้านึ่ง</t>
  </si>
  <si>
    <t>ทอดมันปลา</t>
  </si>
  <si>
    <t>ไก่ทอด</t>
  </si>
  <si>
    <t>กล้วยทอดคาบาน่า</t>
  </si>
  <si>
    <t>กล้วยทอด</t>
  </si>
  <si>
    <t>Dinner(Case by Case)</t>
  </si>
  <si>
    <t>ค่าขวดเเตก</t>
  </si>
  <si>
    <t>ขายมะพร้าว</t>
  </si>
  <si>
    <t>ใบเหลียงผัดไข่</t>
  </si>
  <si>
    <t>ชาร์กุญเเจหาย</t>
  </si>
  <si>
    <t>ข้าวกล้อง</t>
  </si>
  <si>
    <t>ค่าอาหาร</t>
  </si>
  <si>
    <t>ขายข้าวกล้อง</t>
  </si>
  <si>
    <t>ค่าห้องอาสาช่วงCovid-19</t>
  </si>
  <si>
    <t xml:space="preserve">อาหารเย็น </t>
  </si>
  <si>
    <t>น้ำขวด</t>
  </si>
  <si>
    <t>%เช่ารถ ไวท์บีช</t>
  </si>
  <si>
    <t>อาคาร 1 ชั้น 2</t>
  </si>
  <si>
    <t>บังกะโลในสวน</t>
  </si>
  <si>
    <t>อาคาร 1 ชั้น 1</t>
  </si>
  <si>
    <t>บังกะโลการ์เด้นวิว</t>
  </si>
  <si>
    <t>บังกะโลซีวิว</t>
  </si>
  <si>
    <t>ราคารวมอาหารเช้า</t>
  </si>
  <si>
    <t>ราคาเดิม</t>
  </si>
  <si>
    <t>ราคาpromotion</t>
  </si>
  <si>
    <t>เช็คเอ้าท์เลท</t>
  </si>
  <si>
    <t>Bungalow V</t>
  </si>
  <si>
    <t>ราคา(ไม่รวมอาหารเช้า)</t>
  </si>
  <si>
    <t>เทศกาล</t>
  </si>
  <si>
    <t>ราคารวมอาหารเช้า </t>
  </si>
  <si>
    <t>No ABF</t>
  </si>
  <si>
    <t>ราคาอาสา</t>
  </si>
  <si>
    <t>Rate by KK (NO ABF)</t>
  </si>
  <si>
    <t>เตียงเสริม+ABF</t>
  </si>
  <si>
    <t>ราคาห้อง+ABF</t>
  </si>
  <si>
    <t>เตียงเสริม (NO ABF)</t>
  </si>
  <si>
    <t>เสริมฟูก(ไม่มีอาหารเช้า)</t>
  </si>
  <si>
    <t>ค่าน้องหมา(Rate by พี่กุ๊กไก่)</t>
  </si>
  <si>
    <t>อาหารเช้าผู้ใหญ่</t>
  </si>
  <si>
    <t>อาหารเช้า(ผู้ใหญ่)</t>
  </si>
  <si>
    <t>อาหารเช้า(เด็ก)</t>
  </si>
  <si>
    <t>2 Pax</t>
  </si>
  <si>
    <t>ค่าคอร์สเด็ก</t>
  </si>
  <si>
    <t>1 Pax</t>
  </si>
  <si>
    <t>ค่าคอร์สท่านที่3</t>
  </si>
  <si>
    <t>ดำน้ำตื้น</t>
  </si>
  <si>
    <t>ดำน้ำลึก</t>
  </si>
  <si>
    <t>น้ำมันมะพร้าว 500CC</t>
  </si>
  <si>
    <t>85 CC</t>
  </si>
  <si>
    <t>85cc(ราคาพนักงาน)</t>
  </si>
  <si>
    <t>250 CC</t>
  </si>
  <si>
    <t>น้ำมันปรุงอาหาร 750 CC</t>
  </si>
  <si>
    <t>250cc (ราคาพนักงาน)</t>
  </si>
  <si>
    <t>85CC(ราคาพนักงาน)</t>
  </si>
  <si>
    <t>น้ำมันมะพร้าว 500 CC</t>
  </si>
  <si>
    <t>500cc</t>
  </si>
  <si>
    <t>คุณโจ้</t>
  </si>
  <si>
    <t>เเยมสัปปะรด</t>
  </si>
  <si>
    <t>เเยมเสาวรส</t>
  </si>
  <si>
    <t>ราคาพนักงาน</t>
  </si>
  <si>
    <t>จานใหญ่</t>
  </si>
  <si>
    <t>Happy Long Stay (30วัน)</t>
  </si>
  <si>
    <t>ราคาครึ่งวัน 1</t>
  </si>
  <si>
    <t>ส่วนต่าง</t>
  </si>
  <si>
    <t>Happy Long Stay(6)</t>
  </si>
  <si>
    <t>ราคาช่วงcovid19</t>
  </si>
  <si>
    <t>ราคาผู้ปกครองอาสา</t>
  </si>
  <si>
    <t>COM</t>
  </si>
  <si>
    <t>COMP.</t>
  </si>
  <si>
    <t>คอนเทคเรท</t>
  </si>
  <si>
    <t>covid19</t>
  </si>
  <si>
    <t>700 CC</t>
  </si>
  <si>
    <t>น้ำมันปรุงอาหารราคาพนง.</t>
  </si>
  <si>
    <t>กระถางพลาสติก</t>
  </si>
  <si>
    <t>กระถางเเถ้ว</t>
  </si>
  <si>
    <t>type</t>
  </si>
  <si>
    <t>productStructureType</t>
  </si>
  <si>
    <t>ProductService</t>
  </si>
  <si>
    <t>ProductNonInventory</t>
  </si>
  <si>
    <t>ProductInventory</t>
  </si>
  <si>
    <t>sellDescription</t>
  </si>
  <si>
    <t>sellPrice</t>
  </si>
  <si>
    <t>sellVatType</t>
  </si>
  <si>
    <t>code</t>
  </si>
  <si>
    <t>unitName</t>
  </si>
  <si>
    <t>categoryName</t>
  </si>
  <si>
    <t>buyDescription</t>
  </si>
  <si>
    <t>buyPrice</t>
  </si>
  <si>
    <t>buyVatType</t>
  </si>
  <si>
    <t>vatType</t>
  </si>
  <si>
    <t>ชีท allFlowProduct  สำหรับรวมสินค้าจากทุกที</t>
  </si>
  <si>
    <t>ชีท page365, ocha …  ให้ใส่เฉพาะรหัสสินค้า code เท่านั้น ที่เหลือจะเป็นสูตรดึงข้อมูลมาจาก allFlowProduct</t>
  </si>
  <si>
    <t>เมื่อใส่รหัสในชีทปลายทาง ให้มาใส่รายละเอียดสินค้าในชีท allFlowProduct</t>
  </si>
  <si>
    <t>ข้าวกล้องธรรมชาติ 1 กก.(ฐธ9)</t>
  </si>
  <si>
    <t>ข้าวสาร(ฐธ9)</t>
  </si>
  <si>
    <t>sellChartId</t>
  </si>
  <si>
    <t>buyCharId</t>
  </si>
  <si>
    <t>chartId</t>
  </si>
  <si>
    <t>chartCode</t>
  </si>
  <si>
    <t>chartName</t>
  </si>
  <si>
    <t>47210273</t>
  </si>
  <si>
    <t>51111.01</t>
  </si>
  <si>
    <t>ซื้อสินค้า</t>
  </si>
  <si>
    <t>47210255</t>
  </si>
  <si>
    <t>41110</t>
  </si>
  <si>
    <t>รายได้จากการขายสินค้า</t>
  </si>
  <si>
    <t>52899634</t>
  </si>
  <si>
    <t>41110.00.01</t>
  </si>
  <si>
    <t>รายได้ขายสินค้า สำนักงานใหญ่</t>
  </si>
  <si>
    <t>52899635</t>
  </si>
  <si>
    <t>41110.01.01</t>
  </si>
  <si>
    <t>รายได้ขายสินค้า สันป่าตอง</t>
  </si>
  <si>
    <t>52899636</t>
  </si>
  <si>
    <t>41110.01.02</t>
  </si>
  <si>
    <t>รายได้ผักผลไม้ สันป่าตอง</t>
  </si>
  <si>
    <t>52899637</t>
  </si>
  <si>
    <t>41110.01.03</t>
  </si>
  <si>
    <t>รายได้ขายอาหาร สันป่าตอง</t>
  </si>
  <si>
    <t>52899638</t>
  </si>
  <si>
    <t>41110.01.04</t>
  </si>
  <si>
    <t>รายได้ร้านกาแฟ/เบเกอรี่ สันป่าตอง</t>
  </si>
  <si>
    <t>52899639</t>
  </si>
  <si>
    <t>41110.02.01</t>
  </si>
  <si>
    <t>รายได้ขายสินค้า ชุมพร</t>
  </si>
  <si>
    <t>52900075</t>
  </si>
  <si>
    <t>41110.02.02</t>
  </si>
  <si>
    <t>รายได้ผักผลไม้ ชุมพร</t>
  </si>
  <si>
    <t>52900077</t>
  </si>
  <si>
    <t>41110.02.03</t>
  </si>
  <si>
    <t>รายได้ขายอาหาร ชุมพร</t>
  </si>
  <si>
    <t>52900513</t>
  </si>
  <si>
    <t>41110.02.04</t>
  </si>
  <si>
    <t>รายได้ร้านกาแฟ/เบเกอรี่ ชุมพร</t>
  </si>
  <si>
    <t>52900514</t>
  </si>
  <si>
    <t>41110.03.01</t>
  </si>
  <si>
    <t>รายได้ขายสินค้า ท่าแพ</t>
  </si>
  <si>
    <t>52900515</t>
  </si>
  <si>
    <t>41110.03.02</t>
  </si>
  <si>
    <t>รายได้ขายผักผลไม้ ท่าแพ</t>
  </si>
  <si>
    <t>52900516</t>
  </si>
  <si>
    <t>41110.03.03</t>
  </si>
  <si>
    <t>รายได้ขายอาหาร ท่าแพ</t>
  </si>
  <si>
    <t>52900517</t>
  </si>
  <si>
    <t>41110.04.01</t>
  </si>
  <si>
    <t>รายได้ขายสินค้า ฐธ๙</t>
  </si>
  <si>
    <t>52900953</t>
  </si>
  <si>
    <t>41110.04.02</t>
  </si>
  <si>
    <t>รายได้ขายผักผลไม้ ฐธ๙</t>
  </si>
  <si>
    <t>52900954</t>
  </si>
  <si>
    <t>41110.04.03</t>
  </si>
  <si>
    <t>รายได้ขายอาหาร ฐธ๙</t>
  </si>
  <si>
    <t>52900955</t>
  </si>
  <si>
    <t>41110.04.04</t>
  </si>
  <si>
    <t>รายได้ร้านกาแฟ/เบเกอรี่ ฐธ๙</t>
  </si>
  <si>
    <t>52900956</t>
  </si>
  <si>
    <t>41110.04.05</t>
  </si>
  <si>
    <t>รายได้จากรถธรรมธุรกิจ ฐธ๙</t>
  </si>
  <si>
    <t>47210256</t>
  </si>
  <si>
    <t>41210</t>
  </si>
  <si>
    <t>รายได้จากการให้บริการ</t>
  </si>
  <si>
    <t>52900957</t>
  </si>
  <si>
    <t>41210.01.06</t>
  </si>
  <si>
    <t>รายได้ฝึกอบรม สันป่าตอง</t>
  </si>
  <si>
    <t>52900959</t>
  </si>
  <si>
    <t>41210.01.07</t>
  </si>
  <si>
    <t>รายได้ห้องพัก สันป่าตอง</t>
  </si>
  <si>
    <t>52900960</t>
  </si>
  <si>
    <t>41210.02.06</t>
  </si>
  <si>
    <t>รายได้ฝึกอบรม ชุมพร</t>
  </si>
  <si>
    <t>52900961</t>
  </si>
  <si>
    <t>41210.02.07</t>
  </si>
  <si>
    <t>รายได้ห้องพัก ชุมพร</t>
  </si>
  <si>
    <t>52900962</t>
  </si>
  <si>
    <t>41210.02.08</t>
  </si>
  <si>
    <t>รายได้ไดฟ์วิ่ง ชุมพร</t>
  </si>
  <si>
    <t>47210267</t>
  </si>
  <si>
    <t>49990</t>
  </si>
  <si>
    <t>รายได้อื่นๆ</t>
  </si>
  <si>
    <t>47210269</t>
  </si>
  <si>
    <t>50000</t>
  </si>
  <si>
    <t>ค่าใช้จ่าย</t>
  </si>
  <si>
    <t>47210270</t>
  </si>
  <si>
    <t>51000</t>
  </si>
  <si>
    <t>ต้นทุนขายสุทธิ</t>
  </si>
  <si>
    <t>47210287</t>
  </si>
  <si>
    <t>52000</t>
  </si>
  <si>
    <t>ค่าใช้จ่ายในการขาย</t>
  </si>
  <si>
    <t>47210298</t>
  </si>
  <si>
    <t>53000</t>
  </si>
  <si>
    <t>ค่าใช้จ่ายในการบริหาร</t>
  </si>
  <si>
    <t>47210369</t>
  </si>
  <si>
    <t>54000</t>
  </si>
  <si>
    <t>ต้นทุนทางการเงิน</t>
  </si>
  <si>
    <t>47210451</t>
  </si>
  <si>
    <t>55000</t>
  </si>
  <si>
    <t>ภาษีเงินได้นิติบุคคล</t>
  </si>
  <si>
    <t>47210373</t>
  </si>
  <si>
    <t>57000</t>
  </si>
  <si>
    <t>ค่าใช้จ่ายจากการดำเนินงานที่ยกเลิก</t>
  </si>
  <si>
    <t>47210432</t>
  </si>
  <si>
    <t>58000</t>
  </si>
  <si>
    <t>ค่าเสื่อมราคา ด้อยค่า และการตีราคา</t>
  </si>
  <si>
    <t>47210360</t>
  </si>
  <si>
    <t>59000</t>
  </si>
  <si>
    <t>ค่าใช้จ่ายอื่น</t>
  </si>
  <si>
    <t>47210271</t>
  </si>
  <si>
    <t>51100</t>
  </si>
  <si>
    <t>ต้นทุนขายสินค้าเพื่อขาย</t>
  </si>
  <si>
    <t>47210378</t>
  </si>
  <si>
    <t>51200</t>
  </si>
  <si>
    <t>ต้นทุนการให้บริการ</t>
  </si>
  <si>
    <t>47210288</t>
  </si>
  <si>
    <t>52010</t>
  </si>
  <si>
    <t xml:space="preserve">ค่าพาหนะ/ค่าใช้จ่ายเดินทาง/ที่พัก </t>
  </si>
  <si>
    <t>47210289</t>
  </si>
  <si>
    <t>52020</t>
  </si>
  <si>
    <t>เบี้ยเลี้ยงเดินทาง</t>
  </si>
  <si>
    <t>47210290</t>
  </si>
  <si>
    <t>52030</t>
  </si>
  <si>
    <t>ค่าขนส่งและลอจิสติกส์</t>
  </si>
  <si>
    <t>47210293</t>
  </si>
  <si>
    <t>52040</t>
  </si>
  <si>
    <t>ค่ารับรองลูกค้า</t>
  </si>
  <si>
    <t>47210294</t>
  </si>
  <si>
    <t>52050</t>
  </si>
  <si>
    <t>ค่านายหน้าและส่วนแบ่งการขาย</t>
  </si>
  <si>
    <t>47210295</t>
  </si>
  <si>
    <t>52060</t>
  </si>
  <si>
    <t>ค่าส่งเสริมการขายและอีเวนท์</t>
  </si>
  <si>
    <t>47210420</t>
  </si>
  <si>
    <t>52070</t>
  </si>
  <si>
    <t>ค่าติดต่อสื่อสาร/ลูกค้าสัมพันธ์</t>
  </si>
  <si>
    <t>47210421</t>
  </si>
  <si>
    <t>52990</t>
  </si>
  <si>
    <t>ค่าใช้จ่ายในการขายอื่นๆ</t>
  </si>
  <si>
    <t>47210299</t>
  </si>
  <si>
    <t>53010</t>
  </si>
  <si>
    <t>ค่าใช้จ่ายเกี่ยวกับพนักงาน</t>
  </si>
  <si>
    <t>47210318</t>
  </si>
  <si>
    <t>53020</t>
  </si>
  <si>
    <t>ค่าใช้จ่ายด้านโฆษณาและการตลาด</t>
  </si>
  <si>
    <t>47210324</t>
  </si>
  <si>
    <t>53030</t>
  </si>
  <si>
    <t>ค่าสาธารณูปโภคและค่าใช้จ่ายสำนักงาน</t>
  </si>
  <si>
    <t>47210335</t>
  </si>
  <si>
    <t>53040</t>
  </si>
  <si>
    <t>ค่าเบี้ยประกัน</t>
  </si>
  <si>
    <t>47210336</t>
  </si>
  <si>
    <t>53050</t>
  </si>
  <si>
    <t>ค่าเช่า</t>
  </si>
  <si>
    <t>47210337</t>
  </si>
  <si>
    <t>53060</t>
  </si>
  <si>
    <t>ค่าซ่อมแซมและบำรุงรักษา</t>
  </si>
  <si>
    <t>47210338</t>
  </si>
  <si>
    <t>53070</t>
  </si>
  <si>
    <t>ค่าใช้จ่ายในการวิจัยและพัฒนา</t>
  </si>
  <si>
    <t>47210339</t>
  </si>
  <si>
    <t>53080</t>
  </si>
  <si>
    <t>ค่าแห่งกู๊ดวิลล์/ลิขสิทธิ์/สิทธิอย่างอื่น</t>
  </si>
  <si>
    <t>47210345</t>
  </si>
  <si>
    <t>53100</t>
  </si>
  <si>
    <t>ค่าบริการด้านวิชาชีพ</t>
  </si>
  <si>
    <t>47210349</t>
  </si>
  <si>
    <t>53110</t>
  </si>
  <si>
    <t>ค่าบริการทั่วไป</t>
  </si>
  <si>
    <t>47210357</t>
  </si>
  <si>
    <t>53210</t>
  </si>
  <si>
    <t>ค่าธรรมเนียมต่างๆ</t>
  </si>
  <si>
    <t>47210340</t>
  </si>
  <si>
    <t>53700</t>
  </si>
  <si>
    <t>ค่าภาษี</t>
  </si>
  <si>
    <t>47210370</t>
  </si>
  <si>
    <t>54100</t>
  </si>
  <si>
    <t>ดอกเบี้ยจ่าย</t>
  </si>
  <si>
    <t>47210371</t>
  </si>
  <si>
    <t>54200</t>
  </si>
  <si>
    <t>ดอกเบี้ยจากสัญญาเช่าการเงิน</t>
  </si>
  <si>
    <t>47210372</t>
  </si>
  <si>
    <t>54300</t>
  </si>
  <si>
    <t>ค่าธรรมเนียมเงินกู้</t>
  </si>
  <si>
    <t>47210433</t>
  </si>
  <si>
    <t>58200</t>
  </si>
  <si>
    <t>การด้อยค่า/การตีราคา เงินลงทุน</t>
  </si>
  <si>
    <t>47210434</t>
  </si>
  <si>
    <t>58300</t>
  </si>
  <si>
    <t>การด้อยค่า ลูกหนี้การค้าและลูกหนี้อื่น</t>
  </si>
  <si>
    <t>47210438</t>
  </si>
  <si>
    <t>58400</t>
  </si>
  <si>
    <t>การด้อยค่า/การตีราคา เงินให้กู้ยืม</t>
  </si>
  <si>
    <t>47210439</t>
  </si>
  <si>
    <t>58500</t>
  </si>
  <si>
    <t>การด้อยค่า/การตีราคา สินค้าคงเหลือ</t>
  </si>
  <si>
    <t>47210440</t>
  </si>
  <si>
    <t>58600</t>
  </si>
  <si>
    <t>ค่าเสื่อมราคา/การด้อยค่า/การตีราคา ที่ดินอาคารอุปกรณ์</t>
  </si>
  <si>
    <t>47210441</t>
  </si>
  <si>
    <t>58700</t>
  </si>
  <si>
    <t>ค่าเสื่อมราคา/การด้อยค่า/การตีราคา สินทรัพย์ไม่มีตัวตน</t>
  </si>
  <si>
    <t>47210442</t>
  </si>
  <si>
    <t>58970</t>
  </si>
  <si>
    <t>ค่าเสื่อมราคา/การด้อยค่า/การตีราคา อสังหาริมทรัพย์เพื่อการลงทุน</t>
  </si>
  <si>
    <t>47210443</t>
  </si>
  <si>
    <t>58990</t>
  </si>
  <si>
    <t>ค่าเสื่อมราคา/การด้อยค่า/การตีราคา สินทรัพย์ชีวภาพ</t>
  </si>
  <si>
    <t>47210479</t>
  </si>
  <si>
    <t>59880</t>
  </si>
  <si>
    <t>กำไร/ขาดทุนจากอัตราแลกเปลี่ยนที่ยังไม่รับรู้</t>
  </si>
  <si>
    <t>47210361</t>
  </si>
  <si>
    <t>59900</t>
  </si>
  <si>
    <t>ค่าใช้จ่ายอื่นและเบ็ดเตล็ด</t>
  </si>
  <si>
    <t>53172265</t>
  </si>
  <si>
    <t>51100.00.01</t>
  </si>
  <si>
    <t>ต้นทุนขายสินค้า สำนักงานใหญ่</t>
  </si>
  <si>
    <t>53172266</t>
  </si>
  <si>
    <t>51100.01.01</t>
  </si>
  <si>
    <t>ต้นทุนขายสินค้า สันป่าตอง</t>
  </si>
  <si>
    <t>53172267</t>
  </si>
  <si>
    <t>51100.01.02</t>
  </si>
  <si>
    <t>ต้นทุนขายอาหารสดผักผลไม้ สันป่าตอง</t>
  </si>
  <si>
    <t>53172268</t>
  </si>
  <si>
    <t>51100.01.03</t>
  </si>
  <si>
    <t>ต้นทุนขายอาหาร สันป่าตอง</t>
  </si>
  <si>
    <t>53172270</t>
  </si>
  <si>
    <t>51100.01.04</t>
  </si>
  <si>
    <t>ต้นทุนร้านกาแฟ/เบเกอรี่ สันป่าตอง</t>
  </si>
  <si>
    <t>53172271</t>
  </si>
  <si>
    <t>51100.02.01</t>
  </si>
  <si>
    <t>ต้นทุนขายสินค้า ชุมพร</t>
  </si>
  <si>
    <t>53172272</t>
  </si>
  <si>
    <t>51100.02.02</t>
  </si>
  <si>
    <t>ต้นทุนขายอาหารสดผักผลไม้ ชุมพร</t>
  </si>
  <si>
    <t>53172273</t>
  </si>
  <si>
    <t>51100.02.03</t>
  </si>
  <si>
    <t>ต้นทุนขายอาหาร ชุมพร</t>
  </si>
  <si>
    <t>53172274</t>
  </si>
  <si>
    <t>51100.02.04</t>
  </si>
  <si>
    <t>ต้นทุนร้านกาแฟ/เบเกอรี่ ชุมพร</t>
  </si>
  <si>
    <t>53172275</t>
  </si>
  <si>
    <t>51100.03.01</t>
  </si>
  <si>
    <t>ต้นทุนขายสินค้า ท่าแพ</t>
  </si>
  <si>
    <t>53172276</t>
  </si>
  <si>
    <t>51100.03.02</t>
  </si>
  <si>
    <t>ต้นทุนขายอาหารสดผักผลไม้ ท่าแพ</t>
  </si>
  <si>
    <t>53172277</t>
  </si>
  <si>
    <t>51100.03.03</t>
  </si>
  <si>
    <t>ต้นทุนขายอาหาร ท่าแพ</t>
  </si>
  <si>
    <t>53172278</t>
  </si>
  <si>
    <t>51100.04.01</t>
  </si>
  <si>
    <t>ต้นทุนขายสินค้า ฐธ๙</t>
  </si>
  <si>
    <t>53172279</t>
  </si>
  <si>
    <t>51100.04.02</t>
  </si>
  <si>
    <t>ต้นทุนขายอาหารสดผักผลไม้ ฐธ๙</t>
  </si>
  <si>
    <t>53172280</t>
  </si>
  <si>
    <t>51100.04.03</t>
  </si>
  <si>
    <t>ต้นทุนขายอาหาร ฐธ๙</t>
  </si>
  <si>
    <t>53172281</t>
  </si>
  <si>
    <t>51100.04.04</t>
  </si>
  <si>
    <t>ต้นทุนร้านกาแฟ/เบเกอรี่ ฐธ๙</t>
  </si>
  <si>
    <t>53172282</t>
  </si>
  <si>
    <t>51100.04.05</t>
  </si>
  <si>
    <t>ต้นทุนรถธรรมธุรกิจ ฐธ๙</t>
  </si>
  <si>
    <t>47210272</t>
  </si>
  <si>
    <t>51110</t>
  </si>
  <si>
    <t>ส่วนเปลี่ยนแปลงของสินค้าสำเร็จรูป</t>
  </si>
  <si>
    <t>47210276</t>
  </si>
  <si>
    <t>51120</t>
  </si>
  <si>
    <t>วัตถุดิบและวัสดุสิ้นเปลืองใช้ไป</t>
  </si>
  <si>
    <t>47210279</t>
  </si>
  <si>
    <t>51130</t>
  </si>
  <si>
    <t>ต้นทุนการผลิต/ต้นทุนคิดเข้างาน</t>
  </si>
  <si>
    <t>47210286</t>
  </si>
  <si>
    <t>51210</t>
  </si>
  <si>
    <t>53172283</t>
  </si>
  <si>
    <t>51210.01.06</t>
  </si>
  <si>
    <t>ต้นทุนอบรม สันป่าตอง</t>
  </si>
  <si>
    <t>53172719</t>
  </si>
  <si>
    <t>51210.01.07</t>
  </si>
  <si>
    <t>ต้นทุนห้องพัก สันป่าตอง</t>
  </si>
  <si>
    <t>53172720</t>
  </si>
  <si>
    <t>51210.02.06</t>
  </si>
  <si>
    <t>ต้นทุนอบรม ชุมพร</t>
  </si>
  <si>
    <t>53172721</t>
  </si>
  <si>
    <t>51210.02.07</t>
  </si>
  <si>
    <t>ต้นทุนห้องพัก ชุมพร</t>
  </si>
  <si>
    <t>53172722</t>
  </si>
  <si>
    <t>51210.02.08</t>
  </si>
  <si>
    <t>ต้นทุนไดฟ์วิ่ง ชุมพร</t>
  </si>
  <si>
    <t>53173595</t>
  </si>
  <si>
    <t>52010.00.00</t>
  </si>
  <si>
    <t>ค่าพาหนะ/ค่าใช้จ่ายเดินทาง/ที่พัก สำนักงานใหญ่</t>
  </si>
  <si>
    <t>53173596</t>
  </si>
  <si>
    <t>52010.01.00</t>
  </si>
  <si>
    <t>ค่าพาหนะ/ค่าใช้จ่ายเดินทาง/ที่พัก สันป่าตอง</t>
  </si>
  <si>
    <t>53173597</t>
  </si>
  <si>
    <t>52010.02.00</t>
  </si>
  <si>
    <t>ค่าพาหนะ/ค่าใช้จ่ายเดินทาง/ที่พัก ชุมพร</t>
  </si>
  <si>
    <t>53173598</t>
  </si>
  <si>
    <t>52010.03.00</t>
  </si>
  <si>
    <t>ค่าพาหนะ/ค่าใช้จ่ายเดินทาง/ที่พัก ท่าแพ</t>
  </si>
  <si>
    <t>53173599</t>
  </si>
  <si>
    <t>52010.04.00</t>
  </si>
  <si>
    <t>ค่าพาหนะ/ค่าใช้จ่ายเดินทาง/ที่พัก ฐธ๙</t>
  </si>
  <si>
    <t>47210455</t>
  </si>
  <si>
    <t>52011</t>
  </si>
  <si>
    <t>ค่าใช้จ่ายเดินทางและยานพาหนะ</t>
  </si>
  <si>
    <t>47210454</t>
  </si>
  <si>
    <t>52019</t>
  </si>
  <si>
    <t>ค่าพาหนะ/ค่าใช้จ่ายเดินทาง/ที่พัก อื่นๆ</t>
  </si>
  <si>
    <t>53174035</t>
  </si>
  <si>
    <t>52030.00.00</t>
  </si>
  <si>
    <t>ค่าขนส่งและลอจิสติกส์ สำนักงานใหญ่</t>
  </si>
  <si>
    <t>53174036</t>
  </si>
  <si>
    <t>52030.01.00</t>
  </si>
  <si>
    <t>ค่าขนส่งและลอจิสติกส์ สันป่าตอง</t>
  </si>
  <si>
    <t>53174472</t>
  </si>
  <si>
    <t>52030.02.00</t>
  </si>
  <si>
    <t>ค่าขนส่งและลอจิสติกส์ ชุมพร</t>
  </si>
  <si>
    <t>53174473</t>
  </si>
  <si>
    <t>52030.03.00</t>
  </si>
  <si>
    <t>ค่าขนส่งและลอจิสติกส์ ท่าแพ</t>
  </si>
  <si>
    <t>53174474</t>
  </si>
  <si>
    <t>52030.04.00</t>
  </si>
  <si>
    <t>ค่าขนส่งและลอจิสติกส์ ฐธ๙</t>
  </si>
  <si>
    <t>47210291</t>
  </si>
  <si>
    <t>52031</t>
  </si>
  <si>
    <t>47210292</t>
  </si>
  <si>
    <t>52032</t>
  </si>
  <si>
    <t>ค่าประกันภัยสินค้า</t>
  </si>
  <si>
    <t>53174910</t>
  </si>
  <si>
    <t>52060.00.00</t>
  </si>
  <si>
    <t>ค่าส่งเสริมกายขายและอีเวนท์ สำนักงานใหญ่</t>
  </si>
  <si>
    <t>53174911</t>
  </si>
  <si>
    <t>52060.01.00</t>
  </si>
  <si>
    <t>ค่าส่งเสริมกายขายและอีเวนท์ สันป่าตอง</t>
  </si>
  <si>
    <t>53174912</t>
  </si>
  <si>
    <t>52060.02.00</t>
  </si>
  <si>
    <t>ค่าส่งเสริมกายขายและอีเวนท์ ชุมพร</t>
  </si>
  <si>
    <t>53174913</t>
  </si>
  <si>
    <t>52060.03.00</t>
  </si>
  <si>
    <t>ค่าส่งเสริมกายขายและอีเวนท์ ท่าแพ</t>
  </si>
  <si>
    <t>53174914</t>
  </si>
  <si>
    <t>52060.04.00</t>
  </si>
  <si>
    <t>ค่าส่งเสริมกายขายและอีเวนท์ ฐธ๙</t>
  </si>
  <si>
    <t>47210296</t>
  </si>
  <si>
    <t>52061</t>
  </si>
  <si>
    <t>ค่าส่งเสริมการขาย</t>
  </si>
  <si>
    <t>47210297</t>
  </si>
  <si>
    <t>52062</t>
  </si>
  <si>
    <t>ค่าสินค้าตัวอย่าง</t>
  </si>
  <si>
    <t>53175351</t>
  </si>
  <si>
    <t>53010.00.00</t>
  </si>
  <si>
    <t>ค่าใช้จ่ายเกี่ยวกับพนักงาน สำนักงานใหญ่</t>
  </si>
  <si>
    <t>53175352</t>
  </si>
  <si>
    <t>53010.01.00</t>
  </si>
  <si>
    <t>ค่าใช้จ่ายเกี่ยวกับพนักงาน สันป่าตอง</t>
  </si>
  <si>
    <t>53175353</t>
  </si>
  <si>
    <t>53010.02.00</t>
  </si>
  <si>
    <t>ค่าใช้จ่ายเกี่ยวกับพนักงาน ชุมพร</t>
  </si>
  <si>
    <t>53175355</t>
  </si>
  <si>
    <t>53010.03.00</t>
  </si>
  <si>
    <t>ค่าใช้จ่ายเกี่ยวกับพนักงาน ท่าแพ</t>
  </si>
  <si>
    <t>53175356</t>
  </si>
  <si>
    <t>53010.04.00</t>
  </si>
  <si>
    <t>ค่าใช้จ่ายเกี่ยวกับพนักงาน ฐธ๙</t>
  </si>
  <si>
    <t>47210300</t>
  </si>
  <si>
    <t>53011</t>
  </si>
  <si>
    <t>เงินเดือนและค่าจ้างแรงงาน</t>
  </si>
  <si>
    <t>47210305</t>
  </si>
  <si>
    <t>53012</t>
  </si>
  <si>
    <t>เงินประกันสังคม/กองทุนสำรองฯ</t>
  </si>
  <si>
    <t>47210308</t>
  </si>
  <si>
    <t>53013</t>
  </si>
  <si>
    <t>เงินสวัสดิการพนักงาน</t>
  </si>
  <si>
    <t>47210317</t>
  </si>
  <si>
    <t>53014</t>
  </si>
  <si>
    <t>ค่าใช้จ่ายและค่าตอบแทนกรรมการ</t>
  </si>
  <si>
    <t>47210431</t>
  </si>
  <si>
    <t>53019</t>
  </si>
  <si>
    <t>ค่าใช้จ่ายผลประโยชน์พนักงานหลังออกจากงาน</t>
  </si>
  <si>
    <t>53175792</t>
  </si>
  <si>
    <t>53020.00.00</t>
  </si>
  <si>
    <t>ค่าใช้จ่ายด้านโฆษณาและการตลาด สำนักงานใหญ่</t>
  </si>
  <si>
    <t>53175793</t>
  </si>
  <si>
    <t>53020.01.00</t>
  </si>
  <si>
    <t>ค่าใช้จ่ายด้านโฆษณาและการตลาด สันป่าตอง</t>
  </si>
  <si>
    <t>53175794</t>
  </si>
  <si>
    <t>53020.02.00</t>
  </si>
  <si>
    <t>ค่าใช้จ่ายด้านโฆษณาและการตลาด ชุมพร</t>
  </si>
  <si>
    <t>53175795</t>
  </si>
  <si>
    <t>53020.03.00</t>
  </si>
  <si>
    <t>ค่าใช้จ่ายด้านโฆษณาและการตลาด ท่าแพ</t>
  </si>
  <si>
    <t>53176231</t>
  </si>
  <si>
    <t>53020.04.00</t>
  </si>
  <si>
    <t>ค่าใช้จ่ายด้านโฆษณาและการตลาด ฐธ๙</t>
  </si>
  <si>
    <t>47210319</t>
  </si>
  <si>
    <t>53021</t>
  </si>
  <si>
    <t>ค่าโฆษณาสื่อ/สิ่งพิมพ์</t>
  </si>
  <si>
    <t>47210320</t>
  </si>
  <si>
    <t>53022</t>
  </si>
  <si>
    <t>ค่าใช้จ่ายการตลาดออนไลน์</t>
  </si>
  <si>
    <t>47210321</t>
  </si>
  <si>
    <t>53023</t>
  </si>
  <si>
    <t>ค่าจ้างด้านโฆษณาและการตลาด</t>
  </si>
  <si>
    <t>47210322</t>
  </si>
  <si>
    <t>53024</t>
  </si>
  <si>
    <t>ค่าบริการโฮสติ้ง เว็บไซต์ และเซิร์ฟเวอร์</t>
  </si>
  <si>
    <t>47210323</t>
  </si>
  <si>
    <t>53029</t>
  </si>
  <si>
    <t>ค่าใช้จ่ายด้านโฆษณาและการตลาดอื่นๆ</t>
  </si>
  <si>
    <t>53176232</t>
  </si>
  <si>
    <t>53030.00.00</t>
  </si>
  <si>
    <t>ค่าสาธารณูปโภคและค่าใช้จ่ายสำนักงาน สำนักงานใหญ่</t>
  </si>
  <si>
    <t>53176233</t>
  </si>
  <si>
    <t>53030.01.00</t>
  </si>
  <si>
    <t>ค่าสาธารณูปโภคและค่าใช้จ่ายสำนักงาน สันป่าตอง</t>
  </si>
  <si>
    <t>53176234</t>
  </si>
  <si>
    <t>53030.02.00</t>
  </si>
  <si>
    <t>ค่าสาธารณูปโภคและค่าใช้จ่ายสำนักงาน ชุมพร</t>
  </si>
  <si>
    <t>53176235</t>
  </si>
  <si>
    <t>53030.03.00</t>
  </si>
  <si>
    <t>ค่าสาธารณูปโภคและค่าใช้จ่ายสำนักงาน ท่าแพ</t>
  </si>
  <si>
    <t>53176236</t>
  </si>
  <si>
    <t>53030.04.00</t>
  </si>
  <si>
    <t>ค่าสาธารณูปโภคและค่าใช้จ่ายสำนักงาน ฐธ๙</t>
  </si>
  <si>
    <t>47210325</t>
  </si>
  <si>
    <t>53031</t>
  </si>
  <si>
    <t>ค่าสาธาณูปโภค</t>
  </si>
  <si>
    <t>47210326</t>
  </si>
  <si>
    <t>53032</t>
  </si>
  <si>
    <t>ค่าใช้จ่ายสำนักงาน</t>
  </si>
  <si>
    <t>47210476</t>
  </si>
  <si>
    <t>53041</t>
  </si>
  <si>
    <t>ค่าเบี้ยประกันภัย-สินค้าและอาคาร</t>
  </si>
  <si>
    <t>47210475</t>
  </si>
  <si>
    <t>53042</t>
  </si>
  <si>
    <t>ค่าเบี้ยประกันภัย-ยานพาหนะ</t>
  </si>
  <si>
    <t>47210474</t>
  </si>
  <si>
    <t>53043</t>
  </si>
  <si>
    <t>ค่าเบี้ยประกันภัย-พนักงาน</t>
  </si>
  <si>
    <t>47210477</t>
  </si>
  <si>
    <t>53049</t>
  </si>
  <si>
    <t>ค่าเบี้ยประกันภัยอื่นๆ</t>
  </si>
  <si>
    <t>47210346</t>
  </si>
  <si>
    <t>53101</t>
  </si>
  <si>
    <t>ค่าทำบัญชี</t>
  </si>
  <si>
    <t>47210347</t>
  </si>
  <si>
    <t>53102</t>
  </si>
  <si>
    <t>ค่าสอบบัญชี</t>
  </si>
  <si>
    <t>47210348</t>
  </si>
  <si>
    <t>53103</t>
  </si>
  <si>
    <t>ค่าบริการด้านกฎหมาย</t>
  </si>
  <si>
    <t>47210350</t>
  </si>
  <si>
    <t>53111</t>
  </si>
  <si>
    <t>ค่าบริการให้คำแนะนำและปรึกษา</t>
  </si>
  <si>
    <t>47210351</t>
  </si>
  <si>
    <t>53112</t>
  </si>
  <si>
    <t>ค่าบริหารจัดการ</t>
  </si>
  <si>
    <t>47210352</t>
  </si>
  <si>
    <t>53113</t>
  </si>
  <si>
    <t>ค่าโปรแกรมและแอปพลิเคชัน</t>
  </si>
  <si>
    <t>47210353</t>
  </si>
  <si>
    <t>53114</t>
  </si>
  <si>
    <t>ค่าจ้างฟรีแลนซ์</t>
  </si>
  <si>
    <t>47210354</t>
  </si>
  <si>
    <t>53115</t>
  </si>
  <si>
    <t>ค่าจ้างรับเหมา</t>
  </si>
  <si>
    <t>47210355</t>
  </si>
  <si>
    <t>53116</t>
  </si>
  <si>
    <t>ค่าจ้างตามสัญญาจ้างทำของ</t>
  </si>
  <si>
    <t>47210356</t>
  </si>
  <si>
    <t>53119</t>
  </si>
  <si>
    <t>ค่าบริการอื่นๆ</t>
  </si>
  <si>
    <t>47210358</t>
  </si>
  <si>
    <t>53211</t>
  </si>
  <si>
    <t>ค่าธรรมเนียมธนาคาร</t>
  </si>
  <si>
    <t>47210359</t>
  </si>
  <si>
    <t>53212</t>
  </si>
  <si>
    <t>ค่าธรรมเนียมบัตรเครดิต</t>
  </si>
  <si>
    <t>47210478</t>
  </si>
  <si>
    <t>53219</t>
  </si>
  <si>
    <t>ค่าธรรมเนียมอื่นๆ</t>
  </si>
  <si>
    <t>47210341</t>
  </si>
  <si>
    <t>53731</t>
  </si>
  <si>
    <t>ค่าภาษีโรงเรือนและบำรุงท้องที่</t>
  </si>
  <si>
    <t>47210342</t>
  </si>
  <si>
    <t>53732</t>
  </si>
  <si>
    <t>ค่าภาษีป้าย</t>
  </si>
  <si>
    <t>47210430</t>
  </si>
  <si>
    <t>53733</t>
  </si>
  <si>
    <t>ค่าภาษียานพาหนะ</t>
  </si>
  <si>
    <t>47210343</t>
  </si>
  <si>
    <t>53738</t>
  </si>
  <si>
    <t>ค่าใช้จ่ายภาษีเงินได้รอการตัดบัญชี</t>
  </si>
  <si>
    <t>47210344</t>
  </si>
  <si>
    <t>53739</t>
  </si>
  <si>
    <t>ค่าภาษีอื่นๆ</t>
  </si>
  <si>
    <t>47210461</t>
  </si>
  <si>
    <t>58220</t>
  </si>
  <si>
    <t>ขาดทุนจากการด้อยค่า - เงินลงทุน</t>
  </si>
  <si>
    <t>47210462</t>
  </si>
  <si>
    <t>58230</t>
  </si>
  <si>
    <t>มูลค่ายุติธรรม - เงินลงทุน</t>
  </si>
  <si>
    <t>47210435</t>
  </si>
  <si>
    <t>58310</t>
  </si>
  <si>
    <t>หนี้สงสัยจะสูญ ลูกหนี้การค้าและลูกหนี้อื่น</t>
  </si>
  <si>
    <t>47210463</t>
  </si>
  <si>
    <t>58420</t>
  </si>
  <si>
    <t>ขาดทุนจากการด้อยค่า - เงินให้กู้ยืม</t>
  </si>
  <si>
    <t>47210467</t>
  </si>
  <si>
    <t>58520</t>
  </si>
  <si>
    <t>ขาดทุนจากสินค้าเสื่อมสภาพ/ล้าสมัย</t>
  </si>
  <si>
    <t>47210464</t>
  </si>
  <si>
    <t>58530</t>
  </si>
  <si>
    <t>ขาดทุนจากการตีราคาสินค้าคงเหลือลดลง</t>
  </si>
  <si>
    <t>47210444</t>
  </si>
  <si>
    <t>58610</t>
  </si>
  <si>
    <t>ค่าเสื่อมราคา</t>
  </si>
  <si>
    <t>47210459</t>
  </si>
  <si>
    <t>58620</t>
  </si>
  <si>
    <t>ขาดทุนจากการด้อยค่า - ที่ดิน อาคาร อุปกรณ์</t>
  </si>
  <si>
    <t>47210460</t>
  </si>
  <si>
    <t>58630</t>
  </si>
  <si>
    <t>มูลค่ายุติธรรม - ที่ดิน อาคาร อุปกรณ์</t>
  </si>
  <si>
    <t>47210445</t>
  </si>
  <si>
    <t>58710</t>
  </si>
  <si>
    <t>ค่าตัดจำหน่าย</t>
  </si>
  <si>
    <t>47210472</t>
  </si>
  <si>
    <t>58720</t>
  </si>
  <si>
    <t>ขาดทุนจากการด้อยค่า - สินทรัพย์ไม่มีตัวตน</t>
  </si>
  <si>
    <t>53358800</t>
  </si>
  <si>
    <t>59900.00.00</t>
  </si>
  <si>
    <t>ค่าใช้จ่ายอื่นและเบ็ดเตล็ด สำนักงานใหญ่</t>
  </si>
  <si>
    <t>53358801</t>
  </si>
  <si>
    <t>59900.01.00</t>
  </si>
  <si>
    <t>ค่าใช้จ่ายอื่นและเบ็ดเตล็ด สันป่าตอง</t>
  </si>
  <si>
    <t>53358802</t>
  </si>
  <si>
    <t>59900.02.00</t>
  </si>
  <si>
    <t>ค่าใช้จ่ายอื่นและเบ็ดเตล็ด ชุมพร</t>
  </si>
  <si>
    <t>53358803</t>
  </si>
  <si>
    <t>59900.03.00</t>
  </si>
  <si>
    <t>ค่าใช้จ่ายอื่นและเบ็ดเตล็ด ท่าแพ</t>
  </si>
  <si>
    <t>53358804</t>
  </si>
  <si>
    <t>59900.04.00</t>
  </si>
  <si>
    <t>ค่าใช้จ่ายอื่นและเบ็ดเตล็ด ฐธ๙</t>
  </si>
  <si>
    <t>47210362</t>
  </si>
  <si>
    <t>59910</t>
  </si>
  <si>
    <t>ค่าใช้จ่ายเบ็ดเตล็ด</t>
  </si>
  <si>
    <t>47210452</t>
  </si>
  <si>
    <t>59970</t>
  </si>
  <si>
    <t>ค่าบริจาคการกุศล</t>
  </si>
  <si>
    <t>47210363</t>
  </si>
  <si>
    <t>59990</t>
  </si>
  <si>
    <t>รายจ่ายอื่นๆ</t>
  </si>
  <si>
    <t>47210377</t>
  </si>
  <si>
    <t>51111</t>
  </si>
  <si>
    <t>47210418</t>
  </si>
  <si>
    <t>51113</t>
  </si>
  <si>
    <t>ส่งคืน</t>
  </si>
  <si>
    <t>47210419</t>
  </si>
  <si>
    <t>51114</t>
  </si>
  <si>
    <t>ส่วนลดรับ</t>
  </si>
  <si>
    <t>47210274</t>
  </si>
  <si>
    <t>51118</t>
  </si>
  <si>
    <t>ต้นทุนขายสินค้าสำเร็จรูป</t>
  </si>
  <si>
    <t>47210275</t>
  </si>
  <si>
    <t>51119</t>
  </si>
  <si>
    <t>ส่วนเปลี่ยนแปลงสินค้าสำเร็จรูป (ต้น-ปลาย)</t>
  </si>
  <si>
    <t>47210277</t>
  </si>
  <si>
    <t>51121</t>
  </si>
  <si>
    <t>ซื้อวัตถุดิบและวัสดุ</t>
  </si>
  <si>
    <t>47210278</t>
  </si>
  <si>
    <t>51129</t>
  </si>
  <si>
    <t>ส่วนเปลี่ยนแปลงวัตถุดิบและวัสดุ (ต้น-ปลาย)</t>
  </si>
  <si>
    <t>47210280</t>
  </si>
  <si>
    <t>51131</t>
  </si>
  <si>
    <t>ต้นทุนการผลิต - คน</t>
  </si>
  <si>
    <t>47210281</t>
  </si>
  <si>
    <t>51132</t>
  </si>
  <si>
    <t>ต้นทุนการผลิต - พลังงาน</t>
  </si>
  <si>
    <t>47210282</t>
  </si>
  <si>
    <t>51133</t>
  </si>
  <si>
    <t>ต้นทุนการผลิต - แพคเกจ</t>
  </si>
  <si>
    <t>47210283</t>
  </si>
  <si>
    <t>51134</t>
  </si>
  <si>
    <t>ต้นทุนการผลิต - ค่าสึกหรอและค่าเสื่อมราคา</t>
  </si>
  <si>
    <t>47210284</t>
  </si>
  <si>
    <t>51135</t>
  </si>
  <si>
    <t>ต้นทุนการผลิต - ค่าสิทธิ์/ลิขสิทธิ์</t>
  </si>
  <si>
    <t>47210285</t>
  </si>
  <si>
    <t>51139</t>
  </si>
  <si>
    <t>ส่วนเปลี่ยนแปลงของระหว่างทำ (ต้น-ปลาย)</t>
  </si>
  <si>
    <t>47210436</t>
  </si>
  <si>
    <t>58311</t>
  </si>
  <si>
    <t>หนี้สงสัยจะสูญ</t>
  </si>
  <si>
    <t>47210437</t>
  </si>
  <si>
    <t>58312</t>
  </si>
  <si>
    <t>หนี้สูญ</t>
  </si>
  <si>
    <t>47210446</t>
  </si>
  <si>
    <t>58611</t>
  </si>
  <si>
    <t>ค่าเสื่อมราคา อุปกรณ์สำนักงาน</t>
  </si>
  <si>
    <t>47210447</t>
  </si>
  <si>
    <t>58612</t>
  </si>
  <si>
    <t>ค่าเสื่อมราคา คอมพิวเตอร์</t>
  </si>
  <si>
    <t>47210448</t>
  </si>
  <si>
    <t>58613</t>
  </si>
  <si>
    <t>ค่าเสื่อมราคา เครื่องตกแต่งสำนักงาน</t>
  </si>
  <si>
    <t>47210449</t>
  </si>
  <si>
    <t>58614</t>
  </si>
  <si>
    <t>ค่าเสื่อมราคา ยานพาหนะ</t>
  </si>
  <si>
    <t>47210456</t>
  </si>
  <si>
    <t>58615</t>
  </si>
  <si>
    <t>ค่าเสื่อมราคา สินทรัพย์ตามสัญญาเช่า</t>
  </si>
  <si>
    <t>47210457</t>
  </si>
  <si>
    <t>58616</t>
  </si>
  <si>
    <t>ค่าเสื่อมราคา เครื่องจักรและอุปกรณ์</t>
  </si>
  <si>
    <t>47210458</t>
  </si>
  <si>
    <t>58617</t>
  </si>
  <si>
    <t>ค่าเสื่อมราคา อาคาร</t>
  </si>
  <si>
    <t>47210450</t>
  </si>
  <si>
    <t>58711</t>
  </si>
  <si>
    <t>ค่าตัดจำหน่าย ซอฟต์แวร์คอมพิวเตอร์</t>
  </si>
  <si>
    <t>47210364</t>
  </si>
  <si>
    <t>59991</t>
  </si>
  <si>
    <t>รายจ่ายต้องห้าม</t>
  </si>
  <si>
    <t>47210365</t>
  </si>
  <si>
    <t>59992</t>
  </si>
  <si>
    <t>ภาษีซื้อขอคืนไม่ได้/ต้องห้าม</t>
  </si>
  <si>
    <t>47210366</t>
  </si>
  <si>
    <t>59993</t>
  </si>
  <si>
    <t>ภาษีซื้อไม่ขอคืน</t>
  </si>
  <si>
    <t>47210367</t>
  </si>
  <si>
    <t>59994</t>
  </si>
  <si>
    <t>เครดิตภาษีซื้อไม่ขอคืน</t>
  </si>
  <si>
    <t>47210368</t>
  </si>
  <si>
    <t>59995</t>
  </si>
  <si>
    <t>เบี้ยปรับเงินเพิ่ม</t>
  </si>
  <si>
    <t>47210301</t>
  </si>
  <si>
    <t>53011.01</t>
  </si>
  <si>
    <t xml:space="preserve">เงินเดือน ค่าแรง </t>
  </si>
  <si>
    <t>47210422</t>
  </si>
  <si>
    <t>53011.02</t>
  </si>
  <si>
    <t>ค่าล่วงเวลา</t>
  </si>
  <si>
    <t>47210302</t>
  </si>
  <si>
    <t>53011.03</t>
  </si>
  <si>
    <t>โบนัส</t>
  </si>
  <si>
    <t>47210303</t>
  </si>
  <si>
    <t>53011.04</t>
  </si>
  <si>
    <t>เงินเพิ่มพิเศษ/ประโยชน์ส่วนเพิ่ม</t>
  </si>
  <si>
    <t>47210304</t>
  </si>
  <si>
    <t>53011.05</t>
  </si>
  <si>
    <t>คอมมิชชั่นพนักงาน</t>
  </si>
  <si>
    <t>47210306</t>
  </si>
  <si>
    <t>53012.01</t>
  </si>
  <si>
    <t>เงินสมทบประกันสังคม</t>
  </si>
  <si>
    <t>47210307</t>
  </si>
  <si>
    <t>53012.02</t>
  </si>
  <si>
    <t>กองทุนเงินทดแทน</t>
  </si>
  <si>
    <t>47210310</t>
  </si>
  <si>
    <t>53013.01</t>
  </si>
  <si>
    <t>ค่าเบี้ยเลี้ยง/ค่าครองชีพ</t>
  </si>
  <si>
    <t>47210309</t>
  </si>
  <si>
    <t>53013.02</t>
  </si>
  <si>
    <t>ค่ารักษาพยาบาลและยา</t>
  </si>
  <si>
    <t>47210423</t>
  </si>
  <si>
    <t>53013.03</t>
  </si>
  <si>
    <t>ค่าที่พักอาศัยพนักงาน</t>
  </si>
  <si>
    <t>47210311</t>
  </si>
  <si>
    <t>53013.04</t>
  </si>
  <si>
    <t>ค่าแบบฟอร์มพนักงาน</t>
  </si>
  <si>
    <t>47210312</t>
  </si>
  <si>
    <t>53013.05</t>
  </si>
  <si>
    <t>ค่าอบรมและสัมมนา</t>
  </si>
  <si>
    <t>47210313</t>
  </si>
  <si>
    <t>53013.06</t>
  </si>
  <si>
    <t>ค่าเบี้ยประกันพนักงาน</t>
  </si>
  <si>
    <t>47210314</t>
  </si>
  <si>
    <t>53013.07</t>
  </si>
  <si>
    <t>ค่าอาหารและเครื่องดื่มพนักงาน</t>
  </si>
  <si>
    <t>47210315</t>
  </si>
  <si>
    <t>53013.08</t>
  </si>
  <si>
    <t>ค่าจัดเลี้ยงและสันทนาการ</t>
  </si>
  <si>
    <t>47210316</t>
  </si>
  <si>
    <t>53013.99</t>
  </si>
  <si>
    <t>สวัสดิการอื่นๆ</t>
  </si>
  <si>
    <t>47210424</t>
  </si>
  <si>
    <t>53031.01</t>
  </si>
  <si>
    <t>ค่าไฟฟ้า</t>
  </si>
  <si>
    <t>47210425</t>
  </si>
  <si>
    <t>53031.02</t>
  </si>
  <si>
    <t>ค่าน้ำประปา</t>
  </si>
  <si>
    <t>47210426</t>
  </si>
  <si>
    <t>53031.03</t>
  </si>
  <si>
    <t>ค่าโทรศัพท์</t>
  </si>
  <si>
    <t>47210481</t>
  </si>
  <si>
    <t>53031.04</t>
  </si>
  <si>
    <t>ค่าอินเทอร์เน็ต</t>
  </si>
  <si>
    <t>47210427</t>
  </si>
  <si>
    <t>53031.99</t>
  </si>
  <si>
    <t>ค่าสาธารณูปโภคอื่นๆ</t>
  </si>
  <si>
    <t>47210327</t>
  </si>
  <si>
    <t>53032.01</t>
  </si>
  <si>
    <t>ค่าไปรษณีย์และเมสเซนเจอร์</t>
  </si>
  <si>
    <t>47210329</t>
  </si>
  <si>
    <t>53032.02</t>
  </si>
  <si>
    <t>ค่าเช่าสำนักงาน</t>
  </si>
  <si>
    <t>47210332</t>
  </si>
  <si>
    <t>53032.03</t>
  </si>
  <si>
    <t>ค่าเครื่องเขียนแบบพิมพ์/วัสดุสิ้นเปลืองใช้ไป</t>
  </si>
  <si>
    <t>47210328</t>
  </si>
  <si>
    <t>53032.04</t>
  </si>
  <si>
    <t>ค่าบริการและส่วนกลางสำนักงาน</t>
  </si>
  <si>
    <t>47210330</t>
  </si>
  <si>
    <t>53032.05</t>
  </si>
  <si>
    <t>ค่ารักษาความปลอดภัย</t>
  </si>
  <si>
    <t>47210331</t>
  </si>
  <si>
    <t>53032.06</t>
  </si>
  <si>
    <t>ค่ารักษาความสะอาด</t>
  </si>
  <si>
    <t>47210333</t>
  </si>
  <si>
    <t>53032.07</t>
  </si>
  <si>
    <t>ค่าวารสารและสมาชิก</t>
  </si>
  <si>
    <t>47210334</t>
  </si>
  <si>
    <t>53032.99</t>
  </si>
  <si>
    <t>ค่าใช้จ่ายสำนักงานอื่นๆ</t>
  </si>
  <si>
    <t>sellChartName</t>
  </si>
  <si>
    <t>buyChartName</t>
  </si>
  <si>
    <t>ข้าวกล้องธรรมชาติ 2 กก.(ฐธ9)</t>
  </si>
  <si>
    <t>ข้าวกล้องธรรมชาติ 5 กก.(ฐธ9)</t>
  </si>
  <si>
    <t>ข้าวหอมมะลิ 1 กก.(ฐธ9)</t>
  </si>
  <si>
    <t>ข้าวหอมมะลิ 5 กก.(ฐธ9)</t>
  </si>
  <si>
    <t>ข้าวเหนียวธรรมชาติ 1 กก.(ฐธ9)</t>
  </si>
  <si>
    <t>ข้าวเหนียวธรรมชาติ 5 กก.(ฐธ9)</t>
  </si>
  <si>
    <t>RM-01-0001-2</t>
  </si>
  <si>
    <t>RM-01-0001-1</t>
  </si>
  <si>
    <t>RM-01-0001-3</t>
  </si>
  <si>
    <t>RM-01-0002-1</t>
  </si>
  <si>
    <t>RM-01-0002-3</t>
  </si>
  <si>
    <t>RM-01-0003-1</t>
  </si>
  <si>
    <t>RM-01-0003-3</t>
  </si>
  <si>
    <t>การตั้งรหัสสินค้า</t>
  </si>
  <si>
    <t>RM = สถานที่คลังสินค้า</t>
  </si>
  <si>
    <t>01 = หมวดสินค้า</t>
  </si>
  <si>
    <t>0001 = สินค้า</t>
  </si>
  <si>
    <t>1 = SKU หมวดย่อย</t>
  </si>
  <si>
    <t>RM-01-0004-1</t>
  </si>
  <si>
    <t>RM-01-0004-2</t>
  </si>
  <si>
    <t>ปลายข้าวกล้องธรรมชาติ 1 กก.(ฐธ9)</t>
  </si>
  <si>
    <t>ปลายข้าวกล้องธรรมชาติ 15 กก.(ฐธ9)</t>
  </si>
  <si>
    <t>กระสอบ</t>
  </si>
  <si>
    <t>RM-01-0005-1</t>
  </si>
  <si>
    <t>RM-01-0006-1</t>
  </si>
  <si>
    <t>RM-01-0007-1</t>
  </si>
  <si>
    <t>ผู้จำหน่าย:ลุงแกะ</t>
  </si>
  <si>
    <t>RM-01-0008-1</t>
  </si>
  <si>
    <t>RM-02-0006-1</t>
  </si>
  <si>
    <t>RM-02-0009-1</t>
  </si>
  <si>
    <t>ถั่วเหลือง 0.5 กก.</t>
  </si>
  <si>
    <t>ผู้จำหน่าย:บ้านศรีฐาน/ป้าแจ๋ว/พี่แมว/และอื่น</t>
  </si>
  <si>
    <t>RM-02-0010-1</t>
  </si>
  <si>
    <t>RM-02-0011-1</t>
  </si>
  <si>
    <t>RM-02-0012-1</t>
  </si>
  <si>
    <t>RM-02-0013-1</t>
  </si>
  <si>
    <t>RM-02-0014-1</t>
  </si>
  <si>
    <t>RM-02-0015-1</t>
  </si>
  <si>
    <t>ถั่วดำ 0.5 กก.</t>
  </si>
  <si>
    <t>ถั่วลิสง 0.5 กก.</t>
  </si>
  <si>
    <t>ถั่วแดง 0.5 กก.</t>
  </si>
  <si>
    <t>ถั่วเขียว 0.5 กก.</t>
  </si>
  <si>
    <t>ผู้จำหน่าย:บ้านศรีฐาน</t>
  </si>
  <si>
    <t>สินค้าบริโภค(ฐธ9)</t>
  </si>
  <si>
    <t>กระปุก</t>
  </si>
  <si>
    <t>RM-02-0001-1</t>
  </si>
  <si>
    <t>RM-02-0002-1</t>
  </si>
  <si>
    <t>RM-02-0003-1</t>
  </si>
  <si>
    <t>RM-02-0004-1</t>
  </si>
  <si>
    <t>RM-02-0005-1</t>
  </si>
  <si>
    <t>RM-02-0007-1</t>
  </si>
  <si>
    <t>RM-02-0008-1</t>
  </si>
  <si>
    <t>ผู้จำหน่าย:พันพรรณ</t>
  </si>
  <si>
    <t>ขวด</t>
  </si>
  <si>
    <t>เสื้อธรรมธุรกิจ คอปก(ขาว) L</t>
  </si>
  <si>
    <t>เสื้อธรรมธุรกิจ คอกลม(นักปั่น) XS</t>
  </si>
  <si>
    <t>เสื้อธรรมธุรกิจ คอกลม(นักปั่น) XL</t>
  </si>
  <si>
    <t>เสื้อธรรมธุรกิจ คอกลม(นักปั่น) 2XL</t>
  </si>
  <si>
    <t>เสื้อธรรมธุรกิจ คอกลม(ขาว) XS</t>
  </si>
  <si>
    <t>เสื้อธรรมธุรกิจ คอกลม(ขาว) S</t>
  </si>
  <si>
    <t>เสื้อธรรมธุรกิจ คอกลม(ขาว) M</t>
  </si>
  <si>
    <t>เสื้อธรรมธุรกิจ คอกลม(ขาว) L</t>
  </si>
  <si>
    <t>เสื้อธรรมธุรกิจ คอกลม(ขาว) XL</t>
  </si>
  <si>
    <t>เสื้อธรรมธุรกิจ คอกลม(ขาว) 2XL</t>
  </si>
  <si>
    <t>เสื้อธรรมธุรกิจ คอกลม(เทาเข้ม) S</t>
  </si>
  <si>
    <t>เสื้อธรรมธุรกิจ คอกลม(เทาเข้ม) M</t>
  </si>
  <si>
    <t>เสื้อธรรมธุรกิจ คอกลม(เทาเข้ม) L</t>
  </si>
  <si>
    <t>เสื้อธรรมธุรกิจ คอกลม(เทาเข้ม) XL</t>
  </si>
  <si>
    <t>เสื้อธรรมธุรกิจ คอกลม(เทาเข้ม) 2XL</t>
  </si>
  <si>
    <t>เสื้อธรรมธุรกิจ คอกลม(เทาอ่อน) S</t>
  </si>
  <si>
    <t>เสื้อธรรมธุรกิจ คอกลม(เทาอ่อน) M</t>
  </si>
  <si>
    <t>เสื้อธรรมธุรกิจ คอกลม(เทาอ่อน) L</t>
  </si>
  <si>
    <t>เสื้อธรรมธุรกิจ คอกลม(เทาอ่อน) XL</t>
  </si>
  <si>
    <t>เสื้อธรรมธุรกิจ คอกลม(เทาอ่อน) 2XL</t>
  </si>
  <si>
    <t>เสื้อธรรมธุรกิจ คอกลม(เขียว) S</t>
  </si>
  <si>
    <t>เสื้อธรรมธุรกิจ คอกลม(เขียว) M</t>
  </si>
  <si>
    <t>เสื้อธรรมธุรกิจ คอกลม(เขียว) L</t>
  </si>
  <si>
    <t>เสื้อธรรมธุรกิจ คอกลม(เขียว) XL</t>
  </si>
  <si>
    <t>เสื้อธรรมธุรกิจ คอกลม(เขียว) 2XL</t>
  </si>
  <si>
    <t>เสื้อหม้อห้อม คอจีน แขนยาว(ดำ) S</t>
  </si>
  <si>
    <t>เสื้อหม้อห้อม คอจีน แขนยาว(ดำ) M</t>
  </si>
  <si>
    <t>เสื้อหม้อห้อม คอจีน แขนยาว(ดำ) L</t>
  </si>
  <si>
    <t>เสื้อหม้อห้อม คอจีน แขนยาว(ดำ) XL</t>
  </si>
  <si>
    <t>เสื้อหม้อฮ้อม คอกลม แขนยาว(ดำ) S</t>
  </si>
  <si>
    <t>เสื้อหม้อฮ้อม คอกลม แขนยาว(ดำ) M</t>
  </si>
  <si>
    <t>เสื้อหม้อฮ้อม คอกลม แขนยาว(ดำ) L</t>
  </si>
  <si>
    <t>เสื้อหม้อฮ้อม คอกลม แขนยาว(ดำ) XL</t>
  </si>
  <si>
    <t>เสื้อหม้อห้อม คอกลม แขนสั้น S</t>
  </si>
  <si>
    <t>เสื้อหม้อห้อม คอกลม แขนสั้น M</t>
  </si>
  <si>
    <t>เสื้อหม้อห้อม คอกลม แขนสั้น L</t>
  </si>
  <si>
    <t>เสื้อหม้อห้อม คอกลม แขนสั้น XL</t>
  </si>
  <si>
    <t>เสื้อหม้อห้อม คอกลม แขนยาว S</t>
  </si>
  <si>
    <t>เสื้อหม้อห้อม คอกลม แขนยาว M</t>
  </si>
  <si>
    <t>เสื้อหม้อห้อม คอกลม แขนยาว L</t>
  </si>
  <si>
    <t>เสื้อหม้อห้อม คอกลม แขนยาว XL</t>
  </si>
  <si>
    <t>เสื้อหม้อห้อม คอปก แขนยาว S</t>
  </si>
  <si>
    <t>เสื้อหม้อห้อม คอปก แขนยาว M</t>
  </si>
  <si>
    <t>เสื้อหม้อห้อม คอปก แขนยาว L</t>
  </si>
  <si>
    <t>เสื้อหม้อห้อม คอปก แขนยาว XL</t>
  </si>
  <si>
    <t>เสื้อหม้อห้อม คอปก แขนสั้น S</t>
  </si>
  <si>
    <t>เสื้อหม้อห้อม คอปก แขนสั้น M</t>
  </si>
  <si>
    <t>เสื้อหม้อห้อม คอปก แขนสั้น L</t>
  </si>
  <si>
    <t>เสื้อหม้อห้อม คอปก แขนสั้น XL</t>
  </si>
  <si>
    <t>กางเกงหม้อห้อม เอวยืด ขายาว S</t>
  </si>
  <si>
    <t>กางเกงหม้อห้อม เอวยืด ขายาว M</t>
  </si>
  <si>
    <t>กางเกงหม้อห้อม เอวยืด ขายาว L</t>
  </si>
  <si>
    <t>กางเกงหม้อห้อม เอวยืด ขายาว XL</t>
  </si>
  <si>
    <t>กางเกงหม้อห้อม เอวยืด ขายาว 2XL</t>
  </si>
  <si>
    <t>กางเกงหม้อห้อม สะดอ ขาสั้น S</t>
  </si>
  <si>
    <t>กางเกงหม้อห้อม สะดอ ขาสั้น M</t>
  </si>
  <si>
    <t>กางเกงหม้อห้อม สะดอ ขาสั้น L</t>
  </si>
  <si>
    <t>กางเกงหม้อห้อม สะดอ ขาสั้น XL</t>
  </si>
  <si>
    <t>กางเกงหม้อห้อม สะดอ ขายาว S</t>
  </si>
  <si>
    <t>กางเกงหม้อห้อม สะดอ ขายาว M</t>
  </si>
  <si>
    <t>กางเกงหม้อห้อม สะดอ ขายาว L</t>
  </si>
  <si>
    <t>กางเกงหม้อห้อม สะดอ ขายาว XL</t>
  </si>
  <si>
    <t>กางเกงหม้อห้อม สะดอ ขายาว 2XL</t>
  </si>
  <si>
    <t>เสื้อที่ระลึกมหกรรมวันดินโลก 2562 S</t>
  </si>
  <si>
    <t>เสื้อที่ระลึกมหกรรมวันดินโลก 2562 M</t>
  </si>
  <si>
    <t>เสื้อที่ระลึกมหกรรมวันดินโลก 2562 L</t>
  </si>
  <si>
    <t>เสื้อที่ระลึกมหกรรมวันดินโลก 2562 XL</t>
  </si>
  <si>
    <t>เสื้อที่ระลึกมหกรรมวันดินโลก 2562 2XL</t>
  </si>
  <si>
    <t>เสื้อที่ระลึกมหกรรมวันดินโลก 2562 3XL</t>
  </si>
  <si>
    <t>เสื้อยืด เล็กเปลี่ยนโลก สีน้ำเงิน(สั้น) S</t>
  </si>
  <si>
    <t>เสื้อยืด เล็กเปลี่ยนโลก สีน้ำเงิน(สั้น) M</t>
  </si>
  <si>
    <t>เสื้อยืด เล็กเปลี่ยนโลก สีน้ำเงิน(สั้น) L</t>
  </si>
  <si>
    <t>เสื้อยืด เล็กเปลี่ยนโลก สีน้ำเงิน(สั้น) XL</t>
  </si>
  <si>
    <t>เสื้อยืด เล็กเปลี่ยนโลก สีน้ำเงิน(สั้น) 2XL</t>
  </si>
  <si>
    <t>เสื้อยืด เล็กเปลี่ยนโลก สีด้ายดิบ(สั้น) S</t>
  </si>
  <si>
    <t>เสื้อยืด เล็กเปลี่ยนโลก สีด้ายดิบ(สั้น) M</t>
  </si>
  <si>
    <t>เสื้อยืด เล็กเปลี่ยนโลก สีด้ายดิบ(สั้น) L</t>
  </si>
  <si>
    <t>เสื้อยืด เล็กเปลี่ยนโลก สีด้ายดิบ(สั้น) XL</t>
  </si>
  <si>
    <t>เสื้อยืด เล็กเปลี่ยนโลก สีด้ายดิบ(สั้น) 2XL</t>
  </si>
  <si>
    <t>เสื้อยืด เล็กเปลี่ยนโลก สีเทา(ยาว ) S</t>
  </si>
  <si>
    <t>เสื้อยืด เล็กเปลี่ยนโลก สีเทา(ยาว ) M</t>
  </si>
  <si>
    <t>เสื้อยืด เล็กเปลี่ยนโลก สีเทา(ยาว ) L</t>
  </si>
  <si>
    <t>เสื้อยืด เล็กเปลี่ยนโลก สีเทา(ยาว ) XL</t>
  </si>
  <si>
    <t>เสื้อยืด เล็กเปลี่ยนโลก สีเทา(ยาว ) 2XL</t>
  </si>
  <si>
    <t>เสื้อคอกลม ยักษ์กะโจน สีครีม S</t>
  </si>
  <si>
    <t>เสื้อคอกลม ยักษ์กะโจน สีครีม M</t>
  </si>
  <si>
    <t>เสื้อคอกลม ยักษ์กะโจน สีครีม L</t>
  </si>
  <si>
    <t>เสื้อคอกลม ยักษ์กะโจน สีครีม XL</t>
  </si>
  <si>
    <t>เสื้อคอกลม ยักษ์กะโจน สีครีม 2XL</t>
  </si>
  <si>
    <t>เสื้อคอวี ยักษ์กะโจน สีครีม S</t>
  </si>
  <si>
    <t>เสื้อคอวี ยักษ์กะโจน สีครีม M</t>
  </si>
  <si>
    <t>เสื้อคอวี ยักษ์กะโจน สีครีม L</t>
  </si>
  <si>
    <t>เสื้อคอวี ยักษ์กะโจน สีครีม XL</t>
  </si>
  <si>
    <t>เสื้อคอวี ยักษ์กะโจน สีครีม 2XL</t>
  </si>
  <si>
    <t>ก้อน</t>
  </si>
  <si>
    <t>หลอด</t>
  </si>
  <si>
    <t>ชุด</t>
  </si>
  <si>
    <t>แกลลอน</t>
  </si>
  <si>
    <t>ถัง</t>
  </si>
  <si>
    <t>เล่ม</t>
  </si>
  <si>
    <t>ปุ๋ยอินทรีย์น้ำเพชร 201 (ป้องกันแมลง) 1 ลิตร</t>
  </si>
  <si>
    <t>ปุ๋ยอินทรีย์น้ำเพชร 202 (ป้องกันเชื้อรา) 1 ลิตร</t>
  </si>
  <si>
    <t>ปุ๋ยอินทรีย์น้ำเพชร 203 (ป้องกันหนอนกัดกินใบ) 1 ลิตร</t>
  </si>
  <si>
    <t>ปุ๋ยอินทรีย์น้ำเพชร 204 (ป้องกันเพลี้ย) 1 ลิตร</t>
  </si>
  <si>
    <t>ปุ๋ยอินทรีย์น้ำเพชร 205 (ป้องกันหนอนเจาะดูดน้ำเลี้ยง) 1 ลิตร</t>
  </si>
  <si>
    <t>น้ำส้มควันไม้ 1 ลิตร</t>
  </si>
  <si>
    <t>หนังสือกลับบ้าน(ฐธ9)</t>
  </si>
  <si>
    <t>หนังสือลูกโจน(ฐธ9)</t>
  </si>
  <si>
    <t>หนังสือเซ็กซ์กับความรัก(ฐธ9)</t>
  </si>
  <si>
    <t>หนังสือบุกรังโจน(ฐธ9)</t>
  </si>
  <si>
    <t>คู่มือเก็บเมล็ดพันธุ์ประจำบ้าน(ฐธ9)</t>
  </si>
  <si>
    <t>หนังสืออยู่กับดิน(ฐธ9)</t>
  </si>
  <si>
    <t>หนังสือสวน(ฐธ9)</t>
  </si>
  <si>
    <t>หนังสือเติบโตตามรอยพ่อ(ฐธ9)</t>
  </si>
  <si>
    <t>ชุดหนังสือเติบโตตามรอยพ่อ 4 เล่ม(ฐธ9)</t>
  </si>
  <si>
    <t>หัวเชื้อ SuperM 1 ลิตร(ฐธ9)</t>
  </si>
  <si>
    <t>ปุ๋ยน้ำไวต้า 1 ลิตร(ฐธ9)</t>
  </si>
  <si>
    <t>ตัว</t>
  </si>
  <si>
    <t>กางเกงหม้อห้อม เอวยืด ขาสั้น S</t>
  </si>
  <si>
    <t>กางเกงหม้อห้อม เอวยืด ขาสั้น M</t>
  </si>
  <si>
    <t>กางเกงหม้อห้อม เอวยืด ขาสั้น L</t>
  </si>
  <si>
    <t>กางเกงหม้อห้อม เอวยืด ขาสั้น XL</t>
  </si>
  <si>
    <t>Vanilla shortbread cookie(ฐธ9)</t>
  </si>
  <si>
    <t>Coconut cream scone(ฐธ9)</t>
  </si>
  <si>
    <t>Banana Bread Granola(ฐธ9)</t>
  </si>
  <si>
    <t>Brownies(ฐธ9)</t>
  </si>
  <si>
    <t>Cocoa nibs shortbread(ฐธ9)</t>
  </si>
  <si>
    <t>ขนมปังกล้วยเล็บมือนาง(ฐธ9)</t>
  </si>
  <si>
    <t>ขนมปังโฮลวีทเม็ดมะม่วงหิมพานต์(ฐธ9)</t>
  </si>
  <si>
    <t>ขนมปังงาดำข้าวกล้อง(ฐธ9)</t>
  </si>
  <si>
    <t>ขนมปังโฮลวีทงา(ฐธ9)</t>
  </si>
  <si>
    <t>ปุ๋ยเม็ดเร่งดอกผล 702 (1กก.)(ฐธ9)</t>
  </si>
  <si>
    <t>ปุ๋ยเม็ดเร่งดอกผล 702 (50กก.)(ฐธ9)</t>
  </si>
  <si>
    <t>ปุ๋ยเม็ดบำรุงดิน 701 (25กก.)(ฐธ9)</t>
  </si>
  <si>
    <t>ปุ๋ยเม็ดบำรุงดิน 701 (1กก.)(ฐธ9)</t>
  </si>
  <si>
    <t>RM-02-0016-1</t>
  </si>
  <si>
    <t>RM-02-0017-1</t>
  </si>
  <si>
    <t>RM-02-0018-1</t>
  </si>
  <si>
    <t>RM-02-0019-1</t>
  </si>
  <si>
    <t>RM-02-0020-1</t>
  </si>
  <si>
    <t>RM-02-0021-1</t>
  </si>
  <si>
    <t>RM-02-0022-1</t>
  </si>
  <si>
    <t>RM-02-0023-1</t>
  </si>
  <si>
    <t>RM-02-0024-1</t>
  </si>
  <si>
    <t>RM-02-0025-1</t>
  </si>
  <si>
    <t>RM-02-0026-1</t>
  </si>
  <si>
    <t>RM-02-0027-1</t>
  </si>
  <si>
    <t>RM-02-0028-1</t>
  </si>
  <si>
    <t>RM-02-0029-1</t>
  </si>
  <si>
    <t>RM-02-0030-1</t>
  </si>
  <si>
    <t>RM-02-0031-1</t>
  </si>
  <si>
    <t>RM-02-0032-1</t>
  </si>
  <si>
    <t>RM-02-0033-1</t>
  </si>
  <si>
    <t>RM-02-0034-1</t>
  </si>
  <si>
    <t>RM-02-0035-1</t>
  </si>
  <si>
    <t>RM-02-0036-1</t>
  </si>
  <si>
    <t>RM-02-0037-1</t>
  </si>
  <si>
    <t>RM-02-0038-1</t>
  </si>
  <si>
    <t>RM-02-0039-1</t>
  </si>
  <si>
    <t>RM-02-0040-1</t>
  </si>
  <si>
    <t>RM-02-0041-1</t>
  </si>
  <si>
    <t>RM-02-0042-1</t>
  </si>
  <si>
    <t>RM-02-0043-1</t>
  </si>
  <si>
    <t>RM-02-0044-1</t>
  </si>
  <si>
    <t>RM-02-0045-1</t>
  </si>
  <si>
    <t>RM-02-0046-1</t>
  </si>
  <si>
    <t>RM-02-0047-1</t>
  </si>
  <si>
    <t>RM-02-0048-1</t>
  </si>
  <si>
    <t>RM-02-0049-1</t>
  </si>
  <si>
    <t>RM-02-0050-1</t>
  </si>
  <si>
    <t>RM-02-0051-1</t>
  </si>
  <si>
    <t>RM-02-0052-1</t>
  </si>
  <si>
    <t>RM-02-0053-1</t>
  </si>
  <si>
    <t>RM-02-0054-1</t>
  </si>
  <si>
    <t>RM-02-0055-1</t>
  </si>
  <si>
    <t>สินค้าอุปโภค(ฐธ9)</t>
  </si>
  <si>
    <t>RM-03-0001-1</t>
  </si>
  <si>
    <t>RM-03-0001-2</t>
  </si>
  <si>
    <t>RM-03-0001-3</t>
  </si>
  <si>
    <t>RM-03-0002-1</t>
  </si>
  <si>
    <t>RM-03-0003-1</t>
  </si>
  <si>
    <t>RM-03-0004-1</t>
  </si>
  <si>
    <t>RM-03-0002-2</t>
  </si>
  <si>
    <t>RM-03-0005-1</t>
  </si>
  <si>
    <t>RM-03-0006-1</t>
  </si>
  <si>
    <t>RM-03-0007-1</t>
  </si>
  <si>
    <t>RM-03-0008-1</t>
  </si>
  <si>
    <t>RM-03-0009-1</t>
  </si>
  <si>
    <t>RM-03-0010-1</t>
  </si>
  <si>
    <t>RM-03-0011-1</t>
  </si>
  <si>
    <t>RM-03-0012-1</t>
  </si>
  <si>
    <t>RM-03-0013-1</t>
  </si>
  <si>
    <t>RM-03-0014-1</t>
  </si>
  <si>
    <t>RM-03-0015-1</t>
  </si>
  <si>
    <t>RM-03-0016-1</t>
  </si>
  <si>
    <t>RM-03-0017-1</t>
  </si>
  <si>
    <t>RM-03-0018-1</t>
  </si>
  <si>
    <t>RM-03-0019-1</t>
  </si>
  <si>
    <t>ปุ๋ย(ฐธ9)</t>
  </si>
  <si>
    <t>หนังสือ(ฐธ9)</t>
  </si>
  <si>
    <t>เสื้อ-กางเกง(ฐธ9)</t>
  </si>
  <si>
    <t>RM-04-0001-1</t>
  </si>
  <si>
    <t>RM-05-0001-1</t>
  </si>
  <si>
    <t>RM-06-0009-2</t>
  </si>
  <si>
    <t>RM-06-0009-3</t>
  </si>
  <si>
    <t>RM-06-0009-4</t>
  </si>
  <si>
    <t>RM-06-0009-5</t>
  </si>
  <si>
    <t>RM-06-0001-6</t>
  </si>
  <si>
    <t>เสื้อธรรมธุรกิจ คอปก(ดำ) 2XL</t>
  </si>
  <si>
    <t>RM-06-0002-4</t>
  </si>
  <si>
    <t>RM-06-0003-1</t>
  </si>
  <si>
    <t>RM-06-0003-5</t>
  </si>
  <si>
    <t>RM-06-0003-6</t>
  </si>
  <si>
    <t>RM-06-0004-1</t>
  </si>
  <si>
    <t>RM-06-0004-2</t>
  </si>
  <si>
    <t>RM-06-0004-3</t>
  </si>
  <si>
    <t>RM-06-0004-4</t>
  </si>
  <si>
    <t>RM-06-0004-5</t>
  </si>
  <si>
    <t>RM-06-0004-6</t>
  </si>
  <si>
    <t>RM-06-0005-2</t>
  </si>
  <si>
    <t>RM-06-0005-3</t>
  </si>
  <si>
    <t>RM-06-0005-4</t>
  </si>
  <si>
    <t>RM-06-0005-5</t>
  </si>
  <si>
    <t>RM-06-0005-6</t>
  </si>
  <si>
    <t>RM-06-0006-2</t>
  </si>
  <si>
    <t>RM-06-0006-3</t>
  </si>
  <si>
    <t>RM-06-0006-4</t>
  </si>
  <si>
    <t>RM-06-0006-5</t>
  </si>
  <si>
    <t>RM-06-0006-6</t>
  </si>
  <si>
    <t>RM-06-0007-2</t>
  </si>
  <si>
    <t>RM-06-0007-3</t>
  </si>
  <si>
    <t>RM-06-0007-4</t>
  </si>
  <si>
    <t>RM-06-0007-5</t>
  </si>
  <si>
    <t>RM-06-0007-6</t>
  </si>
  <si>
    <t>RM-06-0008-2</t>
  </si>
  <si>
    <t>RM-06-0008-3</t>
  </si>
  <si>
    <t>RM-06-0008-4</t>
  </si>
  <si>
    <t>RM-06-0008-5</t>
  </si>
  <si>
    <t>RM-06-0010-2</t>
  </si>
  <si>
    <t>RM-06-0010-3</t>
  </si>
  <si>
    <t>RM-06-0010-4</t>
  </si>
  <si>
    <t>RM-06-0010-5</t>
  </si>
  <si>
    <t>RM-06-0011-2</t>
  </si>
  <si>
    <t>RM-06-0011-3</t>
  </si>
  <si>
    <t>RM-06-0011-4</t>
  </si>
  <si>
    <t>RM-06-0011-5</t>
  </si>
  <si>
    <t>RM-06-0012-2</t>
  </si>
  <si>
    <t>RM-06-0012-3</t>
  </si>
  <si>
    <t>RM-06-0012-4</t>
  </si>
  <si>
    <t>RM-06-0012-5</t>
  </si>
  <si>
    <t>RM-06-0013-2</t>
  </si>
  <si>
    <t>RM-06-0013-3</t>
  </si>
  <si>
    <t>RM-06-0013-4</t>
  </si>
  <si>
    <t>RM-06-0013-5</t>
  </si>
  <si>
    <t>RM-06-0014-2</t>
  </si>
  <si>
    <t>RM-06-0014-3</t>
  </si>
  <si>
    <t>RM-06-0014-4</t>
  </si>
  <si>
    <t>RM-06-0014-5</t>
  </si>
  <si>
    <t>RM-06-0015-2</t>
  </si>
  <si>
    <t>RM-06-0015-3</t>
  </si>
  <si>
    <t>RM-06-0015-4</t>
  </si>
  <si>
    <t>RM-06-0015-5</t>
  </si>
  <si>
    <t>RM-06-0015-6</t>
  </si>
  <si>
    <t>RM-06-0016-2</t>
  </si>
  <si>
    <t>RM-06-0016-3</t>
  </si>
  <si>
    <t>RM-06-0016-4</t>
  </si>
  <si>
    <t>RM-06-0016-5</t>
  </si>
  <si>
    <t>RM-06-0017-2</t>
  </si>
  <si>
    <t>RM-06-0017-3</t>
  </si>
  <si>
    <t>RM-06-0017-4</t>
  </si>
  <si>
    <t>RM-06-0017-5</t>
  </si>
  <si>
    <t>RM-06-0017-6</t>
  </si>
  <si>
    <t>RM-06-0018-2</t>
  </si>
  <si>
    <t>RM-06-0018-3</t>
  </si>
  <si>
    <t>RM-06-0018-4</t>
  </si>
  <si>
    <t>RM-06-0018-5</t>
  </si>
  <si>
    <t>RM-06-0018-6</t>
  </si>
  <si>
    <t>RM-06-0018-7</t>
  </si>
  <si>
    <t>RM-06-0019-2</t>
  </si>
  <si>
    <t>RM-06-0019-3</t>
  </si>
  <si>
    <t>RM-06-0019-4</t>
  </si>
  <si>
    <t>RM-06-0019-5</t>
  </si>
  <si>
    <t>RM-06-0019-6</t>
  </si>
  <si>
    <t>RM-06-0020-2</t>
  </si>
  <si>
    <t>RM-06-0020-3</t>
  </si>
  <si>
    <t>RM-06-0020-4</t>
  </si>
  <si>
    <t>RM-06-0020-5</t>
  </si>
  <si>
    <t>RM-06-0020-6</t>
  </si>
  <si>
    <t>RM-06-0021-2</t>
  </si>
  <si>
    <t>RM-06-0021-3</t>
  </si>
  <si>
    <t>RM-06-0021-4</t>
  </si>
  <si>
    <t>RM-06-0021-5</t>
  </si>
  <si>
    <t>RM-06-0021-6</t>
  </si>
  <si>
    <t>RM-06-0022-2</t>
  </si>
  <si>
    <t>RM-06-0022-3</t>
  </si>
  <si>
    <t>RM-06-0022-4</t>
  </si>
  <si>
    <t>RM-06-0022-5</t>
  </si>
  <si>
    <t>RM-06-0022-6</t>
  </si>
  <si>
    <t>RM-06-0023-1</t>
  </si>
  <si>
    <t>RM-06-0023-2</t>
  </si>
  <si>
    <t>RM-06-0023-3</t>
  </si>
  <si>
    <t>RM-06-0023-4</t>
  </si>
  <si>
    <t>RM-06-0023-5</t>
  </si>
  <si>
    <t>RM-05-0002-1</t>
  </si>
  <si>
    <t>RM-05-0003-1</t>
  </si>
  <si>
    <t>RM-05-0005-1</t>
  </si>
  <si>
    <t>RM-05-0004-1</t>
  </si>
  <si>
    <t>RM-05-0006-1</t>
  </si>
  <si>
    <t>RM-05-0007-1</t>
  </si>
  <si>
    <t>RM-05-0008-1</t>
  </si>
  <si>
    <t>RM-05-0009-1</t>
  </si>
  <si>
    <t>RM-04-0002-1</t>
  </si>
  <si>
    <t>RM-04-0003-1</t>
  </si>
  <si>
    <t>RM-04-0004-1</t>
  </si>
  <si>
    <t>RM-04-0004-2</t>
  </si>
  <si>
    <t>RM-04-0005-1</t>
  </si>
  <si>
    <t>RM-04-0005-2</t>
  </si>
  <si>
    <t>RM-04-0006-1</t>
  </si>
  <si>
    <t>RM-04-0007-1</t>
  </si>
  <si>
    <t>RM-04-0008-1</t>
  </si>
  <si>
    <t>RM-04-0009-1</t>
  </si>
  <si>
    <t>RM-04-0010-1</t>
  </si>
  <si>
    <t>RM-04-0011-1</t>
  </si>
  <si>
    <t>RM-04-0012-1</t>
  </si>
  <si>
    <t>RM-04-0013-1</t>
  </si>
  <si>
    <t>RM-03-0020-1</t>
  </si>
  <si>
    <t>RM-03-0021-1</t>
  </si>
  <si>
    <t>RM-03-0022-1</t>
  </si>
  <si>
    <t>RM-03-0023-1</t>
  </si>
  <si>
    <t>RM-03-0024-1</t>
  </si>
  <si>
    <t>RM-03-0025-1</t>
  </si>
  <si>
    <t>RM-03-0026-1</t>
  </si>
  <si>
    <t>RM-03-0027-1</t>
  </si>
  <si>
    <t>RM-03-0028-1</t>
  </si>
  <si>
    <t>RM-03-0029-1</t>
  </si>
  <si>
    <t>RM-03-0029-3</t>
  </si>
  <si>
    <t>RM-03-0029-2</t>
  </si>
  <si>
    <t>RM-03-0029-4</t>
  </si>
  <si>
    <t>RM-03-0030-1</t>
  </si>
  <si>
    <t>RM-03-0031-1</t>
  </si>
  <si>
    <t>RM-03-0032-1</t>
  </si>
  <si>
    <t>RM-03-0033-1</t>
  </si>
  <si>
    <t>RM-03-0034-1</t>
  </si>
  <si>
    <t>RM-03-0035-1</t>
  </si>
  <si>
    <t>RM-03-0036-1</t>
  </si>
  <si>
    <t>RM-03-0037-1</t>
  </si>
  <si>
    <t>RM-03-0038-1</t>
  </si>
  <si>
    <t>RM-03-0039-1</t>
  </si>
  <si>
    <t>RM-03-0040-1</t>
  </si>
  <si>
    <t>RM-03-0041-1</t>
  </si>
  <si>
    <t>RM-03-0042-1</t>
  </si>
  <si>
    <t>RM-03-0043-1</t>
  </si>
  <si>
    <t>RM-03-0044-1</t>
  </si>
  <si>
    <t>กล้วยน้ำว้า ใหญ่</t>
  </si>
  <si>
    <t>หวี</t>
  </si>
  <si>
    <t>กล้วยน้ำว้า กลาง</t>
  </si>
  <si>
    <t>กล้วยน้ำว้า เล็ก</t>
  </si>
  <si>
    <t>กล้วยเล็บมือนาง</t>
  </si>
  <si>
    <t>กล้วยเบา ใหญ่</t>
  </si>
  <si>
    <t>กล้วยเบา กลาง</t>
  </si>
  <si>
    <t>กล้วยเบา เล็ก</t>
  </si>
  <si>
    <t>กล้วยหอมทอง ใหญ่</t>
  </si>
  <si>
    <t>กล้วยหอมทอง กลาง</t>
  </si>
  <si>
    <t>กล้วยหอมทอง เล็ก</t>
  </si>
  <si>
    <t>กล้วยหอมเขียว ใหญ่</t>
  </si>
  <si>
    <t>กล้วยหอมเขียว กลาง</t>
  </si>
  <si>
    <t>กล้วยหอมเขียว เล็ก</t>
  </si>
  <si>
    <t>กล้วยหอมนวล ใหญ่</t>
  </si>
  <si>
    <t>กล้วยหอมนวล กลาง</t>
  </si>
  <si>
    <t>กล้วยหักมุก ใหญ่</t>
  </si>
  <si>
    <t>กล้วยหักมุก กลาง</t>
  </si>
  <si>
    <t>กล้วยหอมจำปา</t>
  </si>
  <si>
    <t>กล้วยนางเห็น เล็ก</t>
  </si>
  <si>
    <t>กล้วยนางเห็น กลาง</t>
  </si>
  <si>
    <t>กล้วยนางเห็น ใหญ่</t>
  </si>
  <si>
    <t>มะม่วงอกร่องทอง</t>
  </si>
  <si>
    <t>มะม่วงมหาชนก สุก</t>
  </si>
  <si>
    <t>มะม่วงมหาชนก ดิบ</t>
  </si>
  <si>
    <t>มะม่วงตาลทราย</t>
  </si>
  <si>
    <t>มะม่วงตลับนาค</t>
  </si>
  <si>
    <t>มะม่วงแพะเจดีย์</t>
  </si>
  <si>
    <t>มะม่วงแช่อิ่ม</t>
  </si>
  <si>
    <t>มะยม</t>
  </si>
  <si>
    <t>ทุเรียนหมอนทอง</t>
  </si>
  <si>
    <t>มังคุด เล็ก</t>
  </si>
  <si>
    <t>กระท้อน</t>
  </si>
  <si>
    <t>มะนาว</t>
  </si>
  <si>
    <t>ชมพู่</t>
  </si>
  <si>
    <t>ข้าวโพด</t>
  </si>
  <si>
    <t>ข้าวโพดม่วง</t>
  </si>
  <si>
    <t>แอปเปิ้ลเมือง</t>
  </si>
  <si>
    <t>กก.</t>
  </si>
  <si>
    <t>ตะลิงปลิง</t>
  </si>
  <si>
    <t>ฟักทองระฆัง</t>
  </si>
  <si>
    <t>ลูก</t>
  </si>
  <si>
    <t>มะละกอแขกดำดิบ</t>
  </si>
  <si>
    <t>น้ำเต้ายาว</t>
  </si>
  <si>
    <t>แตงล้าน</t>
  </si>
  <si>
    <t>บล็อคโคลี่</t>
  </si>
  <si>
    <t>หัว</t>
  </si>
  <si>
    <t>บวบฝรั่ง</t>
  </si>
  <si>
    <t>ถั่วฝักยาวสีแดง</t>
  </si>
  <si>
    <t>ถั่วฝักยาวสีม่วง</t>
  </si>
  <si>
    <t>ถั่วฝักยาวลายพราง</t>
  </si>
  <si>
    <t>ถั่วนั่ง</t>
  </si>
  <si>
    <t>ถั่วพร้า</t>
  </si>
  <si>
    <t>ถั่วพุ่มลาย</t>
  </si>
  <si>
    <t>ถั่วแปบ</t>
  </si>
  <si>
    <t>กวางตุ้งฮ่องกง</t>
  </si>
  <si>
    <t>ผักอีหล่ำ</t>
  </si>
  <si>
    <t>ดอกข่า</t>
  </si>
  <si>
    <t>หน่อไม้ฝรั่ง</t>
  </si>
  <si>
    <t>กะหล่ำปลีดอก</t>
  </si>
  <si>
    <t>มะเขือไข่นุ้ย</t>
  </si>
  <si>
    <t>มะเขือเทศสีดา</t>
  </si>
  <si>
    <t>มะเขือหนามกรอบ</t>
  </si>
  <si>
    <t>มะเขือคางกบ</t>
  </si>
  <si>
    <t>มะเขือเจ้าพระยา</t>
  </si>
  <si>
    <t>มะเขือตอแหล</t>
  </si>
  <si>
    <t>มะรุม</t>
  </si>
  <si>
    <t>มะรุมปอกเปลือก</t>
  </si>
  <si>
    <t>มะเขือรวม</t>
  </si>
  <si>
    <t>มะเขือเปรี้ยว</t>
  </si>
  <si>
    <t>มะอึก</t>
  </si>
  <si>
    <t>พริกไทอ่อน</t>
  </si>
  <si>
    <t>พริกม่วง</t>
  </si>
  <si>
    <t>พริกเขียวจินดา</t>
  </si>
  <si>
    <t>พริกแดงจินดา</t>
  </si>
  <si>
    <t>พริกขาว</t>
  </si>
  <si>
    <t>พริกชี้ฟ้า</t>
  </si>
  <si>
    <t>พริกหยวก</t>
  </si>
  <si>
    <t>กระเจี๊ยบแห้ง</t>
  </si>
  <si>
    <t>ถุุง</t>
  </si>
  <si>
    <t>ผักแพ้ว</t>
  </si>
  <si>
    <t>ผักเม็ก</t>
  </si>
  <si>
    <t>สาระแหน่</t>
  </si>
  <si>
    <t>ผักไห่</t>
  </si>
  <si>
    <t>ผักกาดหอม</t>
  </si>
  <si>
    <t>ผักชีจีน</t>
  </si>
  <si>
    <t>ผักบุ้งแดง</t>
  </si>
  <si>
    <t>ดอกผักปลัง</t>
  </si>
  <si>
    <t>ดอกผักกาด</t>
  </si>
  <si>
    <t>ผักแปม</t>
  </si>
  <si>
    <t>ผักส้มป่อย</t>
  </si>
  <si>
    <t>ใบแป้น</t>
  </si>
  <si>
    <t>ผักคาวตอง</t>
  </si>
  <si>
    <t>ใบชะพลู</t>
  </si>
  <si>
    <t>ใบยอ</t>
  </si>
  <si>
    <t>ยอดมันแกว</t>
  </si>
  <si>
    <t>ยอดตำลึง</t>
  </si>
  <si>
    <t>ยอดกะหล่ำ</t>
  </si>
  <si>
    <t>ยอดมันม่วง</t>
  </si>
  <si>
    <t>ยอดมะกอก</t>
  </si>
  <si>
    <t>ยอดมะรุม</t>
  </si>
  <si>
    <t>ยอดกระถิน</t>
  </si>
  <si>
    <t>แป๊ะตำตึง</t>
  </si>
  <si>
    <t>ยอดมะระ</t>
  </si>
  <si>
    <t>ยอดกระเจี๊ยบ</t>
  </si>
  <si>
    <t>ยอดแค</t>
  </si>
  <si>
    <t>ยอดมะม่วงหิมพานต์</t>
  </si>
  <si>
    <t>ยอดมะม่วง</t>
  </si>
  <si>
    <t>ยอดผักช่ำ</t>
  </si>
  <si>
    <t>ยอดเพกา</t>
  </si>
  <si>
    <t>เสลดพังพอน</t>
  </si>
  <si>
    <t>ผักแขยง</t>
  </si>
  <si>
    <t>กุยช่าย</t>
  </si>
  <si>
    <t>ดอกแคแดง</t>
  </si>
  <si>
    <t>ดอกแคขาว</t>
  </si>
  <si>
    <t>ดอกโสน</t>
  </si>
  <si>
    <t>โสมไทย</t>
  </si>
  <si>
    <t>ใบโกสน</t>
  </si>
  <si>
    <t>ใบตอง</t>
  </si>
  <si>
    <t>ใบมะตูมแขก</t>
  </si>
  <si>
    <t>ใบเหม็นชุน</t>
  </si>
  <si>
    <t>ส้มจี๊ด</t>
  </si>
  <si>
    <t>ผักชีล้อม</t>
  </si>
  <si>
    <t>ผักก้านตง</t>
  </si>
  <si>
    <t>ลูกฟักข้าว</t>
  </si>
  <si>
    <t>ข่าแก่</t>
  </si>
  <si>
    <t>ข่าลาย</t>
  </si>
  <si>
    <t>กระเทียม</t>
  </si>
  <si>
    <t>สตอ</t>
  </si>
  <si>
    <t>ฝัก</t>
  </si>
  <si>
    <t>ยี่หร่า</t>
  </si>
  <si>
    <t>ลิ้นฟ้า</t>
  </si>
  <si>
    <t>ถั่วดาบ</t>
  </si>
  <si>
    <t>ถั่วลิสงเม็ด</t>
  </si>
  <si>
    <t>ถั่วลิสงคั่ว</t>
  </si>
  <si>
    <t>ถั่วต้ม</t>
  </si>
  <si>
    <t>ถั่วงอก</t>
  </si>
  <si>
    <t>ห่อ</t>
  </si>
  <si>
    <t>ดอกอัญชันแห้ง</t>
  </si>
  <si>
    <t>มะขามป้อม</t>
  </si>
  <si>
    <t>หน่อไผ่</t>
  </si>
  <si>
    <t>แหนมหน่อไม้</t>
  </si>
  <si>
    <t>มันมือเสือ</t>
  </si>
  <si>
    <t>แครอท</t>
  </si>
  <si>
    <t>มะกอกน้ำ</t>
  </si>
  <si>
    <t>มะขาม</t>
  </si>
  <si>
    <t>เห็ดหอม</t>
  </si>
  <si>
    <t>เห็ดหัวลิง</t>
  </si>
  <si>
    <t>เห็ดหูหนูดำ</t>
  </si>
  <si>
    <t>เห็ดหูหนูขาว</t>
  </si>
  <si>
    <t>เห็ดโคนญี่ปุ่น</t>
  </si>
  <si>
    <t>เห็ดนางนวล</t>
  </si>
  <si>
    <t>เห็ดนางรม</t>
  </si>
  <si>
    <t>เห็ดขอนขาว</t>
  </si>
  <si>
    <t>แหนมหมู</t>
  </si>
  <si>
    <t>เห็ดเป่าฮื้อ</t>
  </si>
  <si>
    <t>ต้นกล้ามะพร้าว</t>
  </si>
  <si>
    <t>ต้น</t>
  </si>
  <si>
    <t>ต้นเคล</t>
  </si>
  <si>
    <t>ต้นเล็บครุฑ</t>
  </si>
  <si>
    <t>ผู้จำหน่าย:พี่ป้อม</t>
  </si>
  <si>
    <t>ผู้จำหน่าย:บ้านสวนน้อยชมจันทร์</t>
  </si>
  <si>
    <t>ผู้จำหน่าย:ไร่เรียงฟ้า</t>
  </si>
  <si>
    <t>ผู้จำหน่าย:ชุมพรคาบาน่า</t>
  </si>
  <si>
    <t>ผู้จำหน่าย:Rabbit chan</t>
  </si>
  <si>
    <t>ผู้จำหน่าย:พี่นัตตี้</t>
  </si>
  <si>
    <t>ผู้จำหน่าย:At Home Organic Farm</t>
  </si>
  <si>
    <t>ผู้จำหน่าย:นที</t>
  </si>
  <si>
    <t>ผู้จำหน่าย:09D</t>
  </si>
  <si>
    <t>ผู้จำหน่าย:pom pom's gradent</t>
  </si>
  <si>
    <t>ผู้จำหน่าย:หนึ่งฤทัย</t>
  </si>
  <si>
    <t>ผู้จำหน่าย:บ้านดินรักษ์น้ำ</t>
  </si>
  <si>
    <t>ผู้จำหน่าย:สวนสามพี่น้อง</t>
  </si>
  <si>
    <t>ผู้จำหน่าย: Ananta</t>
  </si>
  <si>
    <t>ผู้จำหน่าย: มาบเอื้อง</t>
  </si>
  <si>
    <t>ผู้จำหน่าย: ชุมพรคาบาน่า</t>
  </si>
  <si>
    <t>ผู้จำหน่าย: พี่แป๋ว</t>
  </si>
  <si>
    <t>ผู้จำหน่าย:ฐานธรรมฯสันป่าตอง</t>
  </si>
  <si>
    <t>ผู้จำหน่าย:โพ</t>
  </si>
  <si>
    <t>ผู้จำหน่าย:บ.รักลูก</t>
  </si>
  <si>
    <t>RM-07-0001-1</t>
  </si>
  <si>
    <t>กาแฟ(ฐธ9)</t>
  </si>
  <si>
    <t>RM-07-0001-2</t>
  </si>
  <si>
    <t>RM-07-0002-1</t>
  </si>
  <si>
    <t>RM-07-0003-1</t>
  </si>
  <si>
    <t>RM-07-0004-1</t>
  </si>
  <si>
    <t>RM-07-0004-2</t>
  </si>
  <si>
    <t>RM-07-0005-1</t>
  </si>
  <si>
    <t>RM-07-0006-1</t>
  </si>
  <si>
    <t>RM-07-0007-1</t>
  </si>
  <si>
    <t>RM-07-0007-2</t>
  </si>
  <si>
    <t>RM-07-0008-1</t>
  </si>
  <si>
    <t>RM-07-0009-1</t>
  </si>
  <si>
    <t>RM-07-0010-1</t>
  </si>
  <si>
    <t>RM-07-0011-1</t>
  </si>
  <si>
    <t>RM-07-0012-1</t>
  </si>
  <si>
    <t>RM-07-0013-1</t>
  </si>
  <si>
    <t>RM-07-0014-1</t>
  </si>
  <si>
    <t>นมปรุงแต่งรสสตรอเบอร์รี่ 200cc</t>
  </si>
  <si>
    <t>นมปรุงแต่งรสช็อกโกแล็ต 200cc</t>
  </si>
  <si>
    <t>RM-07-0015-1</t>
  </si>
  <si>
    <t>RM-07-0016-1</t>
  </si>
  <si>
    <t>RM-07-0017-1</t>
  </si>
  <si>
    <t>RM-07-0017-2</t>
  </si>
  <si>
    <t>RM-07-0018-1</t>
  </si>
  <si>
    <t>RM-07-0019-1</t>
  </si>
  <si>
    <t>แกลอน</t>
  </si>
  <si>
    <t>RM-07-0020-1</t>
  </si>
  <si>
    <t>RM-07-0021-1</t>
  </si>
  <si>
    <t>ขนมปัง(ฐธ9)</t>
  </si>
  <si>
    <t>คุกกี้เนยเม็ดมะม่วงกล้วย(ฐธ9)</t>
  </si>
  <si>
    <t>คุกกี้ช็อคโกแลตชิพ(ฐธ9)</t>
  </si>
  <si>
    <t>คุกกี้สตรอเบอรี่อัลมอนด์(ฐธ9)</t>
  </si>
  <si>
    <t>RM-08-0001-1</t>
  </si>
  <si>
    <t>RM-08-0002-1</t>
  </si>
  <si>
    <t>RM-08-0003-1</t>
  </si>
  <si>
    <t>RM-08-0004-1</t>
  </si>
  <si>
    <t>RM-08-0005-1</t>
  </si>
  <si>
    <t>RM-08-0006-1</t>
  </si>
  <si>
    <t>RM-08-0007-1</t>
  </si>
  <si>
    <t>RM-08-0008-1</t>
  </si>
  <si>
    <t>RM-08-0009-1</t>
  </si>
  <si>
    <t>RM-08-0010-1</t>
  </si>
  <si>
    <t>RM-08-0011-1</t>
  </si>
  <si>
    <t>RM-08-0012-1</t>
  </si>
  <si>
    <t>กุ้งแชบ๊วย ใหญ่</t>
  </si>
  <si>
    <t>กุ้งแชบ๊วย กลาง</t>
  </si>
  <si>
    <t>ปลาลูกสากเหลือง ใหญ่</t>
  </si>
  <si>
    <t>ปลาลูกสากเหลือง เล็ก</t>
  </si>
  <si>
    <t>ปลาข้างเหลือง สไลด์เนื้อ</t>
  </si>
  <si>
    <t>ปลาสากดำ เล็ก</t>
  </si>
  <si>
    <t>ปลาสากดำ ใหญ่</t>
  </si>
  <si>
    <t>ปลาสากเหลือง เล็ก</t>
  </si>
  <si>
    <t>ปลาสากเหลือง ใหญ่</t>
  </si>
  <si>
    <t>ปลากระบอก เล็ก</t>
  </si>
  <si>
    <t>ปลากระบอก กลาง</t>
  </si>
  <si>
    <t>ปลากระบอก ใหญ่</t>
  </si>
  <si>
    <t>ปลากระบอก XL</t>
  </si>
  <si>
    <t>ปลาสีกุน หางบ่วง</t>
  </si>
  <si>
    <t>ปลามง เล็ก</t>
  </si>
  <si>
    <t>ปลามง ใหญ่</t>
  </si>
  <si>
    <t>หมึกหอม เล็ก</t>
  </si>
  <si>
    <t>หมึกหอม ใหญ่</t>
  </si>
  <si>
    <t>กุ้งแชบ๊วย เล็ก</t>
  </si>
  <si>
    <t>ปูม้า ใหญ่</t>
  </si>
  <si>
    <t>ปูม้า กลาง</t>
  </si>
  <si>
    <t>หมึกกล้วย (ไข่)</t>
  </si>
  <si>
    <t>หมึกกล้วย เล็ก</t>
  </si>
  <si>
    <t>หมึกกล้วย กลาง</t>
  </si>
  <si>
    <t>หมึกกล้วย ใหญ่</t>
  </si>
  <si>
    <t>ผลไม้(ฐธ9)</t>
  </si>
  <si>
    <t>ผักผล(ฐธ9)</t>
  </si>
  <si>
    <t>ผักใบ(ฐธ9)</t>
  </si>
  <si>
    <t>RM-09-0001-1</t>
  </si>
  <si>
    <t>RM-09-0001-2</t>
  </si>
  <si>
    <t>RM-09-0001-3</t>
  </si>
  <si>
    <t>RM-09-0002-1</t>
  </si>
  <si>
    <t>RM-09-0004-3</t>
  </si>
  <si>
    <t>RM-09-0004-2</t>
  </si>
  <si>
    <t>RM-09-0004-1</t>
  </si>
  <si>
    <t>RM-09-0005-3</t>
  </si>
  <si>
    <t>RM-09-0005-2</t>
  </si>
  <si>
    <t>RM-09-0005-1</t>
  </si>
  <si>
    <t>RM-09-0006-3</t>
  </si>
  <si>
    <t>RM-09-0006-2</t>
  </si>
  <si>
    <t>RM-09-0006-1</t>
  </si>
  <si>
    <t>RM-09-0007-3</t>
  </si>
  <si>
    <t>RM-09-0007-2</t>
  </si>
  <si>
    <t>RM-09-0008-3</t>
  </si>
  <si>
    <t>RM-09-0008-2</t>
  </si>
  <si>
    <t>RM-09-0009-1</t>
  </si>
  <si>
    <t>RM-09-0010-1</t>
  </si>
  <si>
    <t>RM-09-0010-2</t>
  </si>
  <si>
    <t>RM-09-0010-3</t>
  </si>
  <si>
    <t>RM-09-0011-1</t>
  </si>
  <si>
    <t>RM-09-0012-1</t>
  </si>
  <si>
    <t>RM-09-0013-1</t>
  </si>
  <si>
    <t>RM-09-0014-1</t>
  </si>
  <si>
    <t>RM-09-0015-1</t>
  </si>
  <si>
    <t>RM-09-0016-1</t>
  </si>
  <si>
    <t>RM-09-0017-1</t>
  </si>
  <si>
    <t>RM-09-0018-1</t>
  </si>
  <si>
    <t>RM-09-0019-1</t>
  </si>
  <si>
    <t>RM-09-0020-1</t>
  </si>
  <si>
    <t>RM-09-0021-1</t>
  </si>
  <si>
    <t>RM-09-0022-1</t>
  </si>
  <si>
    <t>RM-09-0023-1</t>
  </si>
  <si>
    <t>RM-09-0024-1</t>
  </si>
  <si>
    <t>RM-09-0025-1</t>
  </si>
  <si>
    <t>RM-09-0026-1</t>
  </si>
  <si>
    <t>RM-09-0027-1</t>
  </si>
  <si>
    <t>RM-09-0028-1</t>
  </si>
  <si>
    <t>RM-09-0028-2</t>
  </si>
  <si>
    <t>RM-09-0029-1</t>
  </si>
  <si>
    <t>RM-09-0030-1</t>
  </si>
  <si>
    <t>RM-09-0031-1</t>
  </si>
  <si>
    <t>RM-09-0032-1</t>
  </si>
  <si>
    <t>RM-09-0033-1</t>
  </si>
  <si>
    <t>RM-09-0034-1</t>
  </si>
  <si>
    <t>RM-09-0035-1</t>
  </si>
  <si>
    <t>RM-09-0036-1</t>
  </si>
  <si>
    <t>RM-09-0037-1</t>
  </si>
  <si>
    <t>RM-09-0038-1</t>
  </si>
  <si>
    <t>RM-09-0039-1</t>
  </si>
  <si>
    <t>RM-09-0040-1</t>
  </si>
  <si>
    <t>RM-09-0041-1</t>
  </si>
  <si>
    <t>RM-09-0042-1</t>
  </si>
  <si>
    <t>RM-09-0042-2</t>
  </si>
  <si>
    <t>RM-09-0042-3</t>
  </si>
  <si>
    <t>RM-09-0043-1</t>
  </si>
  <si>
    <t>RM-09-0044-1</t>
  </si>
  <si>
    <t>RM-09-0045-1</t>
  </si>
  <si>
    <t>RM-09-0045-2</t>
  </si>
  <si>
    <t>RM-09-0046-1</t>
  </si>
  <si>
    <t>RM-09-0047-1</t>
  </si>
  <si>
    <t>RM-09-0048-1</t>
  </si>
  <si>
    <t>RM-09-0049-1</t>
  </si>
  <si>
    <t>RM-09-0050-1</t>
  </si>
  <si>
    <t>RM-09-0051-1</t>
  </si>
  <si>
    <t>RM-09-0052-1</t>
  </si>
  <si>
    <t>RM-09-0053-1</t>
  </si>
  <si>
    <t>RM-09-0055-1</t>
  </si>
  <si>
    <t>RM-10-0001-1</t>
  </si>
  <si>
    <t>RM-10-0002-1</t>
  </si>
  <si>
    <t>RM-09-0056-1</t>
  </si>
  <si>
    <t>RM-09-0057-1</t>
  </si>
  <si>
    <t>RM-09-0058-1</t>
  </si>
  <si>
    <t>RM-09-0059-1</t>
  </si>
  <si>
    <t>RM-09-0060-1</t>
  </si>
  <si>
    <t>RM-10-0003-1</t>
  </si>
  <si>
    <t>RM-10-0004-1</t>
  </si>
  <si>
    <t>RM-10-0005-1</t>
  </si>
  <si>
    <t>RM-10-0006-1</t>
  </si>
  <si>
    <t>RM-10-0007-1</t>
  </si>
  <si>
    <t>RM-10-0008-1</t>
  </si>
  <si>
    <t>RM-10-0008-2</t>
  </si>
  <si>
    <t>RM-10-0008-3</t>
  </si>
  <si>
    <t>RM-10-0009-1</t>
  </si>
  <si>
    <t>RM-10-0010-1</t>
  </si>
  <si>
    <t>RM-10-0011-1</t>
  </si>
  <si>
    <t>RM-10-0012-1</t>
  </si>
  <si>
    <t>RM-10-0013-1</t>
  </si>
  <si>
    <t>RM-10-0014-1</t>
  </si>
  <si>
    <t>RM-10-0015-1</t>
  </si>
  <si>
    <t>RM-10-0016-1</t>
  </si>
  <si>
    <t>RM-10-0017-1</t>
  </si>
  <si>
    <t>RM-10-0018-1</t>
  </si>
  <si>
    <t>RM-10-0019-1</t>
  </si>
  <si>
    <t>RM-10-0020-1</t>
  </si>
  <si>
    <t>RM-10-0021-1</t>
  </si>
  <si>
    <t>RM-10-0022-1</t>
  </si>
  <si>
    <t>RM-10-0023-1</t>
  </si>
  <si>
    <t>RM-10-0024-1</t>
  </si>
  <si>
    <t>RM-10-0025-1</t>
  </si>
  <si>
    <t>RM-10-0026-1</t>
  </si>
  <si>
    <t>RM-10-0027-1</t>
  </si>
  <si>
    <t>RM-10-0028-1</t>
  </si>
  <si>
    <t>RM-10-0029-1</t>
  </si>
  <si>
    <t>RM-10-0030-1</t>
  </si>
  <si>
    <t>RM-10-0031-1</t>
  </si>
  <si>
    <t>RM-10-0032-1</t>
  </si>
  <si>
    <t>RM-10-0033-1</t>
  </si>
  <si>
    <t>RM-10-0034-1</t>
  </si>
  <si>
    <t>RM-10-0034-2</t>
  </si>
  <si>
    <t>RM-10-0035-1</t>
  </si>
  <si>
    <t>RM-11-0001-1</t>
  </si>
  <si>
    <t>RM-09-0061-1</t>
  </si>
  <si>
    <t>RM-09-0062-1</t>
  </si>
  <si>
    <t>RM-10-0037-1</t>
  </si>
  <si>
    <t>RM-10-0038-1</t>
  </si>
  <si>
    <t>RM-10-0039-1</t>
  </si>
  <si>
    <t>RM-10-0040-1</t>
  </si>
  <si>
    <t>RM-10-0041-1</t>
  </si>
  <si>
    <t>RM-10-0042-1</t>
  </si>
  <si>
    <t>RM-10-0043-1</t>
  </si>
  <si>
    <t>RM-10-0044-1</t>
  </si>
  <si>
    <t>RM-10-0045-1</t>
  </si>
  <si>
    <t>RM-10-0046-1</t>
  </si>
  <si>
    <t>RM-10-0047-1</t>
  </si>
  <si>
    <t>RM-10-0048-1</t>
  </si>
  <si>
    <t>RM-10-0049-1</t>
  </si>
  <si>
    <t>RM-10-0050-1</t>
  </si>
  <si>
    <t>RM-10-0051-1</t>
  </si>
  <si>
    <t>RM-10-0051-2</t>
  </si>
  <si>
    <t>RM-10-0052-1</t>
  </si>
  <si>
    <t>RM-10-0053-1</t>
  </si>
  <si>
    <t>RM-10-0054-1</t>
  </si>
  <si>
    <t>RM-10-0055-1</t>
  </si>
  <si>
    <t>RM-10-0056-1</t>
  </si>
  <si>
    <t>RM-10-0057-1</t>
  </si>
  <si>
    <t>RM-10-0058-1</t>
  </si>
  <si>
    <t>RM-10-0059-1</t>
  </si>
  <si>
    <t>RM-10-0060-1</t>
  </si>
  <si>
    <t>RM-10-0061-1</t>
  </si>
  <si>
    <t>RM-10-0062-1</t>
  </si>
  <si>
    <t>RM-10-0063-1</t>
  </si>
  <si>
    <t>RM-10-0064-1</t>
  </si>
  <si>
    <t>RM-10-0065-1</t>
  </si>
  <si>
    <t>RM-10-0065-2</t>
  </si>
  <si>
    <t>RM-10-0066-1</t>
  </si>
  <si>
    <t>RM-10-0067-1</t>
  </si>
  <si>
    <t>RM-10-0068-1</t>
  </si>
  <si>
    <t>RM-10-0069-1</t>
  </si>
  <si>
    <t>RM-10-0070-1</t>
  </si>
  <si>
    <t>RM-10-0071-1</t>
  </si>
  <si>
    <t>RM-10-0070-2</t>
  </si>
  <si>
    <t>RM-10-0070-3</t>
  </si>
  <si>
    <t>RM-10-0072-1</t>
  </si>
  <si>
    <t>RM-10-0073-1</t>
  </si>
  <si>
    <t>RM-10-0074-1</t>
  </si>
  <si>
    <t>RM-10-0075-1</t>
  </si>
  <si>
    <t>RM-10-0076-1</t>
  </si>
  <si>
    <t>RM-10-0077-1</t>
  </si>
  <si>
    <t>RM-10-0078-1</t>
  </si>
  <si>
    <t>RM-10-0079-1</t>
  </si>
  <si>
    <t>RM-10-0080-1</t>
  </si>
  <si>
    <t>RM-10-0081-1</t>
  </si>
  <si>
    <t>RM-11-0002-1</t>
  </si>
  <si>
    <t>RM-11-0003-1</t>
  </si>
  <si>
    <t>RM-11-0004-1</t>
  </si>
  <si>
    <t>RM-11-0005-1</t>
  </si>
  <si>
    <t>RM-11-0006-1</t>
  </si>
  <si>
    <t>RM-11-0007-1</t>
  </si>
  <si>
    <t>RM-11-0008-1</t>
  </si>
  <si>
    <t>RM-11-0009-1</t>
  </si>
  <si>
    <t>RM-11-0010-1</t>
  </si>
  <si>
    <t>RM-11-0011-1</t>
  </si>
  <si>
    <t>RM-11-0012-1</t>
  </si>
  <si>
    <t>RM-11-0013-1</t>
  </si>
  <si>
    <t>RM-11-0014-1</t>
  </si>
  <si>
    <t>RM-11-0015-1</t>
  </si>
  <si>
    <t>RM-11-0016-1</t>
  </si>
  <si>
    <t>RM-10-0082-1</t>
  </si>
  <si>
    <t>RM-11-0017-1</t>
  </si>
  <si>
    <t>RM-11-0018-1</t>
  </si>
  <si>
    <t>RM-11-0019-1</t>
  </si>
  <si>
    <t>RM-11-0020-1</t>
  </si>
  <si>
    <t>RM-11-0021-1</t>
  </si>
  <si>
    <t>RM-11-0022-1</t>
  </si>
  <si>
    <t>RM-11-0023-1</t>
  </si>
  <si>
    <t>RM-11-0024-1</t>
  </si>
  <si>
    <t>RM-11-0025-1</t>
  </si>
  <si>
    <t>RM-11-0026-1</t>
  </si>
  <si>
    <t>RM-11-0027-1</t>
  </si>
  <si>
    <t>RM-11-0028-1</t>
  </si>
  <si>
    <t>RM-11-0029-1</t>
  </si>
  <si>
    <t>RM-11-0030-1</t>
  </si>
  <si>
    <t>RM-11-0031-1</t>
  </si>
  <si>
    <t>RM-11-0032-1</t>
  </si>
  <si>
    <t>RM-11-0033-1</t>
  </si>
  <si>
    <t>RM-11-0034-1</t>
  </si>
  <si>
    <t>RM-11-0035-1</t>
  </si>
  <si>
    <t>RM-11-0036-1</t>
  </si>
  <si>
    <t>RM-11-0037-1</t>
  </si>
  <si>
    <t>RM-11-0038-1</t>
  </si>
  <si>
    <t>RM-11-0039-1</t>
  </si>
  <si>
    <t>RM-11-0040-1</t>
  </si>
  <si>
    <t>RM-11-0041-1</t>
  </si>
  <si>
    <t>RM-11-0042-1</t>
  </si>
  <si>
    <t>RM-11-0043-1</t>
  </si>
  <si>
    <t>RM-11-0044-1</t>
  </si>
  <si>
    <t>RM-11-0045-1</t>
  </si>
  <si>
    <t>RM-11-0046-1</t>
  </si>
  <si>
    <t>RM-11-0047-1</t>
  </si>
  <si>
    <t>RM-11-0048-1</t>
  </si>
  <si>
    <t>RM-11-0049-1</t>
  </si>
  <si>
    <t>RM-11-0050-1</t>
  </si>
  <si>
    <t>RM-11-0051-1</t>
  </si>
  <si>
    <t>RM-11-0052-1</t>
  </si>
  <si>
    <t>RM-11-0053-1</t>
  </si>
  <si>
    <t>RM-11-0054-1</t>
  </si>
  <si>
    <t>RM-11-0055-1</t>
  </si>
  <si>
    <t>RM-11-0056-1</t>
  </si>
  <si>
    <t>RM-11-0057-1</t>
  </si>
  <si>
    <t>RM-11-0058-1</t>
  </si>
  <si>
    <t>RM-11-0059-1</t>
  </si>
  <si>
    <t>RM-11-0060-1</t>
  </si>
  <si>
    <t>RM-11-0061-1</t>
  </si>
  <si>
    <t>RM-11-0062-1</t>
  </si>
  <si>
    <t>RM-11-0063-1</t>
  </si>
  <si>
    <t>RM-11-0064-1</t>
  </si>
  <si>
    <t>RM-11-0065-1</t>
  </si>
  <si>
    <t>RM-11-0066-1</t>
  </si>
  <si>
    <t>RM-11-0067-1</t>
  </si>
  <si>
    <t>RM-11-0068-1</t>
  </si>
  <si>
    <t>RM-11-0069-1</t>
  </si>
  <si>
    <t>RM-11-0070-1</t>
  </si>
  <si>
    <t>RM-11-0071-1</t>
  </si>
  <si>
    <t>RM-11-0072-1</t>
  </si>
  <si>
    <t>RM-11-0073-1</t>
  </si>
  <si>
    <t>RM-11-0074-1</t>
  </si>
  <si>
    <t>RM-11-0075-1</t>
  </si>
  <si>
    <t>RM-11-0076-1</t>
  </si>
  <si>
    <t>RM-11-0077-1</t>
  </si>
  <si>
    <t>RM-11-0078-1</t>
  </si>
  <si>
    <t>RM-11-0079-1</t>
  </si>
  <si>
    <t>RM-11-0080-1</t>
  </si>
  <si>
    <t>RM-11-0081-1</t>
  </si>
  <si>
    <t>RM-11-0082-1</t>
  </si>
  <si>
    <t>RM-11-0083-1</t>
  </si>
  <si>
    <t>RM-11-0084-1</t>
  </si>
  <si>
    <t>RM-11-0085-1</t>
  </si>
  <si>
    <t>RM-11-0086-1</t>
  </si>
  <si>
    <t>RM-11-0087-1</t>
  </si>
  <si>
    <t>RM-11-0088-1</t>
  </si>
  <si>
    <t>RM-11-0089-1</t>
  </si>
  <si>
    <t>RM-11-0090-1</t>
  </si>
  <si>
    <t>RM-11-0091-1</t>
  </si>
  <si>
    <t>RM-11-0092-1</t>
  </si>
  <si>
    <t>RM-11-0093-1</t>
  </si>
  <si>
    <t>RM-11-0094-1</t>
  </si>
  <si>
    <t>RM-11-0095-1</t>
  </si>
  <si>
    <t>RM-11-0096-1</t>
  </si>
  <si>
    <t>RM-11-0097-1</t>
  </si>
  <si>
    <t>RM-11-0098-1</t>
  </si>
  <si>
    <t>RM-11-0099-1</t>
  </si>
  <si>
    <t>RM-11-0100-1</t>
  </si>
  <si>
    <t>RM-11-0101-1</t>
  </si>
  <si>
    <t>RM-11-0102-1</t>
  </si>
  <si>
    <t>RM-11-0103-1</t>
  </si>
  <si>
    <t>RM-11-0104-1</t>
  </si>
  <si>
    <t>RM-11-0105-1</t>
  </si>
  <si>
    <t>RM-11-0106-1</t>
  </si>
  <si>
    <t>RM-11-0107-1</t>
  </si>
  <si>
    <t>RM-11-0108-1</t>
  </si>
  <si>
    <t>RM-11-0109-1</t>
  </si>
  <si>
    <t>RM-11-0110-1</t>
  </si>
  <si>
    <t>RM-11-0111-1</t>
  </si>
  <si>
    <t>RM-11-0112-1</t>
  </si>
  <si>
    <t>RM-11-0113-1</t>
  </si>
  <si>
    <t>RM-11-0114-1</t>
  </si>
  <si>
    <t>RM-11-0115-1</t>
  </si>
  <si>
    <t>RM-11-0116-1</t>
  </si>
  <si>
    <t>RM-11-0117-1</t>
  </si>
  <si>
    <t>RM-11-0118-1</t>
  </si>
  <si>
    <t>RM-11-0119-1</t>
  </si>
  <si>
    <t>RM-11-0120-1</t>
  </si>
  <si>
    <t>RM-11-0121-1</t>
  </si>
  <si>
    <t>RM-11-0122-1</t>
  </si>
  <si>
    <t>RM-11-0123-1</t>
  </si>
  <si>
    <t>RM-11-0124-1</t>
  </si>
  <si>
    <t>RM-11-0125-1</t>
  </si>
  <si>
    <t>RM-11-0126-1</t>
  </si>
  <si>
    <t>RM-11-0126-2</t>
  </si>
  <si>
    <t>RM-11-0127-1</t>
  </si>
  <si>
    <t>RM-11-0128-1</t>
  </si>
  <si>
    <t>RM-11-0129-1</t>
  </si>
  <si>
    <t>RM-11-0130-1</t>
  </si>
  <si>
    <t>อาหารอื่นๆ(ฐธ9)</t>
  </si>
  <si>
    <t>RM-12-0001-1</t>
  </si>
  <si>
    <t>RM-12-0002-1</t>
  </si>
  <si>
    <t>RM-12-0003-1</t>
  </si>
  <si>
    <t>RM-12-0004-1</t>
  </si>
  <si>
    <t>RM-12-0005-1</t>
  </si>
  <si>
    <t>RM-12-0006-1</t>
  </si>
  <si>
    <t>RM-12-0007-1</t>
  </si>
  <si>
    <t>RM-12-0008-1</t>
  </si>
  <si>
    <t>RM-12-0009-1</t>
  </si>
  <si>
    <t>RM-12-0010-1</t>
  </si>
  <si>
    <t>RM-12-0011-1</t>
  </si>
  <si>
    <t>RM-12-0012-1</t>
  </si>
  <si>
    <t>RM-12-0013-1</t>
  </si>
  <si>
    <t>RM-12-0014-1</t>
  </si>
  <si>
    <t>RM-12-0015-1</t>
  </si>
  <si>
    <t>RM-12-0016-1</t>
  </si>
  <si>
    <t>RM-12-0017-1</t>
  </si>
  <si>
    <t>RM-13-0001-1</t>
  </si>
  <si>
    <t>RM-13-0002-1</t>
  </si>
  <si>
    <t>RM-13-0003-1</t>
  </si>
  <si>
    <t>RM-13-0004-1</t>
  </si>
  <si>
    <t>RM-13-0005-1</t>
  </si>
  <si>
    <t>ต้นไม้(ฐธ9)</t>
  </si>
  <si>
    <t>แฟนต้าน้ำแดง 330 ml</t>
  </si>
  <si>
    <t>แฟนต้าน้ำแดง 450 ml</t>
  </si>
  <si>
    <t>โค้ก 330 ml</t>
  </si>
  <si>
    <t>สไปร์ท 330 ml</t>
  </si>
  <si>
    <t>สไปรท์ 450 ml</t>
  </si>
  <si>
    <t>เป๊ปซี่ 640 ml</t>
  </si>
  <si>
    <t>เป๊ปซี่ สลิมแคน 245 ml</t>
  </si>
  <si>
    <t>เซปเป้น้ำว่านหางจรเข้องุ่น 365 ml</t>
  </si>
  <si>
    <t>แฟนต้าน้ำเขียว 450 ml</t>
  </si>
  <si>
    <t>โซดาสิงห์ 325 ml</t>
  </si>
  <si>
    <t>ไวตามิ้ลค์ทูโก 300 ml</t>
  </si>
  <si>
    <t>ไวตามิ้ลค์ทูโกดับเบิลช็อกฯ 300 ml</t>
  </si>
  <si>
    <t>ชาเขียวโออิชิน้ำผึ้งมะนาว 500 ml</t>
  </si>
  <si>
    <t>ชาเขียวอิชิตันรสต้นตำรับ 420 ml</t>
  </si>
  <si>
    <t>ชาสมุนไพนจับเลี้ยง 400 ml</t>
  </si>
  <si>
    <t>น้ำเปล่า</t>
  </si>
  <si>
    <t>สินค้าบริโภค(สปต)</t>
  </si>
  <si>
    <t>เสื้อ-กางเกง(สปต)</t>
  </si>
  <si>
    <t>ข้าวสาร(สปต)</t>
  </si>
  <si>
    <t>สินค้าอุปโภค(สปต)</t>
  </si>
  <si>
    <t>หนังสือ(สปต)</t>
  </si>
  <si>
    <t>ปุ๋ย(สปต)</t>
  </si>
  <si>
    <t>คู่มือการเก็บเมล็ดพันธุ์(สปต)</t>
  </si>
  <si>
    <t>หนังสือเซ็กส์กับความรัก(สปต)</t>
  </si>
  <si>
    <t>หนังสือกลับบ้าน(สปต)</t>
  </si>
  <si>
    <t>หนังสือลูกโจน(สปต)</t>
  </si>
  <si>
    <t>หนังสือสวน(สปต)</t>
  </si>
  <si>
    <t>หนังสืออยู่กับดิน(สปต)</t>
  </si>
  <si>
    <t>น้ำหมักรสเปรี้ยว(สปต)</t>
  </si>
  <si>
    <t>ปุ๋ยเม็ดบำรุงดิน 701 (25 กก.)(สปต)</t>
  </si>
  <si>
    <t>ปุ๋ยเม็ดเร่งดอกผล 702(สปต)</t>
  </si>
  <si>
    <t>น้ำผึ้งดอกไม้ป่า(สปต)</t>
  </si>
  <si>
    <t>ข้าวกล้องธรรมชาติ 1 กก.(สปต)</t>
  </si>
  <si>
    <t>ข้าวกล้องธรรมชาติ 5 กก.(สปต)</t>
  </si>
  <si>
    <t>SPT-01 -0001-1</t>
  </si>
  <si>
    <t>SPT-01 -0001-2</t>
  </si>
  <si>
    <t>SPT-01 -0002-1</t>
  </si>
  <si>
    <t>SPT-01 -0003-1</t>
  </si>
  <si>
    <t>SPT-01 -0003-2</t>
  </si>
  <si>
    <t>SPT-01 -0004-1</t>
  </si>
  <si>
    <t>SPT-01 -0005-1</t>
  </si>
  <si>
    <t>SPT-01 -0006-1</t>
  </si>
  <si>
    <t>SPT-01 -0007-1</t>
  </si>
  <si>
    <t>SPT-01 -0008-1</t>
  </si>
  <si>
    <t>SPT-01 -0009-1</t>
  </si>
  <si>
    <t>SPT-01 -0010-1</t>
  </si>
  <si>
    <t>SPT-01 -0011-1</t>
  </si>
  <si>
    <t>SPT-01 -0012-1</t>
  </si>
  <si>
    <t>SPT-01 -0013-1</t>
  </si>
  <si>
    <t>SPT-01 -0014-1</t>
  </si>
  <si>
    <t>SPT-01 -0015-1</t>
  </si>
  <si>
    <t>SPT-01 -0016-1</t>
  </si>
  <si>
    <t>SPT-01 -0017-1</t>
  </si>
  <si>
    <t>SPT-01 -0018-1</t>
  </si>
  <si>
    <t>SPT-01 -0019-1</t>
  </si>
  <si>
    <t>SPT-01 -0020-1</t>
  </si>
  <si>
    <t>SPT-02-0001-1</t>
  </si>
  <si>
    <t>SPT-02-0001-3</t>
  </si>
  <si>
    <t>SPT-04-0001-1</t>
  </si>
  <si>
    <t>SPT-03-0001-1</t>
  </si>
  <si>
    <t>SPT-03-0002-1</t>
  </si>
  <si>
    <t>SPT-03-0003-1</t>
  </si>
  <si>
    <t>SPT-03-0004-1</t>
  </si>
  <si>
    <t>SPT-03-0005-1</t>
  </si>
  <si>
    <t>SPT-03-0006-1</t>
  </si>
  <si>
    <t>SPT-03-0007-1</t>
  </si>
  <si>
    <t>SPT-03-0008-1</t>
  </si>
  <si>
    <t>SPT-03-0009-1</t>
  </si>
  <si>
    <t>SPT-03-0010-1</t>
  </si>
  <si>
    <t>SPT-03-0011-1</t>
  </si>
  <si>
    <t>SPT-03-0012-1</t>
  </si>
  <si>
    <t>SPT-05-0001-1</t>
  </si>
  <si>
    <t>SPT-05-0002-1</t>
  </si>
  <si>
    <t>SPT-05-0003-1</t>
  </si>
  <si>
    <t>SPT-05-0004-1</t>
  </si>
  <si>
    <t>SPT-05-0005-1</t>
  </si>
  <si>
    <t>SPT-05-0006-1</t>
  </si>
  <si>
    <t>SPT-06-0001-1</t>
  </si>
  <si>
    <t>SPT-06-0002-1</t>
  </si>
  <si>
    <t>SPT-06-0003-1</t>
  </si>
  <si>
    <t>SPT-06-0004-1</t>
  </si>
  <si>
    <t>SPT-04-0002-1</t>
  </si>
  <si>
    <t>SPT-04-0003-1</t>
  </si>
  <si>
    <t>SPT-04-0004-1</t>
  </si>
  <si>
    <t>SPT-04-0005-1</t>
  </si>
  <si>
    <t>SPT-04-0006-1</t>
  </si>
  <si>
    <t>SPT-04-0007-1</t>
  </si>
  <si>
    <t>SPT-04-0008-1</t>
  </si>
  <si>
    <t>SPT-04-0009-1</t>
  </si>
  <si>
    <t>SPT-04-0010-1</t>
  </si>
  <si>
    <t>SPT-04-0011-1</t>
  </si>
  <si>
    <t>SPT-04-0012-1</t>
  </si>
  <si>
    <t>SPT-04-0013-1</t>
  </si>
  <si>
    <t>SPT-04-0014-1</t>
  </si>
  <si>
    <t>SPT-04-0015-1</t>
  </si>
  <si>
    <t>SPT-04-0016-1</t>
  </si>
  <si>
    <t>SPT-04-0017-1</t>
  </si>
  <si>
    <t>SPT-04-0018-1</t>
  </si>
  <si>
    <t>SPT-04-0019-1</t>
  </si>
  <si>
    <t>SPT-04-0020-1</t>
  </si>
  <si>
    <t>SPT-04-0021-1</t>
  </si>
  <si>
    <t>SPT-04-0022-1</t>
  </si>
  <si>
    <t>SPT-04-0023-1</t>
  </si>
  <si>
    <t>SPT-04-0024-1</t>
  </si>
  <si>
    <t>SPT-04-0025-1</t>
  </si>
  <si>
    <t>SPT-04-0026-1</t>
  </si>
  <si>
    <t>SPT-04-0027-1</t>
  </si>
  <si>
    <t>SPT-04-0028-1</t>
  </si>
  <si>
    <t>เสื้อหม้อห้อม คอกลม(ดำ)</t>
  </si>
  <si>
    <t>เสื้อหม้อห้อม คอจีน(ดำ)</t>
  </si>
  <si>
    <t>กางเกงหม้อห้อม สะดอ ขายาว(ดำ)</t>
  </si>
  <si>
    <t>กางเกงหม้อห้อม สะดอ ขาสั้น(ดำ)</t>
  </si>
  <si>
    <t>SPT-04-0029-1</t>
  </si>
  <si>
    <t>SPT-04-0030-1</t>
  </si>
  <si>
    <t>เสื้อยืด ​คนมีน้ำยา (แขนยาว)</t>
  </si>
  <si>
    <t>เสื้อยืด คนรักสุขภาพ (แขนยาว)​</t>
  </si>
  <si>
    <t>เสื้อยืด ป่า3อย่างประโยชน์4อย่าง (แขนยาว)​</t>
  </si>
  <si>
    <t>เสื้อยืด ลายเงินทองมายา (แขนยาว)</t>
  </si>
  <si>
    <t>เสื้อยืด ลายเศรษฐกิจพอเพียง (แขนยาว)</t>
  </si>
  <si>
    <t>เสื้อยืด ลายบันได 9 ขั้น (แขนยาว)</t>
  </si>
  <si>
    <t>เสื้อยืด ธรรมธุรกิจ</t>
  </si>
  <si>
    <t>เสื้อยืด ลาย Our lost is our</t>
  </si>
  <si>
    <t>เสื้อยืด ลายเงินทองมายา</t>
  </si>
  <si>
    <t>เสื้อยืด ลายเดินทีละก้าว</t>
  </si>
  <si>
    <t>เสื้อยืด ลายเศรษฐกิจพอเพียง</t>
  </si>
  <si>
    <t>เสื้อยืด ลายขั้นบันได 9 ขั้น</t>
  </si>
  <si>
    <t>เสื้อยืด ลายปณิธานของพ่อ</t>
  </si>
  <si>
    <t>RM-10-0083-1</t>
  </si>
  <si>
    <t>RM-09-0003-2</t>
  </si>
  <si>
    <t>กล้วยไข่ กลาง</t>
  </si>
  <si>
    <t>RM-10-0060-2</t>
  </si>
  <si>
    <t>RM-10-0084-1</t>
  </si>
  <si>
    <t>RM-10-0085-1</t>
  </si>
  <si>
    <t>มะม่วงน้ำดอกไม้ สุก</t>
  </si>
  <si>
    <t>มะม่วงน้ำดอกไม้ ดิบ</t>
  </si>
  <si>
    <t>RM-09-0021-2</t>
  </si>
  <si>
    <t>มะละกอดิบ เล็ก</t>
  </si>
  <si>
    <t>มะละกอดิบ กลาง</t>
  </si>
  <si>
    <t>มะละกอดิบ ใหญ่</t>
  </si>
  <si>
    <t>RM-10-0008-4</t>
  </si>
  <si>
    <t>คอร์ส Home School</t>
  </si>
  <si>
    <t>ค่าห้องอาสา</t>
  </si>
  <si>
    <t>ค่ามัดจำห้องพัก</t>
  </si>
  <si>
    <t>อาหารเช้า ผู้ใหญ่</t>
  </si>
  <si>
    <t>อาหารเช้า เด็ก</t>
  </si>
  <si>
    <t>อาหารดำน้ำ</t>
  </si>
  <si>
    <t>FCH-01-0001-1</t>
  </si>
  <si>
    <t>RCH-01-0001-1</t>
  </si>
  <si>
    <t>ห้องพักชุมพรคาบาน่า</t>
  </si>
  <si>
    <t>FCH-02-0001-1</t>
  </si>
  <si>
    <t>ค่าบริการชุมพรคาบาน่า</t>
  </si>
  <si>
    <t>ค่าอัพเกรดห้องพัก</t>
  </si>
  <si>
    <t>FCH-01-0002-1</t>
  </si>
  <si>
    <t>FCH-01-0003-1</t>
  </si>
  <si>
    <t>FCH-01-0004-1</t>
  </si>
  <si>
    <t>FCH-01-0005-1</t>
  </si>
  <si>
    <t>FCH-01-0006-1</t>
  </si>
  <si>
    <t>FCH-01-0007-1</t>
  </si>
  <si>
    <t>FCH-01-0008-1</t>
  </si>
  <si>
    <t>FCH-01-0009-1</t>
  </si>
  <si>
    <t>FCH-01-0010-1</t>
  </si>
  <si>
    <t>FCH-01-0011-1</t>
  </si>
  <si>
    <t>FCH-02-0002-1</t>
  </si>
  <si>
    <t>FCH-02-0003-1</t>
  </si>
  <si>
    <t>FCH-02-0004-1</t>
  </si>
  <si>
    <t>FCH-02-0005-1</t>
  </si>
  <si>
    <t>FCH-02-0006-1</t>
  </si>
  <si>
    <t>FCH-02-0007-1</t>
  </si>
  <si>
    <t>FCH-02-0008-1</t>
  </si>
  <si>
    <t xml:space="preserve">ค่าเช่ารถไวท์บีช </t>
  </si>
  <si>
    <t xml:space="preserve">ค่าเช่ารถชุมพร </t>
  </si>
  <si>
    <t>ค่ากุญแจหาย</t>
  </si>
  <si>
    <t>ค่าคอร์ส(ชุมพร)</t>
  </si>
  <si>
    <t>สินค้าอุปโภค(ชุมพร)</t>
  </si>
  <si>
    <t>RCH-01-0001-2</t>
  </si>
  <si>
    <t>RCH-01-0001-3</t>
  </si>
  <si>
    <t>เนื้อปูม้า (กรรเชียงก้อน)</t>
  </si>
  <si>
    <t>เนื้อปูม้า (กรรเชียงใบพาย)</t>
  </si>
  <si>
    <t>เนื้อปูม้า (เนื้อก้าม)</t>
  </si>
  <si>
    <t>เนื้อปูม้า (เนื้อนิ้ว)</t>
  </si>
  <si>
    <t>เนื้อปูม้า (เนื้ออก)</t>
  </si>
  <si>
    <t>RCH-01-0002-2</t>
  </si>
  <si>
    <t>RCH-01-0002-3</t>
  </si>
  <si>
    <t>RCH-01-0003-1</t>
  </si>
  <si>
    <t>RCH-01-0004-1</t>
  </si>
  <si>
    <t>RCH-01-0005-1</t>
  </si>
  <si>
    <t>RCH-01-0006-1</t>
  </si>
  <si>
    <t>RCH-01-0007-1</t>
  </si>
  <si>
    <t>หมึกกระตอย</t>
  </si>
  <si>
    <t>RCH-01-0008-1</t>
  </si>
  <si>
    <t>RCH-01-0008-2</t>
  </si>
  <si>
    <t>RCH-01-0008-3</t>
  </si>
  <si>
    <t>RCH-01-0009-1</t>
  </si>
  <si>
    <t>RCH-01-0009-2</t>
  </si>
  <si>
    <t>RCH-01-0010-1</t>
  </si>
  <si>
    <t>RCH-01-0011-1</t>
  </si>
  <si>
    <t>RCH-01-0012-1</t>
  </si>
  <si>
    <t>RCH-01-0012-2</t>
  </si>
  <si>
    <t>RCH-01-0012-3</t>
  </si>
  <si>
    <t>RCH-01-0012-4</t>
  </si>
  <si>
    <t>RCH-01-0013-1</t>
  </si>
  <si>
    <t>RCH-01-0014-1</t>
  </si>
  <si>
    <t>RCH-01-0015-1</t>
  </si>
  <si>
    <t>RCH-01-0016-1</t>
  </si>
  <si>
    <t>RCH-01-0017-1</t>
  </si>
  <si>
    <t>RCH-01-0018-1</t>
  </si>
  <si>
    <t>RCH-01-0019-1</t>
  </si>
  <si>
    <t>RCH-01-0020-1</t>
  </si>
  <si>
    <t>RCH-01-0021-1</t>
  </si>
  <si>
    <t>RCH-01-0022-1</t>
  </si>
  <si>
    <t>RCH-01-0023-1</t>
  </si>
  <si>
    <t>RCH-01-0024-1</t>
  </si>
  <si>
    <t>RCH-01-0025-1</t>
  </si>
  <si>
    <t>RCH-01-0026-1</t>
  </si>
  <si>
    <t>RCH-01-0027-1</t>
  </si>
  <si>
    <t>RCH-01-0028-1</t>
  </si>
  <si>
    <t>RCH-01-0029-1</t>
  </si>
  <si>
    <t>RCH-01-0030-1</t>
  </si>
  <si>
    <t>RCH-01-0031-1</t>
  </si>
  <si>
    <t>RCH-01-0032-1</t>
  </si>
  <si>
    <t>RCH-01-0033-1</t>
  </si>
  <si>
    <t>RCH-01-0033-2</t>
  </si>
  <si>
    <t>RCH-01-0034-1</t>
  </si>
  <si>
    <t>RCH-01-0035-1</t>
  </si>
  <si>
    <t>RCH-01-0036-1</t>
  </si>
  <si>
    <t>RCH-01-0037-1</t>
  </si>
  <si>
    <t>RCH-01-0038-1</t>
  </si>
  <si>
    <t>RCH-01-0038-3</t>
  </si>
  <si>
    <t>RCH-01-0039-1</t>
  </si>
  <si>
    <t>RCH-01-0040-1</t>
  </si>
  <si>
    <t>RCH-01-0040-2</t>
  </si>
  <si>
    <t>RCH-01-0041-1</t>
  </si>
  <si>
    <t>RCH-01-0042-1</t>
  </si>
  <si>
    <t>RCH-01-0043-3</t>
  </si>
  <si>
    <t>RCH-01-0043-1</t>
  </si>
  <si>
    <t>RCH-01-0044-1</t>
  </si>
  <si>
    <t>RCH-01-0045-1</t>
  </si>
  <si>
    <t>RCH-01-0046-1</t>
  </si>
  <si>
    <t>RCH-01-0047-1</t>
  </si>
  <si>
    <t>RCH-01-0048-1</t>
  </si>
  <si>
    <t>RCH-01-0049-1</t>
  </si>
  <si>
    <t>RCH-01-0050-1</t>
  </si>
  <si>
    <t>RCH-01-0051-1</t>
  </si>
  <si>
    <t>RCH-01-0052-1</t>
  </si>
  <si>
    <t>RCH-01-0053-1</t>
  </si>
  <si>
    <t>RCH-01-0054-1</t>
  </si>
  <si>
    <t>RCH-01-0055-1</t>
  </si>
  <si>
    <t>RCH-01-0056-1</t>
  </si>
  <si>
    <t>RCH-01-0057-1</t>
  </si>
  <si>
    <t>RCH-01-0058-1</t>
  </si>
  <si>
    <t>อาหารทะเล(ชุมพร)</t>
  </si>
  <si>
    <t>Deep fried fish slice with sauce on top</t>
  </si>
  <si>
    <t>จาน</t>
  </si>
  <si>
    <t>อินทรีย์ทอง ใหญ่</t>
  </si>
  <si>
    <t>อินทรีย์ทอง กลาง</t>
  </si>
  <si>
    <t>อินทรีย์ทอง+ยำมะม่วง ใหญ่</t>
  </si>
  <si>
    <t>อินทรีย์ทอง+ยำมะม่วง กลาง</t>
  </si>
  <si>
    <t>อาหารใส่บาตร ชุด 120</t>
  </si>
  <si>
    <t>อาหารใส่บาตร ชุด 100</t>
  </si>
  <si>
    <t>หมูคั่วเกลือ</t>
  </si>
  <si>
    <t>Deep fried salted streaky pork</t>
  </si>
  <si>
    <t>หมึกสวรรค์</t>
  </si>
  <si>
    <t>Crispy julienne squid</t>
  </si>
  <si>
    <t>หมึกย่าง</t>
  </si>
  <si>
    <t>Grilled Squid</t>
  </si>
  <si>
    <t>หมึกนึ่งมะนาว</t>
  </si>
  <si>
    <t>Squid with lime garlic and chili</t>
  </si>
  <si>
    <t>หมึกทอดกระเทียม</t>
  </si>
  <si>
    <t>Deep fried squid with garlic</t>
  </si>
  <si>
    <t>สัมตำเคย</t>
  </si>
  <si>
    <t>Green papaya salad with shrimp paste</t>
  </si>
  <si>
    <t>สับปะรดสวีพริกแห้ง</t>
  </si>
  <si>
    <t>Pineapple salad</t>
  </si>
  <si>
    <t>สับปะรดปั่นกับใบโหระพา</t>
  </si>
  <si>
    <t>Pineapple with sweet basil shaked</t>
  </si>
  <si>
    <t>สะตอผัดกุ้ง</t>
  </si>
  <si>
    <t>Stirfried Sato beans with prawn and chili</t>
  </si>
  <si>
    <t>สลัดปลาย่างบัลซัมมิค</t>
  </si>
  <si>
    <t>Fish salad with balsamic dressing</t>
  </si>
  <si>
    <t>Green papya salad with peanut and dried shrimp</t>
  </si>
  <si>
    <t>LIENG lcoal vegetable</t>
  </si>
  <si>
    <t>สปาเกตตี้ผัดทะเลและพริกแห้ง</t>
  </si>
  <si>
    <t>Spicy seafood spaghetti</t>
  </si>
  <si>
    <t>สปาเก็ตตี้คาโบนาร่า</t>
  </si>
  <si>
    <t>Cabonara</t>
  </si>
  <si>
    <t>สเต็กหมูจิ้มแจ่ว</t>
  </si>
  <si>
    <t>Grilled pork or meat served with spicy tamarind sauce</t>
  </si>
  <si>
    <t>ลาบกะพงทอด</t>
  </si>
  <si>
    <t>Deep fried red snapper and herb salad</t>
  </si>
  <si>
    <t>ลาเต้ ร้อน(ชุมพร)</t>
  </si>
  <si>
    <t>ลาเต้ เย็น(ชุมพร)</t>
  </si>
  <si>
    <t>ยำวุ้นเส้นโบราณ</t>
  </si>
  <si>
    <t>Glass noodles with pork driedshrimp nut salad</t>
  </si>
  <si>
    <t>ยำเม็ดมะม่วง</t>
  </si>
  <si>
    <t>Cashew nut</t>
  </si>
  <si>
    <t>มัจฉาเกยหาด</t>
  </si>
  <si>
    <t>Deep fried seabass fillet top with garlic sauce</t>
  </si>
  <si>
    <t>ม็อคคา ร้อน(ชุมพร)</t>
  </si>
  <si>
    <t>ม็อคคา เย็น(ชุมพร)</t>
  </si>
  <si>
    <t>มะนาวโซดา(ชุมพร)</t>
  </si>
  <si>
    <t>ฟิชแอนด์ชิพ</t>
  </si>
  <si>
    <t>Fish&amp;Chip</t>
  </si>
  <si>
    <t>พิซซ่า ฮาวาเอี้ยน</t>
  </si>
  <si>
    <t>Hawaiian Pizza</t>
  </si>
  <si>
    <t>พิซซ่า สไปซี่ ซีฟู้ด</t>
  </si>
  <si>
    <t>Spicy Seafood Pizza</t>
  </si>
  <si>
    <t>พิซซ่า มาการิตา</t>
  </si>
  <si>
    <t>Magarita Pizza</t>
  </si>
  <si>
    <t>ผัดผงกระหรี่ราดข้าว หมึก</t>
  </si>
  <si>
    <t>ผัดผงกระหรี่ราดข้าว กุ้ง</t>
  </si>
  <si>
    <t>ผัดกะพงพริกไทยดํา</t>
  </si>
  <si>
    <t>/Fried sea bass with black pepper sauce</t>
  </si>
  <si>
    <t>Steamed nice topped with stirfried seafood basil and fried egg</t>
  </si>
  <si>
    <t>ผัดกระเพราราดข้าว+ไข่ดาว ทะเล</t>
  </si>
  <si>
    <t>ผัดกระเพราราดข้าว+ไข่ดาว หมู</t>
  </si>
  <si>
    <t>ผัดกระเพราราดข้าว+ไข่ดาว หมึก</t>
  </si>
  <si>
    <t>ผัดกระเพราราดข้าว+ไข่ดาว ไก่</t>
  </si>
  <si>
    <t>ผัดไทยกุ้งสด</t>
  </si>
  <si>
    <t>Pad Thai</t>
  </si>
  <si>
    <t>Mixed  fruit</t>
  </si>
  <si>
    <t>ผลไม้รวม ใหญ่</t>
  </si>
  <si>
    <t>ผลไม้รวม เล็ก</t>
  </si>
  <si>
    <t>ปลาอินทรีย์ทอดน้ำปลา ใหญ่</t>
  </si>
  <si>
    <t>Deep fried fish with tumeric&amp;garlic</t>
  </si>
  <si>
    <t>ปลาทูสดทอดเครื่อง</t>
  </si>
  <si>
    <t>Fried fish with curry paste</t>
  </si>
  <si>
    <t>ปลากะพงทอดน้ำปลา</t>
  </si>
  <si>
    <t>Deep fried seabass with fis &amp; plam sugar sauce</t>
  </si>
  <si>
    <t>บาร์บีคิวหมูหรือไก่</t>
  </si>
  <si>
    <t>Pork or Chicken B.B.Q.</t>
  </si>
  <si>
    <t>น้ำพริกศรีสะใภ้</t>
  </si>
  <si>
    <t>Hot dip shrimp paste with fresh shrimp</t>
  </si>
  <si>
    <t>บานาน่าคาบาน่าซีซ่าร์สลัด</t>
  </si>
  <si>
    <t>Banana Cabana Caesar Salad</t>
  </si>
  <si>
    <t>Water</t>
  </si>
  <si>
    <t>น้ำแข็ง</t>
  </si>
  <si>
    <t>Ice</t>
  </si>
  <si>
    <t>น้ำแข็ง ใหญ่</t>
  </si>
  <si>
    <t>Pineapple and coconut  milk</t>
  </si>
  <si>
    <t>Hot dip shrimp paste served egg, boiled egg, deep fried fish and pork</t>
  </si>
  <si>
    <t>น้ำผลไม้รวมปั่น</t>
  </si>
  <si>
    <t>Mixed fruit shaked</t>
  </si>
  <si>
    <t>ทะเลเดือด</t>
  </si>
  <si>
    <t>Spicy seafood soup flavored with Thai herb</t>
  </si>
  <si>
    <t>Sour soup with sea mullet fish</t>
  </si>
  <si>
    <t>ต้มส้มปลากระบอก ถ้วย</t>
  </si>
  <si>
    <t>ต้มส้มปลากระบอก หม้อไฟ</t>
  </si>
  <si>
    <t>ชาวเลหลงไพร</t>
  </si>
  <si>
    <t>Stirfried seafood with red curry</t>
  </si>
  <si>
    <t>คาบาน่าสเปเชียล</t>
  </si>
  <si>
    <t>CABANA Special</t>
  </si>
  <si>
    <t>คั่วกลิ้งหมู</t>
  </si>
  <si>
    <t>Stirfried pork with curry paste and herb</t>
  </si>
  <si>
    <t>คลับแซนด์วิช</t>
  </si>
  <si>
    <t>Club Sandwich</t>
  </si>
  <si>
    <t>Steamed rice</t>
  </si>
  <si>
    <t>ข้าวสวย S</t>
  </si>
  <si>
    <t>ข้าวสวย L</t>
  </si>
  <si>
    <t>Fried rice with seafood</t>
  </si>
  <si>
    <t>ข้าวผัดหมู เล็ก</t>
  </si>
  <si>
    <t>ข้าวผัดหมู กลาง</t>
  </si>
  <si>
    <t>ข้าวผัดหมู ใหญ่</t>
  </si>
  <si>
    <t>ข้าวผัดปู เล็ก</t>
  </si>
  <si>
    <t>ข้าวผัดปู กลาง</t>
  </si>
  <si>
    <t>ข้าวผัดทะเล เล็ก</t>
  </si>
  <si>
    <t>ข้าวผัดทะเล กลาง</t>
  </si>
  <si>
    <t>ข้าวผัดทะเล ใหญ่</t>
  </si>
  <si>
    <t>Fried rice with shrimp</t>
  </si>
  <si>
    <t>ข้าวผัดกุ้ง เล็ก</t>
  </si>
  <si>
    <t>ข้าวผัดกุ้ง กลาง</t>
  </si>
  <si>
    <t>ข้าวผัดกุ้ง ใหญ่</t>
  </si>
  <si>
    <t>ข้าวผัดไก่ เล็ก</t>
  </si>
  <si>
    <t>Frice rice with chicken</t>
  </si>
  <si>
    <t>ข้าวผัดไก่ ใหญ่</t>
  </si>
  <si>
    <t>ข้าวต้มปลา</t>
  </si>
  <si>
    <t>Rice soup with fish</t>
  </si>
  <si>
    <t>ข้าวหอมมะลิ 1 กก.(ชุมพร)</t>
  </si>
  <si>
    <t>ข้าวกล้องธรรมชาติ 1 กก.(ชุมพร)</t>
  </si>
  <si>
    <t>ข้าวกล้องธรรมชาติ 2 กก.(ชุมพร)</t>
  </si>
  <si>
    <t>ข้าวกล้องธรรมชาติ 5 กก.(ชุมพร)</t>
  </si>
  <si>
    <t>ข้าวกล้อง S</t>
  </si>
  <si>
    <t>Brown Rice</t>
  </si>
  <si>
    <t>ข้าวกล้อง L</t>
  </si>
  <si>
    <t>ข้าวเกรียบทอด</t>
  </si>
  <si>
    <t>Shrimp Cracker</t>
  </si>
  <si>
    <t>ขัาวเรือโป๊ะ</t>
  </si>
  <si>
    <t>Fried seafood with chili+rice</t>
  </si>
  <si>
    <t>Sesame Bread</t>
  </si>
  <si>
    <t>ขนมปังงาดำ แถว</t>
  </si>
  <si>
    <t>ขนมปังงาดำ ครึ่งแถว</t>
  </si>
  <si>
    <t>White Bread</t>
  </si>
  <si>
    <t>ขนมปังขาว แถว</t>
  </si>
  <si>
    <t>ขนมปังขาว ครึ่งแถว</t>
  </si>
  <si>
    <t>ขนมปังกล้วย ก้อน</t>
  </si>
  <si>
    <t>Banana Bread</t>
  </si>
  <si>
    <t>ขนมปังกล้วย ครึ่งก้อน</t>
  </si>
  <si>
    <t>Whole Wheat Bread</t>
  </si>
  <si>
    <t>ขนมปังโฮลวีท แถว</t>
  </si>
  <si>
    <t>ขนมปังโฮลวีท ครึ่งแถว</t>
  </si>
  <si>
    <t>ขนมโคน้ำ</t>
  </si>
  <si>
    <t>Dumping coconut ball in coconut milk</t>
  </si>
  <si>
    <t>กุ้งทอดราดซอสมะขาม</t>
  </si>
  <si>
    <t>Fried prawn with tamarind sauce</t>
  </si>
  <si>
    <t>กุ้งชุบแป้งทอด</t>
  </si>
  <si>
    <t>Deep fried prawn and vegetable</t>
  </si>
  <si>
    <t>กุ้งคั่วพริกเกลือ</t>
  </si>
  <si>
    <t>Cooked prawn with chili and garlic</t>
  </si>
  <si>
    <t>กุ้งกระทะร้อน</t>
  </si>
  <si>
    <t>Stirfried King prawn with tomato sauce served in hot pan</t>
  </si>
  <si>
    <t>Raw shrimp in fish sauce served with hot &amp;spicy dip</t>
  </si>
  <si>
    <t>กุ้งแช่น้ำปลา</t>
  </si>
  <si>
    <t>Grilled Prawn</t>
  </si>
  <si>
    <t>Aloha Coffee</t>
  </si>
  <si>
    <t>กาแฟอาโลฮ่า เย็น</t>
  </si>
  <si>
    <t>กาเเฟ ร้อน</t>
  </si>
  <si>
    <t>กะพงทอดน้ำปลา</t>
  </si>
  <si>
    <t>Deep fried seabass with fish sauce</t>
  </si>
  <si>
    <t>กล้วยปั่นช็อคโกแลต</t>
  </si>
  <si>
    <t>Banana chocolate  shaked</t>
  </si>
  <si>
    <t>Deep fried banana(L)</t>
  </si>
  <si>
    <t>Deep fried banana(S)</t>
  </si>
  <si>
    <t>กล้วยทอด เล็ก</t>
  </si>
  <si>
    <t>กล้วยทอด ใหญ่</t>
  </si>
  <si>
    <t>กระดูกหมูรมควัน</t>
  </si>
  <si>
    <t>Grilled pork rib</t>
  </si>
  <si>
    <t>กระเหรี่ยงตกดอย (ทะเลเดือด)</t>
  </si>
  <si>
    <t>Thai basil stir fried on rice</t>
  </si>
  <si>
    <t>กระเพราราดข้าว ทะเล</t>
  </si>
  <si>
    <t>กระเพราราดข้าว หมู</t>
  </si>
  <si>
    <t>กระเพราราดข้าว ไก่</t>
  </si>
  <si>
    <t>กระเพราราดข้าว กุ้ง</t>
  </si>
  <si>
    <t>ไส้กรอกคั่วกระเทียมพริกแห้ง+บาร์บีคิวซอส</t>
  </si>
  <si>
    <t>Fried sausages with garlic &amp; dried chilli bbq sauce</t>
  </si>
  <si>
    <t>ไข่เจียว หมู</t>
  </si>
  <si>
    <t>ไข่เจียว กุ้ง</t>
  </si>
  <si>
    <t>ไข่เจียว ปู</t>
  </si>
  <si>
    <t>ไก่ทอดเครื่องเทศ</t>
  </si>
  <si>
    <t>Deep fried chicken with herb</t>
  </si>
  <si>
    <t>ไก่ต้มขมิ้น</t>
  </si>
  <si>
    <t>Boiled chicken with turmeric</t>
  </si>
  <si>
    <t>ใบเหลียงยอดมะพร้าวต้มกะทิ</t>
  </si>
  <si>
    <t>Local vegetable coconut cream soup</t>
  </si>
  <si>
    <t>Stirfried local vegetable with eggs</t>
  </si>
  <si>
    <t>Hot&amp;Spicy curry with fish</t>
  </si>
  <si>
    <t>แกงป่าปลาทราย ถ้วย</t>
  </si>
  <si>
    <t>แกงจืดเต้าหู้หมูสับสาหร่าย</t>
  </si>
  <si>
    <t>Assorted vegetable &amp; tofu soup</t>
  </si>
  <si>
    <t>แกงกะทิปลาใบแป้น</t>
  </si>
  <si>
    <t>Curry fish with local herb</t>
  </si>
  <si>
    <t>แกงไตปลา</t>
  </si>
  <si>
    <t>Curry with fish and vegetable</t>
  </si>
  <si>
    <t>แกงเหลืองผักรวม ถ้วย</t>
  </si>
  <si>
    <t>แกงเหลืองปลามงหน่อไมัดอง ถ้วย</t>
  </si>
  <si>
    <t>แกงเหลืองปลามงหน่อไมัดอง หม้อไฟ</t>
  </si>
  <si>
    <t>Spicy and sour curry soup</t>
  </si>
  <si>
    <t>แกงเหลืองปลากะพง หน่อไม้ดอง</t>
  </si>
  <si>
    <t>แกงเหลืองปลากะพง ยอดมะพร้าว</t>
  </si>
  <si>
    <t>แกงเหลืองปลากะพง ผักรวม</t>
  </si>
  <si>
    <t>แกงเลียงผักรวมกุ้งสด</t>
  </si>
  <si>
    <t>Mix vegetable soup</t>
  </si>
  <si>
    <t>เมี่ยงคํา</t>
  </si>
  <si>
    <t>Savory bites</t>
  </si>
  <si>
    <t>เมี่ยงกุ้ง</t>
  </si>
  <si>
    <t>Deep fried minced shrimp served with sweeten sauce and condiments</t>
  </si>
  <si>
    <t>เฟรนช์ฟรายด์</t>
  </si>
  <si>
    <t>French Fried</t>
  </si>
  <si>
    <t>เบอร์เกอร์ไก่</t>
  </si>
  <si>
    <t>Chicken Burger</t>
  </si>
  <si>
    <t>แพนเค้กซอร์เบท์มะพร้าว</t>
  </si>
  <si>
    <t>Pancake+Coconut sorbet</t>
  </si>
  <si>
    <t>แพนเค้กกล้วยช็อกโกแลตซอส</t>
  </si>
  <si>
    <t>Babana pancake  with  chocolate sauce</t>
  </si>
  <si>
    <t>ชาลิปต้น ร้อน</t>
  </si>
  <si>
    <t>ชาลิปต้น เย็น</t>
  </si>
  <si>
    <t>ชอร์เบท์มะพร้าว</t>
  </si>
  <si>
    <t>Coconut  ice cream</t>
  </si>
  <si>
    <t>ซอร์เบท์เสาวรสโยเกิร์ต</t>
  </si>
  <si>
    <t>Passion fruit yogurt sorbet</t>
  </si>
  <si>
    <t>ซอร์เบท์มะขามแซ่บ</t>
  </si>
  <si>
    <t>Tamarind Sorbet</t>
  </si>
  <si>
    <t>ซอร์เบท์มะพร้าว+กล้วยทอด</t>
  </si>
  <si>
    <t>Deep fried banana with coconut sorbet</t>
  </si>
  <si>
    <t>ชามะนาว</t>
  </si>
  <si>
    <t>Lemon Tea</t>
  </si>
  <si>
    <t>Singha Beer/S</t>
  </si>
  <si>
    <t>แตงโมปั่น</t>
  </si>
  <si>
    <t>Watermelon shaked</t>
  </si>
  <si>
    <t>สไปร์ท</t>
  </si>
  <si>
    <t>โกโก้ เย็น</t>
  </si>
  <si>
    <t>โกโก้ ร้อน</t>
  </si>
  <si>
    <t>โซดา</t>
  </si>
  <si>
    <t>Soda</t>
  </si>
  <si>
    <t>โค้ก</t>
  </si>
  <si>
    <t>Coke</t>
  </si>
  <si>
    <t>โทนิค</t>
  </si>
  <si>
    <t>Tonic</t>
  </si>
  <si>
    <t>อเมริกาโน่ ร้อน(ชุมพร)</t>
  </si>
  <si>
    <t>อเมริกาโน่ เย็น(ชุมพร)</t>
  </si>
  <si>
    <t>ลาเต้ เย็น(ฐธ9)</t>
  </si>
  <si>
    <t>ลาเต้ ร้อน(ฐธ9)</t>
  </si>
  <si>
    <t>อเมริกาโน่ ร้อน(ฐธ9)</t>
  </si>
  <si>
    <t>อเมริกาโน่ เย็น(ฐธ9)</t>
  </si>
  <si>
    <t>คาปูชิโน่ ร้อน(ฐธ9)</t>
  </si>
  <si>
    <t>คาปูชิโน่ เย็น(ฐธ9)</t>
  </si>
  <si>
    <t>เอสเพรสโซ(ฐธ9)</t>
  </si>
  <si>
    <t>คาปูชิโน ร้อน(ชุมพร)</t>
  </si>
  <si>
    <t>คาปูชิโน เย็น(ชุมพร)</t>
  </si>
  <si>
    <t>คอมบูชา(ชุมพร)</t>
  </si>
  <si>
    <t>เอสเพรสโซ ร้อน(ชุมพร)</t>
  </si>
  <si>
    <t>เอสเพรสโซ เย็น(ชุมพร)</t>
  </si>
  <si>
    <t>คอมบูชา(ฐธ9)</t>
  </si>
  <si>
    <t>อาหารคาว(ชุมพร)</t>
  </si>
  <si>
    <t>ข้าวสาร(ชุมพร)</t>
  </si>
  <si>
    <t>เครื่องดื่ม(ชุมพร)</t>
  </si>
  <si>
    <t>อาหารอื่นๆ(ชุมพร)</t>
  </si>
  <si>
    <t>อาหารหวาน(ชุมพร)</t>
  </si>
  <si>
    <t>name</t>
  </si>
  <si>
    <t>RCH-02-0001-3</t>
  </si>
  <si>
    <t>RCH-02-0001-2</t>
  </si>
  <si>
    <t>RCH-02-0002-2</t>
  </si>
  <si>
    <t>RCH-02-0002-3</t>
  </si>
  <si>
    <t>RCH-02-0003-1</t>
  </si>
  <si>
    <t>RCH-02-0004-1</t>
  </si>
  <si>
    <t>RCH-02-0005-1</t>
  </si>
  <si>
    <t>RCH-02-0006-1</t>
  </si>
  <si>
    <t>RCH-02-0007-1</t>
  </si>
  <si>
    <t>RCH-02-0008-1</t>
  </si>
  <si>
    <t>RCH-02-0009-1</t>
  </si>
  <si>
    <t>RCH-02-0010-1</t>
  </si>
  <si>
    <t>RCH-02-0011-1</t>
  </si>
  <si>
    <t>RCH-02-0012-1</t>
  </si>
  <si>
    <t>RCH-02-0013-1</t>
  </si>
  <si>
    <t>RCH-02-0014-1</t>
  </si>
  <si>
    <t>RCH-02-0015-1</t>
  </si>
  <si>
    <t>RCH-02-0016-1</t>
  </si>
  <si>
    <t>RCH-02-0017-1</t>
  </si>
  <si>
    <t>RCH-02-0018-1</t>
  </si>
  <si>
    <t>RCH-02-0019-1</t>
  </si>
  <si>
    <t>RCH-02-0020-1</t>
  </si>
  <si>
    <t>RCH-02-0021-1</t>
  </si>
  <si>
    <t>RCH-02-0022-1</t>
  </si>
  <si>
    <t>RCH-02-0023-1</t>
  </si>
  <si>
    <t>RCH-02-0024-1</t>
  </si>
  <si>
    <t>RCH-02-0025-1</t>
  </si>
  <si>
    <t>RCH-02-0026-1</t>
  </si>
  <si>
    <t>RCH-02-0027-1</t>
  </si>
  <si>
    <t>RCH-02-0028-1</t>
  </si>
  <si>
    <t>RCH-02-0029-1</t>
  </si>
  <si>
    <t>RCH-02-0030-1</t>
  </si>
  <si>
    <t>RCH-02-0031-1</t>
  </si>
  <si>
    <t>RCH-02-0032-1</t>
  </si>
  <si>
    <t>RCH-02-0033-1</t>
  </si>
  <si>
    <t>RCH-02-0034-1</t>
  </si>
  <si>
    <t>RCH-02-0033-2</t>
  </si>
  <si>
    <t>RCH-02-0035-1</t>
  </si>
  <si>
    <t>RCH-02-0035-2</t>
  </si>
  <si>
    <t>RCH-02-0035-3</t>
  </si>
  <si>
    <t>RCH-02-0035-4</t>
  </si>
  <si>
    <t>RCH-02-0036-1</t>
  </si>
  <si>
    <t>RCH-02-0037-1</t>
  </si>
  <si>
    <t>RCH-02-0038-1</t>
  </si>
  <si>
    <t>RCH-02-0039-3</t>
  </si>
  <si>
    <t>RCH-02-0040-1</t>
  </si>
  <si>
    <t>RCH-02-0041-1</t>
  </si>
  <si>
    <t>RCH-02-0042-1</t>
  </si>
  <si>
    <t>RCH-02-0043-1</t>
  </si>
  <si>
    <t>RCH-02-0044-1</t>
  </si>
  <si>
    <t>RCH-02-0045-1</t>
  </si>
  <si>
    <t>RCH-02-0046-1</t>
  </si>
  <si>
    <t>RCH-02-0047-1</t>
  </si>
  <si>
    <t>RCH-02-0048-1</t>
  </si>
  <si>
    <t>RCH-02-0049-1</t>
  </si>
  <si>
    <t>น้ําพริก 3 สะใภ้</t>
  </si>
  <si>
    <t>RCH-02-0050-1</t>
  </si>
  <si>
    <t>RCH-02-0051-1</t>
  </si>
  <si>
    <t>RCH-02-0051-2</t>
  </si>
  <si>
    <t>RCH-02-0052-1</t>
  </si>
  <si>
    <t>RCH-02-0053-1</t>
  </si>
  <si>
    <t>RCH-02-0054-1</t>
  </si>
  <si>
    <t>RCH-02-0055-1</t>
  </si>
  <si>
    <t>RCH-02-0056-1</t>
  </si>
  <si>
    <t>RCH-02-0057-1</t>
  </si>
  <si>
    <t>RCH-02-0057-2</t>
  </si>
  <si>
    <t>RCH-02-0058-1</t>
  </si>
  <si>
    <t>RCH-02-0058-2</t>
  </si>
  <si>
    <t>RCH-02-0058-3</t>
  </si>
  <si>
    <t>RCH-02-0059-1</t>
  </si>
  <si>
    <t>RCH-02-0059-2</t>
  </si>
  <si>
    <t>RCH-02-0059-3</t>
  </si>
  <si>
    <t>RCH-02-0060-1</t>
  </si>
  <si>
    <t>RCH-02-0060-2</t>
  </si>
  <si>
    <t>RCH-02-0060-3</t>
  </si>
  <si>
    <t>RCH-02-0061-2</t>
  </si>
  <si>
    <t>RCH-02-0061-3</t>
  </si>
  <si>
    <t>RCH-02-0062-1</t>
  </si>
  <si>
    <t>RCH-02-0062-3</t>
  </si>
  <si>
    <t>RCH-02-0063-1</t>
  </si>
  <si>
    <t>RCH-02-0064-1</t>
  </si>
  <si>
    <t>RCH-02-0065-1</t>
  </si>
  <si>
    <t>RCH-02-0066-1</t>
  </si>
  <si>
    <t>RCH-02-0066-2</t>
  </si>
  <si>
    <t>RCH-02-0067-1</t>
  </si>
  <si>
    <t>RCH-02-0068-1</t>
  </si>
  <si>
    <t>RCH-02-0069-1</t>
  </si>
  <si>
    <t>RCH-02-0070-1</t>
  </si>
  <si>
    <t>RCH-02-0071-1</t>
  </si>
  <si>
    <t>RCH-02-0072-1</t>
  </si>
  <si>
    <t>RCH-02-0073-1</t>
  </si>
  <si>
    <t>RCH-02-0074-1</t>
  </si>
  <si>
    <t>RCH-02-0075-1</t>
  </si>
  <si>
    <t>RCH-02-0076-1</t>
  </si>
  <si>
    <t>RCH-02-0077-1</t>
  </si>
  <si>
    <t>RCH-02-0078-1</t>
  </si>
  <si>
    <t>RCH-02-0079-1</t>
  </si>
  <si>
    <t>RCH-02-0079-2</t>
  </si>
  <si>
    <t>RCH-02-0079-3</t>
  </si>
  <si>
    <t>RCH-02-0079-4</t>
  </si>
  <si>
    <t>RCH-02-0080-1</t>
  </si>
  <si>
    <t>RCH-02-0081-1</t>
  </si>
  <si>
    <t>RCH-02-0082-1</t>
  </si>
  <si>
    <t>RCH-02-0083-1</t>
  </si>
  <si>
    <t>RCH-02-0084-1</t>
  </si>
  <si>
    <t>RCH-02-0085-1</t>
  </si>
  <si>
    <t>RCH-02-0086-1</t>
  </si>
  <si>
    <t>RCH-02-0085-2</t>
  </si>
  <si>
    <t>RCH-02-0085-3</t>
  </si>
  <si>
    <t>RCH-02-0085-4</t>
  </si>
  <si>
    <t>RCH-02-0087-1</t>
  </si>
  <si>
    <t>RCH-02-0088-1</t>
  </si>
  <si>
    <t>RCH-02-0089-1</t>
  </si>
  <si>
    <t>RCH-02-0090-1</t>
  </si>
  <si>
    <t>RCH-02-0091-1</t>
  </si>
  <si>
    <t>RCH-02-0092-1</t>
  </si>
  <si>
    <t>RCH-02-0093-1</t>
  </si>
  <si>
    <t>RCH-02-0094-1</t>
  </si>
  <si>
    <t>RCH-02-0095-1</t>
  </si>
  <si>
    <t>RCH-02-0096-1</t>
  </si>
  <si>
    <t>RCH-02-0097-1</t>
  </si>
  <si>
    <t>RCH-02-0098-1</t>
  </si>
  <si>
    <t>RCH-02-0098-2</t>
  </si>
  <si>
    <t>RCH-02-0099-1</t>
  </si>
  <si>
    <t>RCH-02-0099-2</t>
  </si>
  <si>
    <t>RCH-02-0099-3</t>
  </si>
  <si>
    <t>RCH-02-0100-1</t>
  </si>
  <si>
    <t>RCH-02-0101-1</t>
  </si>
  <si>
    <t>RCH-02-0102-1</t>
  </si>
  <si>
    <t>RCH-02-0103-1</t>
  </si>
  <si>
    <t>RCH-02-0104-1</t>
  </si>
  <si>
    <t>RCH-02-0105-1</t>
  </si>
  <si>
    <t>RCH-02-0106-1</t>
  </si>
  <si>
    <t>RCH-03-0001-1</t>
  </si>
  <si>
    <t>RCH-03-0002-1</t>
  </si>
  <si>
    <t>RCH-03-0003-1</t>
  </si>
  <si>
    <t>RCH-03-0003-2</t>
  </si>
  <si>
    <t>RCH-03-0004-1</t>
  </si>
  <si>
    <t>RCH-03-0005-1</t>
  </si>
  <si>
    <t>RCH-03-0005-2</t>
  </si>
  <si>
    <t>RCH-03-0006-1</t>
  </si>
  <si>
    <t>RCH-03-0007-1</t>
  </si>
  <si>
    <t>RCH-03-0007-2</t>
  </si>
  <si>
    <t>RCH-03-0008-1</t>
  </si>
  <si>
    <t>RCH-03-0008-2</t>
  </si>
  <si>
    <t>RCH-03-0009-1</t>
  </si>
  <si>
    <t>RCH-03-0010-1</t>
  </si>
  <si>
    <t>RCH-03-0011-1</t>
  </si>
  <si>
    <t>RCH-03-0012-1</t>
  </si>
  <si>
    <t>RCH-03-0013-1</t>
  </si>
  <si>
    <t>RCH-03-0012-2</t>
  </si>
  <si>
    <t>RCH-03-0014-1</t>
  </si>
  <si>
    <t>RCH-03-0015-1</t>
  </si>
  <si>
    <t>RCH-03-0016-1</t>
  </si>
  <si>
    <t>RCH-03-0017-1</t>
  </si>
  <si>
    <t>RCH-03-0018-1</t>
  </si>
  <si>
    <t>RCH-03-0019-1</t>
  </si>
  <si>
    <t>RCH-03-0020-1</t>
  </si>
  <si>
    <t>RCH-03-0021-1</t>
  </si>
  <si>
    <t>RCH-03-0022-1</t>
  </si>
  <si>
    <t>RCH-03-0023-1</t>
  </si>
  <si>
    <t>RCH-03-0024-1</t>
  </si>
  <si>
    <t>RCH-03-0025-1</t>
  </si>
  <si>
    <t>RCH-03-0026-1</t>
  </si>
  <si>
    <t>RCH-03-0027-1</t>
  </si>
  <si>
    <t>RCH-03-0028-1</t>
  </si>
  <si>
    <t>RCH-03-0029-1</t>
  </si>
  <si>
    <t>RCH-03-0030-1</t>
  </si>
  <si>
    <t>RCH-03-0031-1</t>
  </si>
  <si>
    <t>RCH-03-0032-1</t>
  </si>
  <si>
    <t>RCH-03-0033-1</t>
  </si>
  <si>
    <t>จานย่าง</t>
  </si>
  <si>
    <t>Mixed grilled</t>
  </si>
  <si>
    <t>RCH-04-0001-1</t>
  </si>
  <si>
    <t>RCH-04-0002-1</t>
  </si>
  <si>
    <t>RCH-04-0003-3</t>
  </si>
  <si>
    <t>RCH-04-0003-1</t>
  </si>
  <si>
    <t>RCH-04-0004-1</t>
  </si>
  <si>
    <t>RCH-04-0005-1</t>
  </si>
  <si>
    <t>RCH-04-0006-1</t>
  </si>
  <si>
    <t>RCH-04-0007-1</t>
  </si>
  <si>
    <t>RCH-04-0008-1</t>
  </si>
  <si>
    <t>RCH-04-0009-1</t>
  </si>
  <si>
    <t>RCH-04-0009-2</t>
  </si>
  <si>
    <t>RCH-04-0010-1</t>
  </si>
  <si>
    <t>RCH-04-0010-2</t>
  </si>
  <si>
    <t>RCH-04-0011-1</t>
  </si>
  <si>
    <t>RCH-04-0012-1</t>
  </si>
  <si>
    <t>RCH-05-0001-1</t>
  </si>
  <si>
    <t>RCH-05-0001-2</t>
  </si>
  <si>
    <t>RCH-05-0002-1</t>
  </si>
  <si>
    <t>RCH-05-0002-2</t>
  </si>
  <si>
    <t>RCH-05-0003-1</t>
  </si>
  <si>
    <t>RCH-05-0004-1</t>
  </si>
  <si>
    <t>RCH-05-0005-1</t>
  </si>
  <si>
    <t>RCH-05-0006-1</t>
  </si>
  <si>
    <t>RCH-05-0007-1</t>
  </si>
  <si>
    <t>RCH-05-0007-2</t>
  </si>
  <si>
    <t>RCH-05-0008-1</t>
  </si>
  <si>
    <t>RCH-05-0009-1</t>
  </si>
  <si>
    <t>RCH-05-0010-1</t>
  </si>
  <si>
    <t>RCH-05-0011-1</t>
  </si>
  <si>
    <t>RCH-05-0012-1</t>
  </si>
  <si>
    <t>RCH-05-0013-1</t>
  </si>
  <si>
    <t>RCH-05-0014-1</t>
  </si>
  <si>
    <t>RCH-05-0015-1</t>
  </si>
  <si>
    <t>RCH-05-0016-1</t>
  </si>
  <si>
    <t>RCH-05-0016-2</t>
  </si>
  <si>
    <t>RCH-05-0017-1</t>
  </si>
  <si>
    <t>RCH-05-0018-1</t>
  </si>
  <si>
    <t>RCH-05-0019-1</t>
  </si>
  <si>
    <t>RCH-05-0019-2</t>
  </si>
  <si>
    <t>RCH-05-0020-1</t>
  </si>
  <si>
    <t>RCH-05-0020-2</t>
  </si>
  <si>
    <t>RCH-05-0021-2</t>
  </si>
  <si>
    <t>RCH-05-0022-1</t>
  </si>
  <si>
    <t>RCH-05-0023-1</t>
  </si>
  <si>
    <t>RCH-05-0024-2</t>
  </si>
  <si>
    <t>RCH-05-0026-1</t>
  </si>
  <si>
    <t>RCH-05-0025-1</t>
  </si>
  <si>
    <t>RCH-05-0027-1</t>
  </si>
  <si>
    <t>RCH-05-0028-1</t>
  </si>
  <si>
    <t>RCH-05-0028-2</t>
  </si>
  <si>
    <t>RCH-05-0029-1</t>
  </si>
  <si>
    <t>RCH-05-0030-1</t>
  </si>
  <si>
    <t>RCH-05-0031-1</t>
  </si>
  <si>
    <t>RCH-05-0032-1</t>
  </si>
  <si>
    <t>RCH-05-0033-1</t>
  </si>
  <si>
    <t>RCH-05-0034-2</t>
  </si>
  <si>
    <t>RCH-05-0034-1</t>
  </si>
  <si>
    <t>RCH-06-0001-1</t>
  </si>
  <si>
    <t>RCH-06-0002-1</t>
  </si>
  <si>
    <t>RCH-06-0001-2</t>
  </si>
  <si>
    <t>RCH-06-0001-3</t>
  </si>
  <si>
    <t>FCH-01-0012-1</t>
  </si>
  <si>
    <t>ค่าของชำรุดเสียหาย</t>
  </si>
  <si>
    <t>FCH-01-0013-1</t>
  </si>
  <si>
    <t>FCH-02-0009-1</t>
  </si>
  <si>
    <t>FCH-03-0001-1</t>
  </si>
  <si>
    <t>ฉู่ฉี่ปลาอินทรีย์</t>
  </si>
  <si>
    <t>น้ำสับปะรดปั่นกับไอศกรีมกะทิ</t>
  </si>
  <si>
    <t>RCH-05-0035-3</t>
  </si>
  <si>
    <t>RCH-05-0035-1</t>
  </si>
  <si>
    <t>เบียร์ช้าง เล็ก</t>
  </si>
  <si>
    <t>เบียร์ช้าง ใหญ่</t>
  </si>
  <si>
    <t>เบียร์สิงห์ เล็ก</t>
  </si>
  <si>
    <t>RCH-04-0013-1</t>
  </si>
  <si>
    <t>RCH-04-0014-1</t>
  </si>
  <si>
    <t>RCH-03-0034-1</t>
  </si>
  <si>
    <t>เค้กแครอท</t>
  </si>
  <si>
    <t>เสื้อ-กางเกง(ชุมพร)</t>
  </si>
  <si>
    <t>RCH-07-0001-1</t>
  </si>
  <si>
    <t>FCH-02-0010-1</t>
  </si>
  <si>
    <t>RCH-08-0001-1</t>
  </si>
  <si>
    <t>สินค้าบริโภค(ชุมพร)</t>
  </si>
  <si>
    <t>น้ำมันมะพร้าวปรุงอาหาร 750cc(ชุมพร)</t>
  </si>
  <si>
    <t>น้ำมันมะพร้าวปรุงอาหาร 750cc(ฐธ9)</t>
  </si>
  <si>
    <t>น้ำมันมะพร้าวมาว่า สกัดเย็น 85cc(ฐธ9)</t>
  </si>
  <si>
    <t>น้ำมันมะพร้าวมาว่า สกัดเย็น 250cc(ฐธ9)</t>
  </si>
  <si>
    <t>น้ำมันมะพร้าวมาว่า สกัดเย็น 700cc(ฐธ9)</t>
  </si>
  <si>
    <t>น้ำมันมะพร้าวมาติ สกัดเย็น 85cc(ฐธ9)</t>
  </si>
  <si>
    <t>น้ำมันมะพร้าวมาติ สกัดเย็น 250cc(ฐธ9)</t>
  </si>
  <si>
    <t>RCH-09-0001-1</t>
  </si>
  <si>
    <t>RCH-09-0001-2</t>
  </si>
  <si>
    <t>RCH-09-0001-3</t>
  </si>
  <si>
    <t>RCH-09-0002-1</t>
  </si>
  <si>
    <t>RCH-09-0002-2</t>
  </si>
  <si>
    <t>น้ำมันมะพร้าวมาว่า สกัดเย็น 85cc(ชุมพร)</t>
  </si>
  <si>
    <t>น้ำมันมะพร้าวมาว่า สกัดเย็น 250cc(ชุมพร)</t>
  </si>
  <si>
    <t>น้ำมันมะพร้าวมาว่า สกัดเย็น 700cc(ชุมพร)</t>
  </si>
  <si>
    <t>น้ำมันมะพร้าวมาติ สกัดเย็น 85cc(ชุมพร)</t>
  </si>
  <si>
    <t>น้ำมันมะพร้าวมาติ สกัดเย็น 250cc(ชุมพร)</t>
  </si>
  <si>
    <t>RCH-09-0002-3</t>
  </si>
  <si>
    <t>น้ำมันมะพร้าวมาติ สกัดเย็น 500cc(ชุมพร)</t>
  </si>
  <si>
    <t>RCH-09-0002-4</t>
  </si>
  <si>
    <t>น้ำมันมะพร้าวมาติ สกัดเย็น 700cc(ชุมพร)</t>
  </si>
  <si>
    <t>RCH-09-0001-4</t>
  </si>
  <si>
    <t>น้ำมันมะพร้าวมาว่า สกัดเย็น 500cc(ชุมพร)</t>
  </si>
  <si>
    <t>RCH-02-0107-1</t>
  </si>
  <si>
    <t>RCH-03-0035-1</t>
  </si>
  <si>
    <t>ปูดองน้ำปลา (กก)</t>
  </si>
  <si>
    <t>ลำไย(ฐธ9)</t>
  </si>
  <si>
    <t>SPT-07-0001-1</t>
  </si>
  <si>
    <t>ลำไย(สปต)</t>
  </si>
  <si>
    <t>ผลไม้(สปต)</t>
  </si>
  <si>
    <t>คอร์ส</t>
  </si>
  <si>
    <t>ห้อง</t>
  </si>
  <si>
    <t>ถ้วย</t>
  </si>
  <si>
    <t>แถว</t>
  </si>
  <si>
    <t>หม้อ</t>
  </si>
  <si>
    <t>ชาม</t>
  </si>
  <si>
    <t>อ</t>
  </si>
  <si>
    <t>เตียง</t>
  </si>
  <si>
    <t>ที่</t>
  </si>
  <si>
    <t>คู่</t>
  </si>
  <si>
    <t>ม้วน</t>
  </si>
  <si>
    <t xml:space="preserve"> </t>
  </si>
  <si>
    <t>ข้าวเปลือกสันป่าตอง(ฐธ9)</t>
  </si>
  <si>
    <t>ปลาเก๋า เล็ก</t>
  </si>
  <si>
    <t>RCH-01-0023-3</t>
  </si>
  <si>
    <t>ปลาเก๋า ใหญ่</t>
  </si>
  <si>
    <t>ปลาสีกุน เล็ก</t>
  </si>
  <si>
    <t>RCH-01-0016-3</t>
  </si>
  <si>
    <t>ปลาสีกุน ใหญ่</t>
  </si>
  <si>
    <t>ปลาอังเกย (ปลากะพง)</t>
  </si>
  <si>
    <t>RCH-01-0020-3</t>
  </si>
  <si>
    <t>ปลาโฉมงาม เล็ก</t>
  </si>
  <si>
    <t>ปลาโฉมงาม ใหญ่</t>
  </si>
  <si>
    <t>ปลาสุจิน เล็ก</t>
  </si>
  <si>
    <t>ปลาช่อนทะเล เล็ก</t>
  </si>
  <si>
    <t>RM-09-0011-2</t>
  </si>
  <si>
    <t>RM-09-0011-3</t>
  </si>
  <si>
    <t>กล้วยเทพรส เล็ก</t>
  </si>
  <si>
    <t>กล้วยเทพรส กลาง</t>
  </si>
  <si>
    <t>กล้วยเทพรส ใหญ่</t>
  </si>
  <si>
    <t>โถ</t>
  </si>
  <si>
    <t>ข้าวผัดปู ใหญ่</t>
  </si>
  <si>
    <t>RCH-02-0061-1</t>
  </si>
  <si>
    <t>แชมพูครีมนวดน้ํานมข้าว</t>
  </si>
  <si>
    <t>กล้วยตาก fruitboy กระปุก</t>
  </si>
  <si>
    <t>กล้วยน้ําว้า</t>
  </si>
  <si>
    <t>กะหล่ําดอก</t>
  </si>
  <si>
    <t>กะหล่ําปลี</t>
  </si>
  <si>
    <t>กุ้ยช่าย</t>
  </si>
  <si>
    <t>ข่าแดง</t>
  </si>
  <si>
    <t>ข้าวกล้อง 1 กก</t>
  </si>
  <si>
    <t>ข้าวกล้อง 2 กก</t>
  </si>
  <si>
    <t>ข้าวกล้อง 5 กก</t>
  </si>
  <si>
    <t>คึ่นช่าย</t>
  </si>
  <si>
    <t>งาขาว</t>
  </si>
  <si>
    <t>งาดำ</t>
  </si>
  <si>
    <t>ต้นกุ้ยช่าย</t>
  </si>
  <si>
    <t>ตําลึง</t>
  </si>
  <si>
    <t>ถั่วดํา 0.5 กก</t>
  </si>
  <si>
    <t>น้ําเต้า</t>
  </si>
  <si>
    <t>น้ําปลาหวาน</t>
  </si>
  <si>
    <t>น้ําผึ้งดอกไม้ป่า</t>
  </si>
  <si>
    <t>น้ําพริกเผา</t>
  </si>
  <si>
    <t>น้ํามะปี๊ดผสมน้ําผึ้ง</t>
  </si>
  <si>
    <t>น้ํามังคุด</t>
  </si>
  <si>
    <t>น้ํามันเขียว</t>
  </si>
  <si>
    <t>น้ํามันเหลือง</t>
  </si>
  <si>
    <t>น้ํามันมะพร้าวมาติ ขวดแก้ว ไซส์เล็ก</t>
  </si>
  <si>
    <t>น้ํามันมะพร้าวมาติ ขวดแก้ว ไซส์ใหญ่</t>
  </si>
  <si>
    <t>น้ํามันมะพร้าวมาว่า ขวดแก้ว ไซส์เล็ก</t>
  </si>
  <si>
    <t>น้ํามันมะพร้าวมาว่า ขวดแก้ว ไซส์ใหญ่</t>
  </si>
  <si>
    <t>น้ํายาซักผ้า</t>
  </si>
  <si>
    <t>น้ํายาบ้วนปากสมุนไพร</t>
  </si>
  <si>
    <t>น้ํายาล้างจาน</t>
  </si>
  <si>
    <t>น้ําส้มควันไม้</t>
  </si>
  <si>
    <t>น้ำมันมะพร้าวมาติ ขวดแก้ว ไซส์เล็ก</t>
  </si>
  <si>
    <t>น้ำมันมะพร้าวมาติ ขวดแก้ว ไซส์ใหญ่</t>
  </si>
  <si>
    <t>น้ำมันมะพร้าวมาว่า ขวดแก้ว ไซส์เล็ก</t>
  </si>
  <si>
    <t>น้ำมันมะพร้าวมาว่า ขวดแก้ว ไซส์ใหญ่</t>
  </si>
  <si>
    <t>ปลายข้าว</t>
  </si>
  <si>
    <t>ปลาอินทรีย์</t>
  </si>
  <si>
    <t>ปุ๋ยเม็ดเร่งดอกผล 702 ขนาด 1 กก</t>
  </si>
  <si>
    <t>ปุ๋ยเม็ดเร่งดอกผล 702 ขนาด 50 กก</t>
  </si>
  <si>
    <t>ปุ๋ยเม็ดบํารุงดิน 701 ขนาด 1 กก</t>
  </si>
  <si>
    <t>ปุ๋ยเม็ดบํารุงดิน 701 ขนาด 25 กก</t>
  </si>
  <si>
    <t>ปุ๋ยเม็ดบำรุงดิน 701 ขนาด 1 กก</t>
  </si>
  <si>
    <t>ปุ๋ยเม็ดบำรุงดิน 701 ขนาด 25 กก</t>
  </si>
  <si>
    <t>ปุ๋ยน้ํา 201</t>
  </si>
  <si>
    <t>ปุ๋ยน้ํา 202</t>
  </si>
  <si>
    <t>ปุ๋ยน้ํา 203</t>
  </si>
  <si>
    <t>ปุ๋ยน้ํา 204</t>
  </si>
  <si>
    <t>ปุ๋ยน้ํา 205</t>
  </si>
  <si>
    <t>ปุ๋ยน้ําไวต้า</t>
  </si>
  <si>
    <t>ปุ๋ยน้ำ 201</t>
  </si>
  <si>
    <t>ปุ๋ยน้ำ 202</t>
  </si>
  <si>
    <t>ปุ๋ยน้ำ 203</t>
  </si>
  <si>
    <t>ปุ๋ยน้ำ 204</t>
  </si>
  <si>
    <t>ปุ๋ยน้ำ 205</t>
  </si>
  <si>
    <t>ผงล้างผัก</t>
  </si>
  <si>
    <t>ผักใบรวม</t>
  </si>
  <si>
    <t>ผักผลรวม</t>
  </si>
  <si>
    <t>พริกแฟนซี</t>
  </si>
  <si>
    <t>มะเขือยาว</t>
  </si>
  <si>
    <t>มะม่วงR2E2</t>
  </si>
  <si>
    <t>มะม่วงน้ําดอกไม้-ดิบ</t>
  </si>
  <si>
    <t>มะม่วงน้ําดอกไม้-สุก</t>
  </si>
  <si>
    <t>มะม่วงน้ำดอกไม้-ดิบ</t>
  </si>
  <si>
    <t>มะม่วงน้ำดอกไม้-สุก</t>
  </si>
  <si>
    <t>มะม่วงมหาชนก-ดิบ</t>
  </si>
  <si>
    <t>มะม่วงมหาชนก-สุก</t>
  </si>
  <si>
    <t>มะม่วงหาวมะนาวโห่</t>
  </si>
  <si>
    <t>มะละกอดิบ  ลูกละ</t>
  </si>
  <si>
    <t>มันเทศ</t>
  </si>
  <si>
    <t>มัลเบอร์รี่</t>
  </si>
  <si>
    <t>ลำใย</t>
  </si>
  <si>
    <t>สเปรย์กันยุง สันป่าตอง</t>
  </si>
  <si>
    <t>สบู่เหลวถ่าน</t>
  </si>
  <si>
    <t>สบู่เหลวน้ําผึ้ง&amp;น้ํานมข้าว</t>
  </si>
  <si>
    <t>สบู่เหลวน้ำผึ้ง&amp;น้ำนมข้าว</t>
  </si>
  <si>
    <t>หนังสือเซ็กซ์กับความรัก</t>
  </si>
  <si>
    <t>หนังสือคู่มือเก็บเมล็ดพันธุ์ประจําบ้าน (seed)</t>
  </si>
  <si>
    <t>หนังสือคู่มือเก็บเมล็ดพันธุ์ประจำบ้าน (seed)</t>
  </si>
  <si>
    <t>หนังสือบุกรังโจน</t>
  </si>
  <si>
    <t>หอมใหญ่</t>
  </si>
  <si>
    <t>หัวเชื้อ Super M</t>
  </si>
  <si>
    <t>หัวปลี ( หัวละ)</t>
  </si>
  <si>
    <t>ส้มตำใบเหลียงทอดกุ้งสด</t>
  </si>
  <si>
    <t>ส้มตำไทย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</si>
</sst>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Tahoma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sz val="9"/>
      <color indexed="81"/>
      <name val="Tahoma"/>
      <family val="2"/>
    </font>
    <font>
      <b/>
      <sz val="14"/>
      <color theme="1"/>
      <name val="AngsanaUPC"/>
      <family val="1"/>
    </font>
    <font>
      <sz val="14"/>
      <color rgb="FF000000"/>
      <name val="AngsanaUPC"/>
      <family val="1"/>
    </font>
    <font>
      <sz val="14"/>
      <color theme="1"/>
      <name val="AngsanaUPC"/>
      <family val="1"/>
    </font>
    <font>
      <sz val="14"/>
      <color rgb="FF1C1E21"/>
      <name val="AngsanaUPC"/>
      <family val="1"/>
    </font>
    <font>
      <sz val="12"/>
      <color theme="1"/>
      <name val="Tahoma"/>
      <family val="2"/>
      <scheme val="minor"/>
    </font>
    <font>
      <sz val="10.199999999999999"/>
      <color rgb="FF333333"/>
      <name val="Courier New"/>
      <family val="3"/>
    </font>
    <font>
      <sz val="8"/>
      <color rgb="FF333333"/>
      <name val="Courier New"/>
      <family val="3"/>
    </font>
    <font>
      <b/>
      <sz val="9"/>
      <color indexed="81"/>
      <name val="Tahoma"/>
      <family val="2"/>
    </font>
    <font>
      <b/>
      <sz val="14"/>
      <name val="AngsanaUPC"/>
      <family val="1"/>
    </font>
    <font>
      <sz val="20"/>
      <color theme="1"/>
      <name val="AngsanaUPC"/>
      <family val="1"/>
    </font>
    <font>
      <sz val="14"/>
      <color theme="0"/>
      <name val="AngsanaUPC"/>
      <family val="1"/>
    </font>
    <font>
      <sz val="14"/>
      <name val="AngsanaUPC"/>
      <family val="1"/>
    </font>
    <font>
      <sz val="8"/>
      <name val="Tahoma"/>
      <family val="2"/>
      <scheme val="minor"/>
    </font>
    <font>
      <sz val="14"/>
      <color theme="1"/>
      <name val="Angsana New"/>
      <family val="1"/>
    </font>
    <font>
      <sz val="14"/>
      <color rgb="FF000000"/>
      <name val="Angsana New"/>
      <family val="1"/>
    </font>
    <font>
      <b/>
      <sz val="14"/>
      <color theme="0"/>
      <name val="AngsanaUPC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rgb="FFB1CEDB"/>
      </left>
      <right/>
      <top/>
      <bottom/>
      <diagonal/>
    </border>
    <border>
      <left/>
      <right/>
      <top/>
      <bottom style="medium">
        <color rgb="FF9FB4BE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ck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8" fillId="0" borderId="0"/>
  </cellStyleXfs>
  <cellXfs count="73">
    <xf numFmtId="0" fontId="0" fillId="0" borderId="0" xfId="0"/>
    <xf numFmtId="0" fontId="4" fillId="2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wrapText="1"/>
    </xf>
    <xf numFmtId="0" fontId="6" fillId="0" borderId="0" xfId="0" applyFont="1" applyBorder="1"/>
    <xf numFmtId="0" fontId="6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top"/>
    </xf>
    <xf numFmtId="0" fontId="6" fillId="3" borderId="0" xfId="0" applyFont="1" applyFill="1" applyBorder="1"/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5" fillId="0" borderId="0" xfId="0" applyFont="1"/>
    <xf numFmtId="0" fontId="6" fillId="0" borderId="0" xfId="0" applyFont="1"/>
    <xf numFmtId="0" fontId="6" fillId="3" borderId="0" xfId="0" applyFont="1" applyFill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0" borderId="0" xfId="1" applyNumberFormat="1" applyFont="1"/>
    <xf numFmtId="0" fontId="6" fillId="5" borderId="0" xfId="0" applyFont="1" applyFill="1"/>
    <xf numFmtId="0" fontId="6" fillId="4" borderId="0" xfId="0" applyFont="1" applyFill="1"/>
    <xf numFmtId="0" fontId="0" fillId="0" borderId="0" xfId="0" applyAlignment="1">
      <alignment horizontal="center"/>
    </xf>
    <xf numFmtId="0" fontId="15" fillId="4" borderId="0" xfId="0" applyFont="1" applyFill="1"/>
    <xf numFmtId="0" fontId="15" fillId="4" borderId="0" xfId="0" applyNumberFormat="1" applyFont="1" applyFill="1"/>
    <xf numFmtId="0" fontId="6" fillId="0" borderId="4" xfId="0" applyFont="1" applyBorder="1"/>
    <xf numFmtId="0" fontId="15" fillId="4" borderId="4" xfId="0" applyNumberFormat="1" applyFont="1" applyFill="1" applyBorder="1"/>
    <xf numFmtId="0" fontId="6" fillId="0" borderId="0" xfId="0" applyFont="1" applyFill="1"/>
    <xf numFmtId="0" fontId="17" fillId="0" borderId="0" xfId="0" applyFont="1" applyFill="1" applyBorder="1" applyAlignment="1">
      <alignment horizontal="left" wrapText="1"/>
    </xf>
    <xf numFmtId="0" fontId="17" fillId="0" borderId="0" xfId="0" applyFont="1" applyFill="1" applyBorder="1" applyAlignment="1">
      <alignment horizontal="left" vertical="top" wrapText="1"/>
    </xf>
    <xf numFmtId="0" fontId="18" fillId="0" borderId="0" xfId="0" applyFont="1" applyFill="1" applyBorder="1" applyAlignment="1">
      <alignment horizontal="left" wrapText="1"/>
    </xf>
    <xf numFmtId="0" fontId="6" fillId="0" borderId="5" xfId="1" applyNumberFormat="1" applyFont="1" applyFill="1" applyBorder="1" applyAlignment="1"/>
    <xf numFmtId="0" fontId="6" fillId="0" borderId="5" xfId="0" applyFont="1" applyFill="1" applyBorder="1"/>
    <xf numFmtId="0" fontId="6" fillId="6" borderId="0" xfId="0" applyFont="1" applyFill="1"/>
    <xf numFmtId="0" fontId="6" fillId="6" borderId="0" xfId="0" applyNumberFormat="1" applyFont="1" applyFill="1"/>
    <xf numFmtId="0" fontId="6" fillId="6" borderId="4" xfId="0" applyNumberFormat="1" applyFont="1" applyFill="1" applyBorder="1"/>
    <xf numFmtId="0" fontId="12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6" fillId="6" borderId="0" xfId="0" applyNumberFormat="1" applyFont="1" applyFill="1" applyBorder="1"/>
    <xf numFmtId="0" fontId="15" fillId="4" borderId="0" xfId="0" applyNumberFormat="1" applyFont="1" applyFill="1" applyBorder="1"/>
    <xf numFmtId="0" fontId="6" fillId="4" borderId="4" xfId="0" applyFont="1" applyFill="1" applyBorder="1"/>
    <xf numFmtId="0" fontId="6" fillId="0" borderId="4" xfId="0" applyFont="1" applyFill="1" applyBorder="1"/>
    <xf numFmtId="0" fontId="6" fillId="0" borderId="6" xfId="1" applyNumberFormat="1" applyFont="1" applyFill="1" applyBorder="1" applyAlignment="1"/>
    <xf numFmtId="0" fontId="17" fillId="0" borderId="4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left" wrapText="1"/>
    </xf>
    <xf numFmtId="0" fontId="6" fillId="0" borderId="7" xfId="0" applyFont="1" applyBorder="1"/>
    <xf numFmtId="0" fontId="6" fillId="0" borderId="3" xfId="1" applyNumberFormat="1" applyFont="1" applyFill="1" applyBorder="1" applyAlignment="1"/>
    <xf numFmtId="0" fontId="17" fillId="0" borderId="0" xfId="0" applyFont="1" applyFill="1"/>
    <xf numFmtId="0" fontId="6" fillId="0" borderId="0" xfId="1" applyNumberFormat="1" applyFont="1" applyFill="1" applyBorder="1" applyAlignment="1"/>
    <xf numFmtId="0" fontId="6" fillId="0" borderId="0" xfId="0" applyNumberFormat="1" applyFont="1" applyFill="1"/>
    <xf numFmtId="0" fontId="6" fillId="0" borderId="4" xfId="0" applyNumberFormat="1" applyFont="1" applyFill="1" applyBorder="1"/>
    <xf numFmtId="0" fontId="6" fillId="0" borderId="0" xfId="0" applyNumberFormat="1" applyFont="1" applyFill="1" applyBorder="1"/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6" fillId="0" borderId="8" xfId="1" applyNumberFormat="1" applyFont="1" applyFill="1" applyBorder="1" applyAlignment="1"/>
    <xf numFmtId="0" fontId="6" fillId="0" borderId="9" xfId="0" applyFont="1" applyBorder="1"/>
    <xf numFmtId="0" fontId="6" fillId="6" borderId="9" xfId="0" applyNumberFormat="1" applyFont="1" applyFill="1" applyBorder="1"/>
    <xf numFmtId="0" fontId="6" fillId="0" borderId="9" xfId="1" applyNumberFormat="1" applyFont="1" applyFill="1" applyBorder="1" applyAlignment="1"/>
    <xf numFmtId="0" fontId="6" fillId="0" borderId="9" xfId="0" applyFont="1" applyFill="1" applyBorder="1"/>
    <xf numFmtId="0" fontId="6" fillId="0" borderId="9" xfId="0" applyNumberFormat="1" applyFont="1" applyFill="1" applyBorder="1"/>
    <xf numFmtId="0" fontId="6" fillId="4" borderId="9" xfId="0" applyFont="1" applyFill="1" applyBorder="1"/>
    <xf numFmtId="0" fontId="15" fillId="4" borderId="9" xfId="0" applyNumberFormat="1" applyFont="1" applyFill="1" applyBorder="1"/>
    <xf numFmtId="0" fontId="6" fillId="3" borderId="9" xfId="0" applyFont="1" applyFill="1" applyBorder="1"/>
    <xf numFmtId="0" fontId="6" fillId="0" borderId="4" xfId="0" applyFont="1" applyFill="1" applyBorder="1" applyAlignment="1">
      <alignment wrapText="1"/>
    </xf>
    <xf numFmtId="0" fontId="6" fillId="0" borderId="0" xfId="0" applyNumberFormat="1" applyFont="1"/>
    <xf numFmtId="0" fontId="17" fillId="0" borderId="10" xfId="0" applyFont="1" applyFill="1" applyBorder="1"/>
    <xf numFmtId="0" fontId="17" fillId="0" borderId="11" xfId="0" applyFont="1" applyFill="1" applyBorder="1"/>
  </cellXfs>
  <cellStyles count="2">
    <cellStyle name="Normal" xfId="0" builtinId="0"/>
    <cellStyle name="Normal 2" xfId="1" xr:uid="{7969CAED-0083-47A0-8C5C-C0D77B8234CE}"/>
  </cellStyles>
  <dxfs count="12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 New"/>
        <family val="1"/>
        <scheme val="none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numFmt numFmtId="0" formatCode="General"/>
      <fill>
        <patternFill>
          <fgColor indexed="64"/>
          <bgColor rgb="FFFF0000"/>
        </patternFill>
      </fill>
    </dxf>
    <dxf>
      <font>
        <strike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numFmt numFmtId="0" formatCode="General"/>
      <fill>
        <patternFill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D08D82-65B9-481A-A725-CCDEB448BF86}" name="Table1" displayName="Table1" ref="A1:P1029" totalsRowShown="0" headerRowDxfId="1262" dataDxfId="1261">
  <tableColumns count="16">
    <tableColumn id="1" xr3:uid="{FAA333F2-E66B-4BB6-87D0-5B0F25DF6117}" name="code" dataDxfId="1260"/>
    <tableColumn id="2" xr3:uid="{479A6137-33A1-4E3D-8635-875C73430472}" name="productStructureType" dataDxfId="1259"/>
    <tableColumn id="3" xr3:uid="{93F0B37D-57F5-4D07-9135-38C876139E7E}" name="type" dataDxfId="1258">
      <calculatedColumnFormula>IF($B2="ProductService",1,IF($B2="ProductNonInventory",3,IF($B2="ProductInventory",5,"error")))</calculatedColumnFormula>
    </tableColumn>
    <tableColumn id="4" xr3:uid="{549570F2-1B43-46E7-92C4-6556FC7CBF5F}" name="name" dataDxfId="1257"/>
    <tableColumn id="5" xr3:uid="{AFF840DB-9363-4373-8C9B-0E4436E6729E}" name="unitName" dataDxfId="1256"/>
    <tableColumn id="6" xr3:uid="{767A7ABD-74B8-4268-9A0C-E4F18127F910}" name="sellDescription" dataDxfId="1255"/>
    <tableColumn id="7" xr3:uid="{4155BA73-2015-462F-A1AE-28D69515F1AD}" name="sellPrice" dataDxfId="1254"/>
    <tableColumn id="8" xr3:uid="{ADDAE111-F576-4B8D-B836-5F5C82FAF8B0}" name="sellVatType" dataDxfId="1253"/>
    <tableColumn id="9" xr3:uid="{689BE0CA-F7BF-4AA9-8C56-34A372F45D08}" name="categoryName" dataDxfId="1252"/>
    <tableColumn id="10" xr3:uid="{30697383-A6EB-41C1-93BE-49D3973D52B0}" name="buyDescription" dataDxfId="1251"/>
    <tableColumn id="11" xr3:uid="{2D6BAB7D-805E-44C1-BD38-82C2D03F127A}" name="buyPrice" dataDxfId="1250"/>
    <tableColumn id="12" xr3:uid="{8A1E5E0D-7A27-474F-9254-C572ECB8F821}" name="buyVatType" dataDxfId="1249"/>
    <tableColumn id="15" xr3:uid="{5A3071B7-7A61-4269-981A-CB89738062C6}" name="sellChartName" dataDxfId="1248"/>
    <tableColumn id="16" xr3:uid="{DC169455-6DC2-47CD-BB6D-A89BFD324ECD}" name="buyChartName" dataDxfId="1247"/>
    <tableColumn id="13" xr3:uid="{29B8B248-E44F-4552-B1A3-13296776A952}" name="sellChartId" dataDxfId="1246">
      <calculatedColumnFormula>INDEX(accountchart[chartId], MATCH(Table1[[#This Row],[sellChartName]],accountchart[chartName],0))</calculatedColumnFormula>
    </tableColumn>
    <tableColumn id="14" xr3:uid="{DE49D0EA-CBAF-4CE3-95E8-3A52057615EF}" name="buyCharId" dataDxfId="1245">
      <calculatedColumnFormula>INDEX(accountchart[chartId], MATCH(Table1[[#This Row],[buyChartName]],accountchart[chartName],0))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D269A9A-BAC3-40D1-A0AC-C05B8BE68A02}" name="Table310" displayName="Table310" ref="A1:H266" totalsRowShown="0" headerRowDxfId="1244" dataDxfId="1243">
  <autoFilter ref="A1:H266" xr:uid="{65DF33BE-3771-4F2A-A8A9-5F8CF797394F}"/>
  <tableColumns count="8">
    <tableColumn id="1" xr3:uid="{F2DA89EB-CDEF-404B-AC3A-C0DB3D9FAABA}" name="productName" dataDxfId="1242"/>
    <tableColumn id="2" xr3:uid="{F393C3A1-6992-4732-A2CB-2E7E692992ED}" name="productOption" dataDxfId="1241"/>
    <tableColumn id="3" xr3:uid="{363262B8-5384-4562-BBA0-6386DDEB90A1}" name="flowProductCode" dataDxfId="1240"/>
    <tableColumn id="4" xr3:uid="{40F8F139-2C19-4964-A5C3-E17810578709}" name="flowProductName" dataDxfId="1239">
      <calculatedColumnFormula>VLOOKUP($C2,allFlowProduct!$A:$P,4,FALSE)</calculatedColumnFormula>
    </tableColumn>
    <tableColumn id="5" xr3:uid="{B481FC2E-123E-4AF5-9638-6C60BB23E2AA}" name="flowUnitName" dataDxfId="1238">
      <calculatedColumnFormula>VLOOKUP($C2,allFlowProduct!$A:$P,5,FALSE)</calculatedColumnFormula>
    </tableColumn>
    <tableColumn id="6" xr3:uid="{43BBFDC6-25DB-468B-81A4-DB49F17A17A4}" name="flowProductType" dataDxfId="1237">
      <calculatedColumnFormula>VLOOKUP($C2,allFlowProduct!$A:$P,3,FALSE)</calculatedColumnFormula>
    </tableColumn>
    <tableColumn id="8" xr3:uid="{617481E7-7DD2-4CE5-88D2-1B47C1099123}" name="vatType" dataDxfId="1236">
      <calculatedColumnFormula>VLOOKUP($C2,allFlowProduct!$A:$P,8,FALSE)</calculatedColumnFormula>
    </tableColumn>
    <tableColumn id="7" xr3:uid="{970A082B-84FA-4895-8162-0F4E8EB3B3F7}" name="vatRate" dataDxfId="1235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38C334-94FE-44A6-9FC8-53838A3D3E08}" name="Table2" displayName="Table2" ref="A1:I430" totalsRowShown="0" headerRowDxfId="1234" dataDxfId="1233">
  <autoFilter ref="A1:I430" xr:uid="{F116F8F6-65F4-47F6-8870-59A91280A5A6}"/>
  <tableColumns count="9">
    <tableColumn id="1" xr3:uid="{139E9C23-6789-450B-A40C-B1C3533EE7AE}" name="page365SKU" dataDxfId="1232"/>
    <tableColumn id="2" xr3:uid="{C3BB08B3-49A5-40B7-9FEC-1808A4640FFE}" name="productName" dataDxfId="1231"/>
    <tableColumn id="3" xr3:uid="{3F93178C-CE22-44A2-A9DA-71F8E1FB6805}" name="productOption" dataDxfId="1230"/>
    <tableColumn id="4" xr3:uid="{BB9582B1-3F6F-4D24-A2AE-C9A67550ABA8}" name="flowProductCode" dataDxfId="1229"/>
    <tableColumn id="5" xr3:uid="{2754AFCE-F6FD-4398-B4F0-D377515C89F4}" name="flowProductName" dataDxfId="1228">
      <calculatedColumnFormula>VLOOKUP($D2,allFlowProduct!$A:$P,4,FALSE)</calculatedColumnFormula>
    </tableColumn>
    <tableColumn id="6" xr3:uid="{FB20F5BD-819A-47D6-A232-73BABA13CAA4}" name="flowUnitName" dataDxfId="1227">
      <calculatedColumnFormula>VLOOKUP($D2,allFlowProduct!$A:$P,5,FALSE)</calculatedColumnFormula>
    </tableColumn>
    <tableColumn id="7" xr3:uid="{554CD9CE-F188-45C1-B0A2-683CB160E738}" name="flowProductType" dataDxfId="1226">
      <calculatedColumnFormula>VLOOKUP($D2,allFlowProduct!$A:$P,3,FALSE)</calculatedColumnFormula>
    </tableColumn>
    <tableColumn id="8" xr3:uid="{27CE5AB4-B2D7-41FA-937A-88470F73DE1E}" name="vatType" dataDxfId="1225">
      <calculatedColumnFormula>VLOOKUP($D2,allFlowProduct!$A:$P,8,FALSE)</calculatedColumnFormula>
    </tableColumn>
    <tableColumn id="9" xr3:uid="{D417CD80-1DB6-4184-B56D-053937C5770E}" name="vatRate" dataDxfId="1224">
      <calculatedColumnFormula>IF($H2=7,-1,IF($H2=1,7,IF($H2=3,7,IF($H2=5,0,"error"))))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AB5F41-7083-4007-B6F0-97D12A749D34}" name="Table4" displayName="Table4" ref="A1:H329" totalsRowShown="0" headerRowDxfId="1223" dataDxfId="1222">
  <autoFilter ref="A1:H329" xr:uid="{B69F50BE-984D-4E4A-8E28-5F4898D5F6FC}"/>
  <tableColumns count="8">
    <tableColumn id="1" xr3:uid="{0C12C4AE-5253-4BA5-8BBC-131F94AE7E6E}" name="productName" dataDxfId="1221"/>
    <tableColumn id="2" xr3:uid="{1135CFBB-91B4-468B-9B6C-F33343BB8042}" name="productOption" dataDxfId="1220"/>
    <tableColumn id="3" xr3:uid="{97181039-8169-4E73-9F2C-CB866153E6B6}" name="flowProductCode" dataDxfId="1219"/>
    <tableColumn id="4" xr3:uid="{130C3F3A-3F6C-4B65-B5EF-A9022C9E2409}" name="flowProductName" dataDxfId="1218">
      <calculatedColumnFormula>VLOOKUP($C2,allFlowProduct!$A:$P,4,FALSE)</calculatedColumnFormula>
    </tableColumn>
    <tableColumn id="5" xr3:uid="{7EC0C271-77BF-41DA-BB0A-1D6A381CC674}" name="flowUnitName" dataDxfId="1217">
      <calculatedColumnFormula>VLOOKUP($C2,allFlowProduct!$A:$P,5,FALSE)</calculatedColumnFormula>
    </tableColumn>
    <tableColumn id="6" xr3:uid="{C9C50E00-7BFB-4791-925B-77BB347CB111}" name="flowProductType" dataDxfId="1216">
      <calculatedColumnFormula>VLOOKUP($C2,allFlowProduct!$A:$P,3,FALSE)</calculatedColumnFormula>
    </tableColumn>
    <tableColumn id="7" xr3:uid="{2523099A-59B9-4362-8DED-776EA429C3A1}" name="vatType" dataDxfId="1215">
      <calculatedColumnFormula>VLOOKUP($C2,allFlowProduct!$A:$P,8,FALSE)</calculatedColumnFormula>
    </tableColumn>
    <tableColumn id="8" xr3:uid="{CDEC9487-4497-414C-94CB-3D536120A3AA}" name="vatRate" dataDxfId="1214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7AFE68-BE5E-4F20-8434-62E89DD74E13}" name="Table6" displayName="Table6" ref="A1:H165" totalsRowShown="0" headerRowDxfId="1213" dataDxfId="1212">
  <autoFilter ref="A1:H165" xr:uid="{077F8B57-89C8-470C-8D27-30039D5152CC}"/>
  <tableColumns count="8">
    <tableColumn id="1" xr3:uid="{4B18951D-9119-4AFC-B730-82F4F62DBCD8}" name="productName" dataDxfId="1211" dataCellStyle="Normal 2"/>
    <tableColumn id="2" xr3:uid="{54A22DC8-C87A-4B04-B9EC-58AADD4A5836}" name="productOption" dataDxfId="1210" dataCellStyle="Normal 2"/>
    <tableColumn id="3" xr3:uid="{6F7DAE73-46BF-4A44-9809-B31420AE6B7F}" name="flowProductCode" dataDxfId="1209"/>
    <tableColumn id="4" xr3:uid="{B45CDCE8-D04B-427F-B97F-2285E79BB12F}" name="flowProductName" dataDxfId="1208">
      <calculatedColumnFormula>VLOOKUP($C2,allFlowProduct!$A:$P,4,FALSE)</calculatedColumnFormula>
    </tableColumn>
    <tableColumn id="5" xr3:uid="{2B4A6244-053B-43A8-B871-428ECA4854AE}" name="flowUnitName" dataDxfId="1207">
      <calculatedColumnFormula>VLOOKUP($C2,allFlowProduct!$A:$P,5,FALSE)</calculatedColumnFormula>
    </tableColumn>
    <tableColumn id="6" xr3:uid="{0A284233-C218-43AC-B508-37570FF19FE7}" name="flowProductType" dataDxfId="1206">
      <calculatedColumnFormula>VLOOKUP($C2,allFlowProduct!$A:$P,3,FALSE)</calculatedColumnFormula>
    </tableColumn>
    <tableColumn id="8" xr3:uid="{D639B1CE-370C-49E1-9F6F-23A610F3D1CA}" name="vatType" dataDxfId="1205">
      <calculatedColumnFormula>VLOOKUP($C2,allFlowProduct!$A:$P,8,FALSE)</calculatedColumnFormula>
    </tableColumn>
    <tableColumn id="7" xr3:uid="{E3AB16E5-0B0D-4F4D-8BFB-8970BDA541A0}" name="vatRate" dataDxfId="1204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A3093E-6C24-4628-B5D0-DCDDB33D3C0D}" name="Table5" displayName="Table5" ref="A1:H272" totalsRowShown="0" headerRowDxfId="1203" dataDxfId="1202">
  <autoFilter ref="A1:H272" xr:uid="{C688643C-5B15-4905-979F-D981FCACDCC3}"/>
  <tableColumns count="8">
    <tableColumn id="1" xr3:uid="{F982DF4C-4E42-47AD-8643-A51A654FFACA}" name="productName" dataDxfId="1201" dataCellStyle="Normal 2"/>
    <tableColumn id="2" xr3:uid="{68C58017-CDB2-4C39-A69A-640598C6AEB1}" name="productOption" dataDxfId="1200" dataCellStyle="Normal 2"/>
    <tableColumn id="3" xr3:uid="{957D8CD9-7442-4F55-8749-72F4BE8F4E74}" name="flowProductCode" dataDxfId="1199"/>
    <tableColumn id="4" xr3:uid="{DE211253-498D-42A2-B234-A47D5403BB06}" name="flowProductName" dataDxfId="1198">
      <calculatedColumnFormula>VLOOKUP($C2,allFlowProduct!$A:$P,4,FALSE)</calculatedColumnFormula>
    </tableColumn>
    <tableColumn id="5" xr3:uid="{29D5DCD5-FC3B-4B95-86A8-F01A39C50D86}" name="flowUnitName" dataDxfId="1197">
      <calculatedColumnFormula>VLOOKUP($C2,allFlowProduct!$A:$P,5,FALSE)</calculatedColumnFormula>
    </tableColumn>
    <tableColumn id="6" xr3:uid="{75582533-32D4-496B-9DC7-5327AB5DB688}" name="flowProductType" dataDxfId="1196">
      <calculatedColumnFormula>VLOOKUP($C2,allFlowProduct!$A:$P,3,FALSE)</calculatedColumnFormula>
    </tableColumn>
    <tableColumn id="8" xr3:uid="{230C88CD-D2D0-4B9F-8422-985FD2476F36}" name="vatType" dataDxfId="1195">
      <calculatedColumnFormula>VLOOKUP($C2,allFlowProduct!$A:$P,8,FALSE)</calculatedColumnFormula>
    </tableColumn>
    <tableColumn id="7" xr3:uid="{6B713854-0892-4504-8A7A-9A327E878178}" name="vatRate" dataDxfId="1194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5B3D1EC-829C-442E-B1DC-678938FC6DB6}" name="Table7" displayName="Table7" ref="A1:H77" totalsRowShown="0" headerRowDxfId="1193" dataDxfId="1192">
  <autoFilter ref="A1:H77" xr:uid="{EC17217F-5E50-48ED-B09C-3CD5AB7054C7}"/>
  <tableColumns count="8">
    <tableColumn id="1" xr3:uid="{91C5EF15-5627-447E-AF81-0D4ACB2508D2}" name="productName" dataDxfId="1191" dataCellStyle="Normal 2"/>
    <tableColumn id="2" xr3:uid="{1CD99021-40DF-4367-9195-690612263747}" name="productOption" dataDxfId="1190"/>
    <tableColumn id="3" xr3:uid="{220A0EA5-8B57-4670-B051-D12C7056A6E7}" name="flowProductCode" dataDxfId="1189"/>
    <tableColumn id="4" xr3:uid="{694429B7-879E-4751-A558-7F2C87231D14}" name="flowProductName" dataDxfId="1188">
      <calculatedColumnFormula>VLOOKUP($C2,allFlowProduct!$A:$P,4,FALSE)</calculatedColumnFormula>
    </tableColumn>
    <tableColumn id="5" xr3:uid="{A27721E4-F75F-4E4F-B606-8158FAD7F4F9}" name="flowUnitName" dataDxfId="1187">
      <calculatedColumnFormula>VLOOKUP($C2,allFlowProduct!$A:$P,5,FALSE)</calculatedColumnFormula>
    </tableColumn>
    <tableColumn id="6" xr3:uid="{B96FD8CC-F555-4854-8A3B-7B743F78E906}" name="flowProductType" dataDxfId="1186">
      <calculatedColumnFormula>VLOOKUP($C2,allFlowProduct!$A:$P,3,FALSE)</calculatedColumnFormula>
    </tableColumn>
    <tableColumn id="8" xr3:uid="{3FC8FE86-E4C4-4BA5-8B35-414C6D5485C2}" name="vatType" dataDxfId="1185">
      <calculatedColumnFormula>VLOOKUP($C2,allFlowProduct!$A:$P,8,FALSE)</calculatedColumnFormula>
    </tableColumn>
    <tableColumn id="7" xr3:uid="{EFDA68E0-A021-45EB-9EE1-397F5F244C6A}" name="vatRate" dataDxfId="1184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2D69A2-C8A1-4E62-BCDA-FC90D1F1D206}" name="Table3" displayName="Table3" ref="A1:H216" totalsRowShown="0" headerRowDxfId="1183" dataDxfId="1182">
  <autoFilter ref="A1:H216" xr:uid="{65DF33BE-3771-4F2A-A8A9-5F8CF797394F}"/>
  <tableColumns count="8">
    <tableColumn id="1" xr3:uid="{9F2E9FFD-6F3B-41B5-96B6-F08A5E854423}" name="productName" dataDxfId="1181"/>
    <tableColumn id="2" xr3:uid="{40BDB84B-9A0D-403E-811D-04D33C215E9C}" name="productOption" dataDxfId="1180"/>
    <tableColumn id="3" xr3:uid="{4FAE7133-126B-48AD-B8B3-9D7BC6EC1471}" name="flowProductCode" dataDxfId="1179"/>
    <tableColumn id="4" xr3:uid="{010FC5A4-E295-4EAC-8496-D8FEB94A579E}" name="flowProductName" dataDxfId="1178">
      <calculatedColumnFormula>VLOOKUP($C2,allFlowProduct!$A:$P,4,FALSE)</calculatedColumnFormula>
    </tableColumn>
    <tableColumn id="5" xr3:uid="{37009D51-AFB8-4625-8242-B7F798496331}" name="flowUnitName" dataDxfId="1177">
      <calculatedColumnFormula>VLOOKUP($C2,allFlowProduct!$A:$P,5,FALSE)</calculatedColumnFormula>
    </tableColumn>
    <tableColumn id="6" xr3:uid="{725F4314-B8E2-41CC-988E-897DFB36F187}" name="flowProductType" dataDxfId="1176">
      <calculatedColumnFormula>VLOOKUP($C2,allFlowProduct!$A:$P,3,FALSE)</calculatedColumnFormula>
    </tableColumn>
    <tableColumn id="8" xr3:uid="{99E14DFC-0052-44D0-989F-A81C5A0ED9AB}" name="vatType" dataDxfId="1175">
      <calculatedColumnFormula>VLOOKUP($C2,allFlowProduct!$A:$P,8,FALSE)</calculatedColumnFormula>
    </tableColumn>
    <tableColumn id="7" xr3:uid="{B254C010-7E97-47F2-9EB7-45A510C89AB3}" name="vatRate" dataDxfId="1174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DCE5E94-28DD-48F4-91A8-59658068A907}" name="accountchart" displayName="accountchart" ref="A1:C245" totalsRowShown="0" headerRowDxfId="1173">
  <autoFilter ref="A1:C245" xr:uid="{686079E1-B5BF-4942-B7EF-1D1E79F41405}"/>
  <tableColumns count="3">
    <tableColumn id="1" xr3:uid="{2E620209-3D8D-4E91-805B-797E65AA41EA}" name="chartId"/>
    <tableColumn id="2" xr3:uid="{6D955A90-FEDF-4D41-9A77-80A7AA9920A9}" name="chartCode"/>
    <tableColumn id="3" xr3:uid="{D5820B40-B5C2-4541-9F5D-86DB9AB821BB}" name="chart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B7CA-4EF4-4086-934A-65944B54172A}">
  <dimension ref="A1:D5"/>
  <sheetViews>
    <sheetView workbookViewId="0">
      <selection activeCell="D5" sqref="D5"/>
    </sheetView>
  </sheetViews>
  <sheetFormatPr defaultRowHeight="13.8" x14ac:dyDescent="0.25"/>
  <cols>
    <col min="1" max="1" width="22.09765625" customWidth="1"/>
    <col min="2" max="2" width="16.5" customWidth="1"/>
    <col min="3" max="3" width="22.296875" customWidth="1"/>
    <col min="4" max="4" width="18.19921875" customWidth="1"/>
  </cols>
  <sheetData>
    <row r="1" spans="1:4" ht="20.399999999999999" x14ac:dyDescent="0.55000000000000004">
      <c r="A1" t="s">
        <v>1486</v>
      </c>
      <c r="B1" s="1" t="s">
        <v>1485</v>
      </c>
      <c r="C1" s="10" t="s">
        <v>1492</v>
      </c>
      <c r="D1" s="11" t="s">
        <v>1498</v>
      </c>
    </row>
    <row r="2" spans="1:4" x14ac:dyDescent="0.25">
      <c r="A2" t="s">
        <v>1487</v>
      </c>
      <c r="B2">
        <v>1</v>
      </c>
      <c r="C2">
        <v>1</v>
      </c>
      <c r="D2">
        <v>1</v>
      </c>
    </row>
    <row r="3" spans="1:4" x14ac:dyDescent="0.25">
      <c r="A3" t="s">
        <v>1488</v>
      </c>
      <c r="B3">
        <v>3</v>
      </c>
      <c r="C3">
        <v>3</v>
      </c>
      <c r="D3">
        <v>3</v>
      </c>
    </row>
    <row r="4" spans="1:4" x14ac:dyDescent="0.25">
      <c r="A4" t="s">
        <v>1489</v>
      </c>
      <c r="B4">
        <v>5</v>
      </c>
      <c r="C4">
        <v>5</v>
      </c>
      <c r="D4">
        <v>5</v>
      </c>
    </row>
    <row r="5" spans="1:4" x14ac:dyDescent="0.25">
      <c r="C5">
        <v>7</v>
      </c>
      <c r="D5">
        <v>7</v>
      </c>
    </row>
  </sheetData>
  <dataValidations count="1">
    <dataValidation type="list" allowBlank="1" showInputMessage="1" showErrorMessage="1" sqref="A1" xr:uid="{1146B55C-F9A3-451B-A8F4-3018FBF79431}">
      <formula1>$A$2:$A$4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05091-0D56-4272-9CED-304A82EBAF5A}">
  <dimension ref="A1:H216"/>
  <sheetViews>
    <sheetView workbookViewId="0">
      <selection activeCell="D9" sqref="D9"/>
    </sheetView>
  </sheetViews>
  <sheetFormatPr defaultRowHeight="19.8" x14ac:dyDescent="0.5"/>
  <cols>
    <col min="1" max="1" width="32.09765625" style="17" customWidth="1"/>
    <col min="2" max="2" width="19.3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796875" style="17"/>
  </cols>
  <sheetData>
    <row r="1" spans="1:8" s="16" customFormat="1" x14ac:dyDescent="0.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1499</v>
      </c>
      <c r="H1" s="14" t="s">
        <v>0</v>
      </c>
    </row>
    <row r="2" spans="1:8" x14ac:dyDescent="0.5">
      <c r="A2" s="17" t="s">
        <v>696</v>
      </c>
      <c r="B2" s="17" t="s">
        <v>766</v>
      </c>
      <c r="C2" s="18" t="s">
        <v>2824</v>
      </c>
      <c r="D2" s="3" t="str">
        <f>VLOOKUP($C2,allFlowProduct!$A:$P,4,FALSE)</f>
        <v>อเมริกาโน่ เย็น(ฐธ9)</v>
      </c>
      <c r="E2" s="3" t="str">
        <f>VLOOKUP($C2,allFlowProduct!$A:$P,5,FALSE)</f>
        <v>แก้ว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4" si="0">IF($G2=7,-1,IF($G2=1,7,IF($G2=3,7,IF($G2=5,0,"error"))))</f>
        <v>7</v>
      </c>
    </row>
    <row r="3" spans="1:8" x14ac:dyDescent="0.5">
      <c r="A3" s="17" t="s">
        <v>696</v>
      </c>
      <c r="B3" s="17" t="s">
        <v>767</v>
      </c>
      <c r="C3" s="18" t="s">
        <v>2822</v>
      </c>
      <c r="D3" s="17" t="str">
        <f>VLOOKUP($C3,allFlowProduct!$A:$P,4,FALSE)</f>
        <v>อเมริกาโน่ ร้อน(ฐธ9)</v>
      </c>
      <c r="E3" s="17" t="str">
        <f>VLOOKUP($C3,allFlowProduct!$A:$P,5,FALSE)</f>
        <v>แก้ว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17" t="s">
        <v>720</v>
      </c>
      <c r="B4" s="17" t="s">
        <v>1283</v>
      </c>
      <c r="C4" s="18" t="s">
        <v>2825</v>
      </c>
      <c r="D4" s="17" t="str">
        <f>VLOOKUP($C4,allFlowProduct!$A:$P,4,FALSE)</f>
        <v>กล้วยโซดา</v>
      </c>
      <c r="E4" s="17" t="str">
        <f>VLOOKUP($C4,allFlowProduct!$A:$P,5,FALSE)</f>
        <v>แก้ว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17" t="s">
        <v>714</v>
      </c>
      <c r="B5" s="17" t="s">
        <v>765</v>
      </c>
      <c r="C5" s="18" t="s">
        <v>2826</v>
      </c>
      <c r="D5" s="17" t="str">
        <f>VLOOKUP($C5,allFlowProduct!$A:$P,4,FALSE)</f>
        <v>Black soda</v>
      </c>
      <c r="E5" s="17" t="str">
        <f>VLOOKUP($C5,allFlowProduct!$A:$P,5,FALSE)</f>
        <v>แก้ว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17" t="s">
        <v>701</v>
      </c>
      <c r="B6" s="17" t="s">
        <v>766</v>
      </c>
      <c r="C6" s="18" t="s">
        <v>2828</v>
      </c>
      <c r="D6" s="17" t="str">
        <f>VLOOKUP($C6,allFlowProduct!$A:$P,4,FALSE)</f>
        <v>คาปูชิโน่ เย็น(ฐธ9)</v>
      </c>
      <c r="E6" s="17" t="str">
        <f>VLOOKUP($C6,allFlowProduct!$A:$P,5,FALSE)</f>
        <v>แก้ว</v>
      </c>
      <c r="F6" s="17">
        <f>VLOOKUP($C6,allFlowProduct!$A:$P,3,FALSE)</f>
        <v>3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17" t="s">
        <v>701</v>
      </c>
      <c r="B7" s="17" t="s">
        <v>767</v>
      </c>
      <c r="C7" s="18" t="s">
        <v>2827</v>
      </c>
      <c r="D7" s="17" t="str">
        <f>VLOOKUP($C7,allFlowProduct!$A:$P,4,FALSE)</f>
        <v>คาปูชิโน่ ร้อน(ฐธ9)</v>
      </c>
      <c r="E7" s="17" t="str">
        <f>VLOOKUP($C7,allFlowProduct!$A:$P,5,FALSE)</f>
        <v>แก้ว</v>
      </c>
      <c r="F7" s="17">
        <f>VLOOKUP($C7,allFlowProduct!$A:$P,3,FALSE)</f>
        <v>3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17" t="s">
        <v>709</v>
      </c>
      <c r="B8" s="17" t="s">
        <v>768</v>
      </c>
      <c r="C8" s="18" t="s">
        <v>2829</v>
      </c>
      <c r="D8" s="17" t="str">
        <f>VLOOKUP($C8,allFlowProduct!$A:$P,4,FALSE)</f>
        <v>coldbrew</v>
      </c>
      <c r="E8" s="17" t="str">
        <f>VLOOKUP($C8,allFlowProduct!$A:$P,5,FALSE)</f>
        <v>แก้ว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17" t="s">
        <v>711</v>
      </c>
      <c r="B9" s="17" t="s">
        <v>765</v>
      </c>
      <c r="C9" s="18" t="s">
        <v>2830</v>
      </c>
      <c r="D9" s="17" t="str">
        <f>VLOOKUP($C9,allFlowProduct!$A:$P,4,FALSE)</f>
        <v>เอสเพรสโซ(ฐธ9)</v>
      </c>
      <c r="E9" s="17" t="str">
        <f>VLOOKUP($C9,allFlowProduct!$A:$P,5,FALSE)</f>
        <v>แก้ว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17" t="s">
        <v>712</v>
      </c>
      <c r="B10" s="17" t="s">
        <v>765</v>
      </c>
      <c r="C10" s="18" t="s">
        <v>2834</v>
      </c>
      <c r="D10" s="17" t="str">
        <f>VLOOKUP($C10,allFlowProduct!$A:$P,4,FALSE)</f>
        <v>Grass fed milk 1200 cc</v>
      </c>
      <c r="E10" s="17" t="str">
        <f>VLOOKUP($C10,allFlowProduct!$A:$P,5,FALSE)</f>
        <v>แก้ว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17" t="s">
        <v>698</v>
      </c>
      <c r="B11" s="17" t="s">
        <v>1283</v>
      </c>
      <c r="C11" s="18" t="s">
        <v>2833</v>
      </c>
      <c r="D11" s="17" t="str">
        <f>VLOOKUP($C11,allFlowProduct!$A:$P,4,FALSE)</f>
        <v>คอมบูชา(ฐธ9)</v>
      </c>
      <c r="E11" s="17" t="str">
        <f>VLOOKUP($C11,allFlowProduct!$A:$P,5,FALSE)</f>
        <v>แก้ว</v>
      </c>
      <c r="F11" s="17">
        <f>VLOOKUP($C11,allFlowProduct!$A:$P,3,FALSE)</f>
        <v>3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17" t="s">
        <v>699</v>
      </c>
      <c r="B12" s="17" t="s">
        <v>766</v>
      </c>
      <c r="C12" s="18" t="s">
        <v>2832</v>
      </c>
      <c r="D12" s="17" t="str">
        <f>VLOOKUP($C12,allFlowProduct!$A:$P,4,FALSE)</f>
        <v>ลาเต้ เย็น(ฐธ9)</v>
      </c>
      <c r="E12" s="17" t="str">
        <f>VLOOKUP($C12,allFlowProduct!$A:$P,5,FALSE)</f>
        <v>แก้ว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17" t="s">
        <v>699</v>
      </c>
      <c r="B13" s="17" t="s">
        <v>767</v>
      </c>
      <c r="C13" s="18" t="s">
        <v>2831</v>
      </c>
      <c r="D13" s="17" t="str">
        <f>VLOOKUP($C13,allFlowProduct!$A:$P,4,FALSE)</f>
        <v>ลาเต้ ร้อน(ฐธ9)</v>
      </c>
      <c r="E13" s="17" t="str">
        <f>VLOOKUP($C13,allFlowProduct!$A:$P,5,FALSE)</f>
        <v>แก้ว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17" t="s">
        <v>761</v>
      </c>
      <c r="B14" s="17" t="s">
        <v>765</v>
      </c>
      <c r="C14" s="24"/>
      <c r="D14" s="17" t="e">
        <f>VLOOKUP($C14,allFlowProduct!$A:$P,4,FALSE)</f>
        <v>#N/A</v>
      </c>
      <c r="E14" s="17" t="e">
        <f>VLOOKUP($C14,allFlowProduct!$A:$P,5,FALSE)</f>
        <v>#N/A</v>
      </c>
      <c r="F14" s="17" t="e">
        <f>VLOOKUP($C14,allFlowProduct!$A:$P,3,FALSE)</f>
        <v>#N/A</v>
      </c>
      <c r="G14" s="17" t="e">
        <f>VLOOKUP($C14,allFlowProduct!$A:$P,8,FALSE)</f>
        <v>#N/A</v>
      </c>
      <c r="H14" s="17" t="e">
        <f t="shared" si="0"/>
        <v>#N/A</v>
      </c>
    </row>
    <row r="15" spans="1:8" x14ac:dyDescent="0.5">
      <c r="A15" s="17" t="s">
        <v>747</v>
      </c>
      <c r="B15" s="17" t="s">
        <v>765</v>
      </c>
      <c r="C15" s="18" t="s">
        <v>2858</v>
      </c>
      <c r="D15" s="17" t="str">
        <f>VLOOKUP($C15,allFlowProduct!$A:$P,4,FALSE)</f>
        <v>Vanilla shortbread cookie(ฐธ9)</v>
      </c>
      <c r="E15" s="17" t="str">
        <f>VLOOKUP($C15,allFlowProduct!$A:$P,5,FALSE)</f>
        <v>ถุง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17" t="s">
        <v>734</v>
      </c>
      <c r="B16" s="17" t="s">
        <v>765</v>
      </c>
      <c r="C16" s="24"/>
      <c r="D16" s="17" t="e">
        <f>VLOOKUP($C16,allFlowProduct!$A:$P,4,FALSE)</f>
        <v>#N/A</v>
      </c>
      <c r="E16" s="17" t="e">
        <f>VLOOKUP($C16,allFlowProduct!$A:$P,5,FALSE)</f>
        <v>#N/A</v>
      </c>
      <c r="F16" s="17" t="e">
        <f>VLOOKUP($C16,allFlowProduct!$A:$P,3,FALSE)</f>
        <v>#N/A</v>
      </c>
      <c r="G16" s="17" t="e">
        <f>VLOOKUP($C16,allFlowProduct!$A:$P,8,FALSE)</f>
        <v>#N/A</v>
      </c>
      <c r="H16" s="17" t="e">
        <f t="shared" si="0"/>
        <v>#N/A</v>
      </c>
    </row>
    <row r="17" spans="1:8" x14ac:dyDescent="0.5">
      <c r="A17" s="17" t="s">
        <v>89</v>
      </c>
      <c r="B17" s="17" t="s">
        <v>765</v>
      </c>
      <c r="C17" s="18" t="s">
        <v>2624</v>
      </c>
      <c r="D17" s="17" t="str">
        <f>VLOOKUP($C17,allFlowProduct!$A:$P,4,FALSE)</f>
        <v>เจลล้างมือ 250ml</v>
      </c>
      <c r="E17" s="17" t="str">
        <f>VLOOKUP($C17,allFlowProduct!$A:$P,5,FALSE)</f>
        <v>ขวด</v>
      </c>
      <c r="F17" s="17">
        <f>VLOOKUP($C17,allFlowProduct!$A:$P,3,FALSE)</f>
        <v>5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17" t="s">
        <v>88</v>
      </c>
      <c r="B18" s="17" t="s">
        <v>765</v>
      </c>
      <c r="C18" s="18" t="s">
        <v>2623</v>
      </c>
      <c r="D18" s="17" t="str">
        <f>VLOOKUP($C18,allFlowProduct!$A:$P,4,FALSE)</f>
        <v>เจลล้างมือ 60ml</v>
      </c>
      <c r="E18" s="17" t="str">
        <f>VLOOKUP($C18,allFlowProduct!$A:$P,5,FALSE)</f>
        <v>ขวด</v>
      </c>
      <c r="F18" s="17">
        <f>VLOOKUP($C18,allFlowProduct!$A:$P,3,FALSE)</f>
        <v>5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17" t="s">
        <v>736</v>
      </c>
      <c r="B19" s="17" t="s">
        <v>765</v>
      </c>
      <c r="C19" s="24"/>
      <c r="D19" s="17" t="e">
        <f>VLOOKUP($C19,allFlowProduct!$A:$P,4,FALSE)</f>
        <v>#N/A</v>
      </c>
      <c r="E19" s="17" t="e">
        <f>VLOOKUP($C19,allFlowProduct!$A:$P,5,FALSE)</f>
        <v>#N/A</v>
      </c>
      <c r="F19" s="17" t="e">
        <f>VLOOKUP($C19,allFlowProduct!$A:$P,3,FALSE)</f>
        <v>#N/A</v>
      </c>
      <c r="G19" s="17" t="e">
        <f>VLOOKUP($C19,allFlowProduct!$A:$P,8,FALSE)</f>
        <v>#N/A</v>
      </c>
      <c r="H19" s="17" t="e">
        <f t="shared" si="0"/>
        <v>#N/A</v>
      </c>
    </row>
    <row r="20" spans="1:8" x14ac:dyDescent="0.5">
      <c r="A20" s="17" t="s">
        <v>40</v>
      </c>
      <c r="B20" s="17" t="s">
        <v>765</v>
      </c>
      <c r="C20" s="18" t="s">
        <v>2427</v>
      </c>
      <c r="D20" s="17" t="str">
        <f>VLOOKUP($C20,allFlowProduct!$A:$P,4,FALSE)</f>
        <v>เนยถั่ว</v>
      </c>
      <c r="E20" s="17" t="str">
        <f>VLOOKUP($C20,allFlowProduct!$A:$P,5,FALSE)</f>
        <v>กระปุก</v>
      </c>
      <c r="F20" s="17">
        <f>VLOOKUP($C20,allFlowProduct!$A:$P,3,FALSE)</f>
        <v>5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17" t="s">
        <v>753</v>
      </c>
      <c r="B21" s="17" t="s">
        <v>765</v>
      </c>
      <c r="C21" s="18" t="s">
        <v>2456</v>
      </c>
      <c r="D21" s="17" t="str">
        <f>VLOOKUP($C21,allFlowProduct!$A:$P,4,FALSE)</f>
        <v>เมล็ดกาแฟอนัตตา คั่วกลาง 250กรัม</v>
      </c>
      <c r="E21" s="17" t="str">
        <f>VLOOKUP($C21,allFlowProduct!$A:$P,5,FALSE)</f>
        <v>ซอง</v>
      </c>
      <c r="F21" s="17">
        <f>VLOOKUP($C21,allFlowProduct!$A:$P,3,FALSE)</f>
        <v>5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17" t="s">
        <v>719</v>
      </c>
      <c r="B22" s="17" t="s">
        <v>765</v>
      </c>
      <c r="C22" s="18" t="s">
        <v>2455</v>
      </c>
      <c r="D22" s="17" t="str">
        <f>VLOOKUP($C22,allFlowProduct!$A:$P,4,FALSE)</f>
        <v>เมล็ดกาแฟอนัตตา คั่วอ่อน 250กรัม</v>
      </c>
      <c r="E22" s="17" t="str">
        <f>VLOOKUP($C22,allFlowProduct!$A:$P,5,FALSE)</f>
        <v>ซอง</v>
      </c>
      <c r="F22" s="17">
        <f>VLOOKUP($C22,allFlowProduct!$A:$P,3,FALSE)</f>
        <v>5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17" t="s">
        <v>634</v>
      </c>
      <c r="B23" s="17" t="s">
        <v>639</v>
      </c>
      <c r="C23" s="18" t="s">
        <v>2563</v>
      </c>
      <c r="D23" s="17" t="str">
        <f>VLOOKUP($C23,allFlowProduct!$A:$P,4,FALSE)</f>
        <v>เสื้อที่ระลึกมหกรรมวันดินโลก 2562 L</v>
      </c>
      <c r="E23" s="17" t="str">
        <f>VLOOKUP($C23,allFlowProduct!$A:$P,5,FALSE)</f>
        <v>ตัว</v>
      </c>
      <c r="F23" s="17">
        <f>VLOOKUP($C23,allFlowProduct!$A:$P,3,FALSE)</f>
        <v>5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17" t="s">
        <v>634</v>
      </c>
      <c r="B24" s="17" t="s">
        <v>640</v>
      </c>
      <c r="C24" s="18" t="s">
        <v>2564</v>
      </c>
      <c r="D24" s="17" t="str">
        <f>VLOOKUP($C24,allFlowProduct!$A:$P,4,FALSE)</f>
        <v>เสื้อที่ระลึกมหกรรมวันดินโลก 2562 XL</v>
      </c>
      <c r="E24" s="17" t="str">
        <f>VLOOKUP($C24,allFlowProduct!$A:$P,5,FALSE)</f>
        <v>ตัว</v>
      </c>
      <c r="F24" s="17">
        <f>VLOOKUP($C24,allFlowProduct!$A:$P,3,FALSE)</f>
        <v>5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17" t="s">
        <v>634</v>
      </c>
      <c r="B25" s="17" t="s">
        <v>637</v>
      </c>
      <c r="C25" s="18" t="s">
        <v>2561</v>
      </c>
      <c r="D25" s="17" t="str">
        <f>VLOOKUP($C25,allFlowProduct!$A:$P,4,FALSE)</f>
        <v>เสื้อที่ระลึกมหกรรมวันดินโลก 2562 S</v>
      </c>
      <c r="E25" s="17" t="str">
        <f>VLOOKUP($C25,allFlowProduct!$A:$P,5,FALSE)</f>
        <v>ตัว</v>
      </c>
      <c r="F25" s="17">
        <f>VLOOKUP($C25,allFlowProduct!$A:$P,3,FALSE)</f>
        <v>5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17" t="s">
        <v>618</v>
      </c>
      <c r="B26" s="17" t="s">
        <v>641</v>
      </c>
      <c r="C26" s="18" t="s">
        <v>2522</v>
      </c>
      <c r="D26" s="17" t="str">
        <f>VLOOKUP($C26,allFlowProduct!$A:$P,4,FALSE)</f>
        <v>เสื้อธรรมธุรกิจ คอกลม(เขียว) 2XL</v>
      </c>
      <c r="E26" s="17" t="str">
        <f>VLOOKUP($C26,allFlowProduct!$A:$P,5,FALSE)</f>
        <v>ตัว</v>
      </c>
      <c r="F26" s="17">
        <f>VLOOKUP($C26,allFlowProduct!$A:$P,3,FALSE)</f>
        <v>5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17" t="s">
        <v>619</v>
      </c>
      <c r="B27" s="17" t="s">
        <v>638</v>
      </c>
      <c r="C27" s="18" t="s">
        <v>2514</v>
      </c>
      <c r="D27" s="17" t="str">
        <f>VLOOKUP($C27,allFlowProduct!$A:$P,4,FALSE)</f>
        <v>เสื้อธรรมธุรกิจ คอกลม(เทาอ่อน) M</v>
      </c>
      <c r="E27" s="17" t="str">
        <f>VLOOKUP($C27,allFlowProduct!$A:$P,5,FALSE)</f>
        <v>ตัว</v>
      </c>
      <c r="F27" s="17">
        <f>VLOOKUP($C27,allFlowProduct!$A:$P,3,FALSE)</f>
        <v>5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17" t="s">
        <v>612</v>
      </c>
      <c r="B28" s="17" t="s">
        <v>639</v>
      </c>
      <c r="C28" s="18" t="s">
        <v>2505</v>
      </c>
      <c r="D28" s="17" t="str">
        <f>VLOOKUP($C28,allFlowProduct!$A:$P,4,FALSE)</f>
        <v>เสื้อธรรมธุรกิจ คอกลม(ขาว) L</v>
      </c>
      <c r="E28" s="17" t="str">
        <f>VLOOKUP($C28,allFlowProduct!$A:$P,5,FALSE)</f>
        <v>ตัว</v>
      </c>
      <c r="F28" s="17">
        <f>VLOOKUP($C28,allFlowProduct!$A:$P,3,FALSE)</f>
        <v>5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17" t="s">
        <v>612</v>
      </c>
      <c r="B29" s="17" t="s">
        <v>637</v>
      </c>
      <c r="C29" s="18" t="s">
        <v>2503</v>
      </c>
      <c r="D29" s="17" t="str">
        <f>VLOOKUP($C29,allFlowProduct!$A:$P,4,FALSE)</f>
        <v>เสื้อธรรมธุรกิจ คอกลม(ขาว) S</v>
      </c>
      <c r="E29" s="17" t="str">
        <f>VLOOKUP($C29,allFlowProduct!$A:$P,5,FALSE)</f>
        <v>ตัว</v>
      </c>
      <c r="F29" s="17">
        <f>VLOOKUP($C29,allFlowProduct!$A:$P,3,FALSE)</f>
        <v>5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17" t="s">
        <v>612</v>
      </c>
      <c r="B30" s="17" t="s">
        <v>640</v>
      </c>
      <c r="C30" s="18" t="s">
        <v>2506</v>
      </c>
      <c r="D30" s="17" t="str">
        <f>VLOOKUP($C30,allFlowProduct!$A:$P,4,FALSE)</f>
        <v>เสื้อธรรมธุรกิจ คอกลม(ขาว) XL</v>
      </c>
      <c r="E30" s="17" t="str">
        <f>VLOOKUP($C30,allFlowProduct!$A:$P,5,FALSE)</f>
        <v>ตัว</v>
      </c>
      <c r="F30" s="17">
        <f>VLOOKUP($C30,allFlowProduct!$A:$P,3,FALSE)</f>
        <v>5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17" t="s">
        <v>612</v>
      </c>
      <c r="B31" s="17" t="s">
        <v>771</v>
      </c>
      <c r="C31" s="18" t="s">
        <v>2502</v>
      </c>
      <c r="D31" s="17" t="str">
        <f>VLOOKUP($C31,allFlowProduct!$A:$P,4,FALSE)</f>
        <v>เสื้อธรรมธุรกิจ คอกลม(ขาว) XS</v>
      </c>
      <c r="E31" s="17" t="str">
        <f>VLOOKUP($C31,allFlowProduct!$A:$P,5,FALSE)</f>
        <v>ตัว</v>
      </c>
      <c r="F31" s="17">
        <f>VLOOKUP($C31,allFlowProduct!$A:$P,3,FALSE)</f>
        <v>5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17" t="s">
        <v>612</v>
      </c>
      <c r="B32" s="17" t="s">
        <v>638</v>
      </c>
      <c r="C32" s="18" t="s">
        <v>2504</v>
      </c>
      <c r="D32" s="17" t="str">
        <f>VLOOKUP($C32,allFlowProduct!$A:$P,4,FALSE)</f>
        <v>เสื้อธรรมธุรกิจ คอกลม(ขาว) M</v>
      </c>
      <c r="E32" s="17" t="str">
        <f>VLOOKUP($C32,allFlowProduct!$A:$P,5,FALSE)</f>
        <v>ตัว</v>
      </c>
      <c r="F32" s="17">
        <f>VLOOKUP($C32,allFlowProduct!$A:$P,3,FALSE)</f>
        <v>5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17" t="s">
        <v>620</v>
      </c>
      <c r="B33" s="17" t="s">
        <v>640</v>
      </c>
      <c r="C33" s="18" t="s">
        <v>2500</v>
      </c>
      <c r="D33" s="17" t="str">
        <f>VLOOKUP($C33,allFlowProduct!$A:$P,4,FALSE)</f>
        <v>เสื้อธรรมธุรกิจ คอกลม(นักปั่น) XL</v>
      </c>
      <c r="E33" s="17" t="str">
        <f>VLOOKUP($C33,allFlowProduct!$A:$P,5,FALSE)</f>
        <v>ตัว</v>
      </c>
      <c r="F33" s="17">
        <f>VLOOKUP($C33,allFlowProduct!$A:$P,3,FALSE)</f>
        <v>5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17" t="s">
        <v>620</v>
      </c>
      <c r="B34" s="17" t="s">
        <v>641</v>
      </c>
      <c r="C34" s="18" t="s">
        <v>2501</v>
      </c>
      <c r="D34" s="17" t="str">
        <f>VLOOKUP($C34,allFlowProduct!$A:$P,4,FALSE)</f>
        <v>เสื้อธรรมธุรกิจ คอกลม(นักปั่น) 2XL</v>
      </c>
      <c r="E34" s="17" t="str">
        <f>VLOOKUP($C34,allFlowProduct!$A:$P,5,FALSE)</f>
        <v>ตัว</v>
      </c>
      <c r="F34" s="17">
        <f>VLOOKUP($C34,allFlowProduct!$A:$P,3,FALSE)</f>
        <v>5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17" t="s">
        <v>763</v>
      </c>
      <c r="B35" s="17" t="s">
        <v>765</v>
      </c>
      <c r="C35" s="24"/>
      <c r="D35" s="17" t="e">
        <f>VLOOKUP($C35,allFlowProduct!$A:$P,4,FALSE)</f>
        <v>#N/A</v>
      </c>
      <c r="E35" s="17" t="e">
        <f>VLOOKUP($C35,allFlowProduct!$A:$P,5,FALSE)</f>
        <v>#N/A</v>
      </c>
      <c r="F35" s="17" t="e">
        <f>VLOOKUP($C35,allFlowProduct!$A:$P,3,FALSE)</f>
        <v>#N/A</v>
      </c>
      <c r="G35" s="17" t="e">
        <f>VLOOKUP($C35,allFlowProduct!$A:$P,8,FALSE)</f>
        <v>#N/A</v>
      </c>
      <c r="H35" s="17" t="e">
        <f t="shared" si="0"/>
        <v>#N/A</v>
      </c>
    </row>
    <row r="36" spans="1:8" x14ac:dyDescent="0.5">
      <c r="A36" s="17" t="s">
        <v>749</v>
      </c>
      <c r="B36" s="17" t="s">
        <v>639</v>
      </c>
      <c r="C36" s="18" t="s">
        <v>2579</v>
      </c>
      <c r="D36" s="17" t="str">
        <f>VLOOKUP($C36,allFlowProduct!$A:$P,4,FALSE)</f>
        <v>เสื้อยืด เล็กเปลี่ยนโลก สีเทา(ยาว ) L</v>
      </c>
      <c r="E36" s="17" t="str">
        <f>VLOOKUP($C36,allFlowProduct!$A:$P,5,FALSE)</f>
        <v>ตัว</v>
      </c>
      <c r="F36" s="17">
        <f>VLOOKUP($C36,allFlowProduct!$A:$P,3,FALSE)</f>
        <v>5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17" t="s">
        <v>749</v>
      </c>
      <c r="B37" s="17" t="s">
        <v>638</v>
      </c>
      <c r="C37" s="18" t="s">
        <v>2578</v>
      </c>
      <c r="D37" s="17" t="str">
        <f>VLOOKUP($C37,allFlowProduct!$A:$P,4,FALSE)</f>
        <v>เสื้อยืด เล็กเปลี่ยนโลก สีเทา(ยาว ) M</v>
      </c>
      <c r="E37" s="17" t="str">
        <f>VLOOKUP($C37,allFlowProduct!$A:$P,5,FALSE)</f>
        <v>ตัว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17" t="s">
        <v>749</v>
      </c>
      <c r="B38" s="17" t="s">
        <v>640</v>
      </c>
      <c r="C38" s="18" t="s">
        <v>2580</v>
      </c>
      <c r="D38" s="17" t="str">
        <f>VLOOKUP($C38,allFlowProduct!$A:$P,4,FALSE)</f>
        <v>เสื้อยืด เล็กเปลี่ยนโลก สีเทา(ยาว ) XL</v>
      </c>
      <c r="E38" s="17" t="str">
        <f>VLOOKUP($C38,allFlowProduct!$A:$P,5,FALSE)</f>
        <v>ตัว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17" t="s">
        <v>749</v>
      </c>
      <c r="B39" s="17" t="s">
        <v>637</v>
      </c>
      <c r="C39" s="18" t="s">
        <v>2577</v>
      </c>
      <c r="D39" s="17" t="str">
        <f>VLOOKUP($C39,allFlowProduct!$A:$P,4,FALSE)</f>
        <v>เสื้อยืด เล็กเปลี่ยนโลก สีเทา(ยาว ) S</v>
      </c>
      <c r="E39" s="17" t="str">
        <f>VLOOKUP($C39,allFlowProduct!$A:$P,5,FALSE)</f>
        <v>ตัว</v>
      </c>
      <c r="F39" s="17">
        <f>VLOOKUP($C39,allFlowProduct!$A:$P,3,FALSE)</f>
        <v>5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17" t="s">
        <v>750</v>
      </c>
      <c r="B40" s="17" t="s">
        <v>637</v>
      </c>
      <c r="C40" s="18" t="s">
        <v>2572</v>
      </c>
      <c r="D40" s="17" t="str">
        <f>VLOOKUP($C40,allFlowProduct!$A:$P,4,FALSE)</f>
        <v>เสื้อยืด เล็กเปลี่ยนโลก สีด้ายดิบ(สั้น) S</v>
      </c>
      <c r="E40" s="17" t="str">
        <f>VLOOKUP($C40,allFlowProduct!$A:$P,5,FALSE)</f>
        <v>ตัว</v>
      </c>
      <c r="F40" s="17">
        <f>VLOOKUP($C40,allFlowProduct!$A:$P,3,FALSE)</f>
        <v>5</v>
      </c>
      <c r="G40" s="17">
        <f>VLOOKUP($C40,allFlowProduct!$A:$P,8,FALSE)</f>
        <v>1</v>
      </c>
      <c r="H40" s="17">
        <f t="shared" si="0"/>
        <v>7</v>
      </c>
    </row>
    <row r="41" spans="1:8" x14ac:dyDescent="0.5">
      <c r="A41" s="17" t="s">
        <v>750</v>
      </c>
      <c r="B41" s="17" t="s">
        <v>640</v>
      </c>
      <c r="C41" s="18" t="s">
        <v>2575</v>
      </c>
      <c r="D41" s="17" t="str">
        <f>VLOOKUP($C41,allFlowProduct!$A:$P,4,FALSE)</f>
        <v>เสื้อยืด เล็กเปลี่ยนโลก สีด้ายดิบ(สั้น) XL</v>
      </c>
      <c r="E41" s="17" t="str">
        <f>VLOOKUP($C41,allFlowProduct!$A:$P,5,FALSE)</f>
        <v>ตัว</v>
      </c>
      <c r="F41" s="17">
        <f>VLOOKUP($C41,allFlowProduct!$A:$P,3,FALSE)</f>
        <v>5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17" t="s">
        <v>750</v>
      </c>
      <c r="B42" s="17" t="s">
        <v>639</v>
      </c>
      <c r="C42" s="18" t="s">
        <v>2574</v>
      </c>
      <c r="D42" s="17" t="str">
        <f>VLOOKUP($C42,allFlowProduct!$A:$P,4,FALSE)</f>
        <v>เสื้อยืด เล็กเปลี่ยนโลก สีด้ายดิบ(สั้น) L</v>
      </c>
      <c r="E42" s="17" t="str">
        <f>VLOOKUP($C42,allFlowProduct!$A:$P,5,FALSE)</f>
        <v>ตัว</v>
      </c>
      <c r="F42" s="17">
        <f>VLOOKUP($C42,allFlowProduct!$A:$P,3,FALSE)</f>
        <v>5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17" t="s">
        <v>750</v>
      </c>
      <c r="B43" s="17" t="s">
        <v>638</v>
      </c>
      <c r="C43" s="18" t="s">
        <v>2573</v>
      </c>
      <c r="D43" s="17" t="str">
        <f>VLOOKUP($C43,allFlowProduct!$A:$P,4,FALSE)</f>
        <v>เสื้อยืด เล็กเปลี่ยนโลก สีด้ายดิบ(สั้น) M</v>
      </c>
      <c r="E43" s="17" t="str">
        <f>VLOOKUP($C43,allFlowProduct!$A:$P,5,FALSE)</f>
        <v>ตัว</v>
      </c>
      <c r="F43" s="17">
        <f>VLOOKUP($C43,allFlowProduct!$A:$P,3,FALSE)</f>
        <v>5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17" t="s">
        <v>748</v>
      </c>
      <c r="B44" s="17" t="s">
        <v>638</v>
      </c>
      <c r="C44" s="18" t="s">
        <v>2568</v>
      </c>
      <c r="D44" s="17" t="str">
        <f>VLOOKUP($C44,allFlowProduct!$A:$P,4,FALSE)</f>
        <v>เสื้อยืด เล็กเปลี่ยนโลก สีน้ำเงิน(สั้น) M</v>
      </c>
      <c r="E44" s="17" t="str">
        <f>VLOOKUP($C44,allFlowProduct!$A:$P,5,FALSE)</f>
        <v>ตัว</v>
      </c>
      <c r="F44" s="17">
        <f>VLOOKUP($C44,allFlowProduct!$A:$P,3,FALSE)</f>
        <v>5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17" t="s">
        <v>748</v>
      </c>
      <c r="B45" s="17" t="s">
        <v>639</v>
      </c>
      <c r="C45" s="18" t="s">
        <v>2569</v>
      </c>
      <c r="D45" s="17" t="str">
        <f>VLOOKUP($C45,allFlowProduct!$A:$P,4,FALSE)</f>
        <v>เสื้อยืด เล็กเปลี่ยนโลก สีน้ำเงิน(สั้น) L</v>
      </c>
      <c r="E45" s="17" t="str">
        <f>VLOOKUP($C45,allFlowProduct!$A:$P,5,FALSE)</f>
        <v>ตัว</v>
      </c>
      <c r="F45" s="17">
        <f>VLOOKUP($C45,allFlowProduct!$A:$P,3,FALSE)</f>
        <v>5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17" t="s">
        <v>748</v>
      </c>
      <c r="B46" s="17" t="s">
        <v>637</v>
      </c>
      <c r="C46" s="18" t="s">
        <v>2567</v>
      </c>
      <c r="D46" s="17" t="str">
        <f>VLOOKUP($C46,allFlowProduct!$A:$P,4,FALSE)</f>
        <v>เสื้อยืด เล็กเปลี่ยนโลก สีน้ำเงิน(สั้น) S</v>
      </c>
      <c r="E46" s="17" t="str">
        <f>VLOOKUP($C46,allFlowProduct!$A:$P,5,FALSE)</f>
        <v>ตัว</v>
      </c>
      <c r="F46" s="17">
        <f>VLOOKUP($C46,allFlowProduct!$A:$P,3,FALSE)</f>
        <v>5</v>
      </c>
      <c r="G46" s="17">
        <f>VLOOKUP($C46,allFlowProduct!$A:$P,8,FALSE)</f>
        <v>1</v>
      </c>
      <c r="H46" s="17">
        <f t="shared" si="0"/>
        <v>7</v>
      </c>
    </row>
    <row r="47" spans="1:8" x14ac:dyDescent="0.5">
      <c r="A47" s="17" t="s">
        <v>748</v>
      </c>
      <c r="B47" s="17" t="s">
        <v>640</v>
      </c>
      <c r="C47" s="18" t="s">
        <v>2570</v>
      </c>
      <c r="D47" s="17" t="str">
        <f>VLOOKUP($C47,allFlowProduct!$A:$P,4,FALSE)</f>
        <v>เสื้อยืด เล็กเปลี่ยนโลก สีน้ำเงิน(สั้น) XL</v>
      </c>
      <c r="E47" s="17" t="str">
        <f>VLOOKUP($C47,allFlowProduct!$A:$P,5,FALSE)</f>
        <v>ตัว</v>
      </c>
      <c r="F47" s="17">
        <f>VLOOKUP($C47,allFlowProduct!$A:$P,3,FALSE)</f>
        <v>5</v>
      </c>
      <c r="G47" s="17">
        <f>VLOOKUP($C47,allFlowProduct!$A:$P,8,FALSE)</f>
        <v>1</v>
      </c>
      <c r="H47" s="17">
        <f t="shared" si="0"/>
        <v>7</v>
      </c>
    </row>
    <row r="48" spans="1:8" x14ac:dyDescent="0.5">
      <c r="A48" s="17" t="s">
        <v>626</v>
      </c>
      <c r="B48" s="17" t="s">
        <v>640</v>
      </c>
      <c r="C48" s="18" t="s">
        <v>2534</v>
      </c>
      <c r="D48" s="17" t="str">
        <f>VLOOKUP($C48,allFlowProduct!$A:$P,4,FALSE)</f>
        <v>เสื้อหม้อห้อม คอกลม แขนยาว XL</v>
      </c>
      <c r="E48" s="17" t="str">
        <f>VLOOKUP($C48,allFlowProduct!$A:$P,5,FALSE)</f>
        <v>ตัว</v>
      </c>
      <c r="F48" s="17">
        <f>VLOOKUP($C48,allFlowProduct!$A:$P,3,FALSE)</f>
        <v>5</v>
      </c>
      <c r="G48" s="17">
        <f>VLOOKUP($C48,allFlowProduct!$A:$P,8,FALSE)</f>
        <v>1</v>
      </c>
      <c r="H48" s="17">
        <f t="shared" si="0"/>
        <v>7</v>
      </c>
    </row>
    <row r="49" spans="1:8" x14ac:dyDescent="0.5">
      <c r="A49" s="17" t="s">
        <v>626</v>
      </c>
      <c r="B49" s="17" t="s">
        <v>638</v>
      </c>
      <c r="C49" s="18" t="s">
        <v>2532</v>
      </c>
      <c r="D49" s="17" t="str">
        <f>VLOOKUP($C49,allFlowProduct!$A:$P,4,FALSE)</f>
        <v>เสื้อหม้อห้อม คอกลม แขนยาว M</v>
      </c>
      <c r="E49" s="17" t="str">
        <f>VLOOKUP($C49,allFlowProduct!$A:$P,5,FALSE)</f>
        <v>ตัว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17" t="s">
        <v>624</v>
      </c>
      <c r="B50" s="17" t="s">
        <v>638</v>
      </c>
      <c r="C50" s="18" t="s">
        <v>2528</v>
      </c>
      <c r="D50" s="17" t="str">
        <f>VLOOKUP($C50,allFlowProduct!$A:$P,4,FALSE)</f>
        <v>เสื้อหม้อห้อม คอกลม แขนสั้น M</v>
      </c>
      <c r="E50" s="17" t="str">
        <f>VLOOKUP($C50,allFlowProduct!$A:$P,5,FALSE)</f>
        <v>ตัว</v>
      </c>
      <c r="F50" s="17">
        <f>VLOOKUP($C50,allFlowProduct!$A:$P,3,FALSE)</f>
        <v>5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17" t="s">
        <v>624</v>
      </c>
      <c r="B51" s="17" t="s">
        <v>637</v>
      </c>
      <c r="C51" s="18" t="s">
        <v>2527</v>
      </c>
      <c r="D51" s="17" t="str">
        <f>VLOOKUP($C51,allFlowProduct!$A:$P,4,FALSE)</f>
        <v>เสื้อหม้อห้อม คอกลม แขนสั้น S</v>
      </c>
      <c r="E51" s="17" t="str">
        <f>VLOOKUP($C51,allFlowProduct!$A:$P,5,FALSE)</f>
        <v>ตัว</v>
      </c>
      <c r="F51" s="17">
        <f>VLOOKUP($C51,allFlowProduct!$A:$P,3,FALSE)</f>
        <v>5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17" t="s">
        <v>624</v>
      </c>
      <c r="B52" s="17" t="s">
        <v>640</v>
      </c>
      <c r="C52" s="18" t="s">
        <v>2530</v>
      </c>
      <c r="D52" s="17" t="str">
        <f>VLOOKUP($C52,allFlowProduct!$A:$P,4,FALSE)</f>
        <v>เสื้อหม้อห้อม คอกลม แขนสั้น XL</v>
      </c>
      <c r="E52" s="17" t="str">
        <f>VLOOKUP($C52,allFlowProduct!$A:$P,5,FALSE)</f>
        <v>ตัว</v>
      </c>
      <c r="F52" s="17">
        <f>VLOOKUP($C52,allFlowProduct!$A:$P,3,FALSE)</f>
        <v>5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17" t="s">
        <v>625</v>
      </c>
      <c r="B53" s="17" t="s">
        <v>638</v>
      </c>
      <c r="C53" s="18" t="s">
        <v>2524</v>
      </c>
      <c r="D53" s="17" t="str">
        <f>VLOOKUP($C53,allFlowProduct!$A:$P,4,FALSE)</f>
        <v>เสื้อหม้อห้อม คอจีน แขนยาว(ดำ) M</v>
      </c>
      <c r="E53" s="17" t="str">
        <f>VLOOKUP($C53,allFlowProduct!$A:$P,5,FALSE)</f>
        <v>ตัว</v>
      </c>
      <c r="F53" s="17">
        <f>VLOOKUP($C53,allFlowProduct!$A:$P,3,FALSE)</f>
        <v>5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17" t="s">
        <v>625</v>
      </c>
      <c r="B54" s="17" t="s">
        <v>639</v>
      </c>
      <c r="C54" s="18" t="s">
        <v>2525</v>
      </c>
      <c r="D54" s="17" t="str">
        <f>VLOOKUP($C54,allFlowProduct!$A:$P,4,FALSE)</f>
        <v>เสื้อหม้อห้อม คอจีน แขนยาว(ดำ) L</v>
      </c>
      <c r="E54" s="17" t="str">
        <f>VLOOKUP($C54,allFlowProduct!$A:$P,5,FALSE)</f>
        <v>ตัว</v>
      </c>
      <c r="F54" s="17">
        <f>VLOOKUP($C54,allFlowProduct!$A:$P,3,FALSE)</f>
        <v>5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17" t="s">
        <v>627</v>
      </c>
      <c r="B55" s="17" t="s">
        <v>638</v>
      </c>
      <c r="C55" s="18" t="s">
        <v>2536</v>
      </c>
      <c r="D55" s="17" t="str">
        <f>VLOOKUP($C55,allFlowProduct!$A:$P,4,FALSE)</f>
        <v>เสื้อหม้อห้อม คอปก แขนยาว M</v>
      </c>
      <c r="E55" s="17" t="str">
        <f>VLOOKUP($C55,allFlowProduct!$A:$P,5,FALSE)</f>
        <v>ตัว</v>
      </c>
      <c r="F55" s="17">
        <f>VLOOKUP($C55,allFlowProduct!$A:$P,3,FALSE)</f>
        <v>5</v>
      </c>
      <c r="G55" s="17">
        <f>VLOOKUP($C55,allFlowProduct!$A:$P,8,FALSE)</f>
        <v>1</v>
      </c>
      <c r="H55" s="17">
        <f t="shared" si="0"/>
        <v>7</v>
      </c>
    </row>
    <row r="56" spans="1:8" x14ac:dyDescent="0.5">
      <c r="A56" s="17" t="s">
        <v>754</v>
      </c>
      <c r="B56" s="17" t="s">
        <v>765</v>
      </c>
      <c r="C56" s="18" t="s">
        <v>2451</v>
      </c>
      <c r="D56" s="17" t="str">
        <f>VLOOKUP($C56,allFlowProduct!$A:$P,4,FALSE)</f>
        <v>น้ำพริกแจ๋วบอง</v>
      </c>
      <c r="E56" s="17" t="str">
        <f>VLOOKUP($C56,allFlowProduct!$A:$P,5,FALSE)</f>
        <v>กระปุก</v>
      </c>
      <c r="F56" s="17">
        <f>VLOOKUP($C56,allFlowProduct!$A:$P,3,FALSE)</f>
        <v>5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17" t="s">
        <v>758</v>
      </c>
      <c r="B57" s="17" t="s">
        <v>765</v>
      </c>
      <c r="C57" s="18" t="s">
        <v>2450</v>
      </c>
      <c r="D57" s="17" t="str">
        <f>VLOOKUP($C57,allFlowProduct!$A:$P,4,FALSE)</f>
        <v>น้ำพริกปลาป่น</v>
      </c>
      <c r="E57" s="17" t="str">
        <f>VLOOKUP($C57,allFlowProduct!$A:$P,5,FALSE)</f>
        <v>กระปุก</v>
      </c>
      <c r="F57" s="17">
        <f>VLOOKUP($C57,allFlowProduct!$A:$P,3,FALSE)</f>
        <v>5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17" t="s">
        <v>741</v>
      </c>
      <c r="B58" s="17" t="s">
        <v>765</v>
      </c>
      <c r="C58" s="18" t="s">
        <v>2484</v>
      </c>
      <c r="D58" s="17" t="str">
        <f>VLOOKUP($C58,allFlowProduct!$A:$P,4,FALSE)</f>
        <v>แชมพูครีมนวดถ่านไม้ไผ่</v>
      </c>
      <c r="E58" s="17" t="str">
        <f>VLOOKUP($C58,allFlowProduct!$A:$P,5,FALSE)</f>
        <v>ขวด</v>
      </c>
      <c r="F58" s="17">
        <f>VLOOKUP($C58,allFlowProduct!$A:$P,3,FALSE)</f>
        <v>5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17" t="s">
        <v>742</v>
      </c>
      <c r="B59" s="17" t="s">
        <v>765</v>
      </c>
      <c r="C59" s="18" t="s">
        <v>2483</v>
      </c>
      <c r="D59" s="17" t="str">
        <f>VLOOKUP($C59,allFlowProduct!$A:$P,4,FALSE)</f>
        <v>แชมพูครีมนวดน้ำนมข้าว</v>
      </c>
      <c r="E59" s="17" t="str">
        <f>VLOOKUP($C59,allFlowProduct!$A:$P,5,FALSE)</f>
        <v>ขวด</v>
      </c>
      <c r="F59" s="17">
        <f>VLOOKUP($C59,allFlowProduct!$A:$P,3,FALSE)</f>
        <v>5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17" t="s">
        <v>79</v>
      </c>
      <c r="B60" s="17" t="s">
        <v>765</v>
      </c>
      <c r="C60" s="18" t="s">
        <v>2486</v>
      </c>
      <c r="D60" s="17" t="str">
        <f>VLOOKUP($C60,allFlowProduct!$A:$P,4,FALSE)</f>
        <v>แชมพูครีมนวดย่านาง</v>
      </c>
      <c r="E60" s="17" t="str">
        <f>VLOOKUP($C60,allFlowProduct!$A:$P,5,FALSE)</f>
        <v>ขวด</v>
      </c>
      <c r="F60" s="17">
        <f>VLOOKUP($C60,allFlowProduct!$A:$P,3,FALSE)</f>
        <v>5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17" t="s">
        <v>739</v>
      </c>
      <c r="B61" s="17" t="s">
        <v>765</v>
      </c>
      <c r="C61" s="18" t="s">
        <v>2485</v>
      </c>
      <c r="D61" s="17" t="str">
        <f>VLOOKUP($C61,allFlowProduct!$A:$P,4,FALSE)</f>
        <v>แชมพูครีมนวดอัญชัน</v>
      </c>
      <c r="E61" s="17" t="str">
        <f>VLOOKUP($C61,allFlowProduct!$A:$P,5,FALSE)</f>
        <v>ขวด</v>
      </c>
      <c r="F61" s="17">
        <f>VLOOKUP($C61,allFlowProduct!$A:$P,3,FALSE)</f>
        <v>5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17" t="s">
        <v>740</v>
      </c>
      <c r="B62" s="17" t="s">
        <v>765</v>
      </c>
      <c r="C62" s="18" t="s">
        <v>2482</v>
      </c>
      <c r="D62" s="17" t="str">
        <f>VLOOKUP($C62,allFlowProduct!$A:$P,4,FALSE)</f>
        <v>แชมพูมะกรูดไม่มีฟอง</v>
      </c>
      <c r="E62" s="17" t="str">
        <f>VLOOKUP($C62,allFlowProduct!$A:$P,5,FALSE)</f>
        <v>ขวด</v>
      </c>
      <c r="F62" s="17">
        <f>VLOOKUP($C62,allFlowProduct!$A:$P,3,FALSE)</f>
        <v>5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17" t="s">
        <v>738</v>
      </c>
      <c r="B63" s="17" t="s">
        <v>765</v>
      </c>
      <c r="C63" s="18" t="s">
        <v>2481</v>
      </c>
      <c r="D63" s="17" t="str">
        <f>VLOOKUP($C63,allFlowProduct!$A:$P,4,FALSE)</f>
        <v>แชมพูมะกรูดมีฟอง</v>
      </c>
      <c r="E63" s="17" t="str">
        <f>VLOOKUP($C63,allFlowProduct!$A:$P,5,FALSE)</f>
        <v>ขวด</v>
      </c>
      <c r="F63" s="17">
        <f>VLOOKUP($C63,allFlowProduct!$A:$P,3,FALSE)</f>
        <v>5</v>
      </c>
      <c r="G63" s="17">
        <f>VLOOKUP($C63,allFlowProduct!$A:$P,8,FALSE)</f>
        <v>1</v>
      </c>
      <c r="H63" s="17">
        <f t="shared" si="0"/>
        <v>7</v>
      </c>
    </row>
    <row r="64" spans="1:8" x14ac:dyDescent="0.5">
      <c r="A64" s="17" t="s">
        <v>691</v>
      </c>
      <c r="B64" s="17" t="s">
        <v>765</v>
      </c>
      <c r="C64" s="18" t="s">
        <v>2425</v>
      </c>
      <c r="D64" s="17" t="str">
        <f>VLOOKUP($C64,allFlowProduct!$A:$P,4,FALSE)</f>
        <v>ไชโป๊วหวาน 400 กรัม</v>
      </c>
      <c r="E64" s="17" t="str">
        <f>VLOOKUP($C64,allFlowProduct!$A:$P,5,FALSE)</f>
        <v>ซอง</v>
      </c>
      <c r="F64" s="17">
        <f>VLOOKUP($C64,allFlowProduct!$A:$P,3,FALSE)</f>
        <v>5</v>
      </c>
      <c r="G64" s="17">
        <f>VLOOKUP($C64,allFlowProduct!$A:$P,8,FALSE)</f>
        <v>1</v>
      </c>
      <c r="H64" s="17">
        <f t="shared" si="0"/>
        <v>7</v>
      </c>
    </row>
    <row r="65" spans="1:8" x14ac:dyDescent="0.5">
      <c r="A65" s="17" t="s">
        <v>685</v>
      </c>
      <c r="B65" s="17" t="s">
        <v>765</v>
      </c>
      <c r="C65" s="18" t="s">
        <v>2425</v>
      </c>
      <c r="D65" s="17" t="str">
        <f>VLOOKUP($C65,allFlowProduct!$A:$P,4,FALSE)</f>
        <v>ไชโป๊วหวาน 400 กรัม</v>
      </c>
      <c r="E65" s="17" t="str">
        <f>VLOOKUP($C65,allFlowProduct!$A:$P,5,FALSE)</f>
        <v>ซอง</v>
      </c>
      <c r="F65" s="17">
        <f>VLOOKUP($C65,allFlowProduct!$A:$P,3,FALSE)</f>
        <v>5</v>
      </c>
      <c r="G65" s="17">
        <f>VLOOKUP($C65,allFlowProduct!$A:$P,8,FALSE)</f>
        <v>1</v>
      </c>
      <c r="H65" s="17">
        <f t="shared" ref="H65:H128" si="1">IF($G65=7,-1,IF($G65=1,7,IF($G65=3,7,IF($G65=5,0,"error"))))</f>
        <v>7</v>
      </c>
    </row>
    <row r="66" spans="1:8" x14ac:dyDescent="0.5">
      <c r="A66" s="17" t="s">
        <v>710</v>
      </c>
      <c r="B66" s="17" t="s">
        <v>765</v>
      </c>
      <c r="C66" s="18" t="s">
        <v>2835</v>
      </c>
      <c r="D66" s="17" t="str">
        <f>VLOOKUP($C66,allFlowProduct!$A:$P,4,FALSE)</f>
        <v>กรีนบาลานซ์</v>
      </c>
      <c r="E66" s="17" t="str">
        <f>VLOOKUP($C66,allFlowProduct!$A:$P,5,FALSE)</f>
        <v>แก้ว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si="1"/>
        <v>7</v>
      </c>
    </row>
    <row r="67" spans="1:8" x14ac:dyDescent="0.5">
      <c r="A67" s="17" t="s">
        <v>717</v>
      </c>
      <c r="B67" s="17" t="s">
        <v>765</v>
      </c>
      <c r="C67" s="18" t="s">
        <v>2825</v>
      </c>
      <c r="D67" s="17" t="str">
        <f>VLOOKUP($C67,allFlowProduct!$A:$P,4,FALSE)</f>
        <v>กล้วยโซดา</v>
      </c>
      <c r="E67" s="17" t="str">
        <f>VLOOKUP($C67,allFlowProduct!$A:$P,5,FALSE)</f>
        <v>แก้ว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si="1"/>
        <v>7</v>
      </c>
    </row>
    <row r="68" spans="1:8" x14ac:dyDescent="0.5">
      <c r="A68" s="17" t="s">
        <v>35</v>
      </c>
      <c r="B68" s="17" t="s">
        <v>765</v>
      </c>
      <c r="C68" s="18" t="s">
        <v>2270</v>
      </c>
      <c r="D68" s="17" t="str">
        <f>VLOOKUP($C68,allFlowProduct!$A:$P,4,FALSE)</f>
        <v>กล้วยไส้มะขาม</v>
      </c>
      <c r="E68" s="17" t="str">
        <f>VLOOKUP($C68,allFlowProduct!$A:$P,5,FALSE)</f>
        <v>ถุง</v>
      </c>
      <c r="F68" s="17">
        <f>VLOOKUP($C68,allFlowProduct!$A:$P,3,FALSE)</f>
        <v>5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17" t="s">
        <v>62</v>
      </c>
      <c r="B69" s="17" t="s">
        <v>765</v>
      </c>
      <c r="C69" s="18" t="s">
        <v>2449</v>
      </c>
      <c r="D69" s="17" t="str">
        <f>VLOOKUP($C69,allFlowProduct!$A:$P,4,FALSE)</f>
        <v>กล้วยกรอบ</v>
      </c>
      <c r="E69" s="17" t="str">
        <f>VLOOKUP($C69,allFlowProduct!$A:$P,5,FALSE)</f>
        <v>ซอง</v>
      </c>
      <c r="F69" s="17">
        <f>VLOOKUP($C69,allFlowProduct!$A:$P,3,FALSE)</f>
        <v>5</v>
      </c>
      <c r="G69" s="17">
        <f>VLOOKUP($C69,allFlowProduct!$A:$P,8,FALSE)</f>
        <v>1</v>
      </c>
      <c r="H69" s="17">
        <f t="shared" si="1"/>
        <v>7</v>
      </c>
    </row>
    <row r="70" spans="1:8" x14ac:dyDescent="0.5">
      <c r="A70" s="17" t="s">
        <v>682</v>
      </c>
      <c r="B70" s="17" t="s">
        <v>765</v>
      </c>
      <c r="C70" s="18" t="s">
        <v>2286</v>
      </c>
      <c r="D70" s="17" t="str">
        <f>VLOOKUP($C70,allFlowProduct!$A:$P,4,FALSE)</f>
        <v>กล้วยตาก Fruitboy</v>
      </c>
      <c r="E70" s="17" t="str">
        <f>VLOOKUP($C70,allFlowProduct!$A:$P,5,FALSE)</f>
        <v>กระปุก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si="1"/>
        <v>7</v>
      </c>
    </row>
    <row r="71" spans="1:8" x14ac:dyDescent="0.5">
      <c r="A71" s="17" t="s">
        <v>704</v>
      </c>
      <c r="B71" s="17" t="s">
        <v>765</v>
      </c>
      <c r="C71" s="18" t="s">
        <v>2836</v>
      </c>
      <c r="D71" s="17" t="str">
        <f>VLOOKUP($C71,allFlowProduct!$A:$P,4,FALSE)</f>
        <v>กาแฟเย็น</v>
      </c>
      <c r="E71" s="17" t="str">
        <f>VLOOKUP($C71,allFlowProduct!$A:$P,5,FALSE)</f>
        <v>แก้ว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17" t="s">
        <v>621</v>
      </c>
      <c r="B72" s="17" t="s">
        <v>639</v>
      </c>
      <c r="C72" s="18" t="s">
        <v>2549</v>
      </c>
      <c r="D72" s="17" t="str">
        <f>VLOOKUP($C72,allFlowProduct!$A:$P,4,FALSE)</f>
        <v>กางเกงหม้อห้อม เอวยืด ขายาว L</v>
      </c>
      <c r="E72" s="17" t="str">
        <f>VLOOKUP($C72,allFlowProduct!$A:$P,5,FALSE)</f>
        <v>ตัว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17" t="s">
        <v>621</v>
      </c>
      <c r="B73" s="17" t="s">
        <v>640</v>
      </c>
      <c r="C73" s="18" t="s">
        <v>2550</v>
      </c>
      <c r="D73" s="17" t="str">
        <f>VLOOKUP($C73,allFlowProduct!$A:$P,4,FALSE)</f>
        <v>กางเกงหม้อห้อม เอวยืด ขายาว XL</v>
      </c>
      <c r="E73" s="17" t="str">
        <f>VLOOKUP($C73,allFlowProduct!$A:$P,5,FALSE)</f>
        <v>ตัว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17" t="s">
        <v>751</v>
      </c>
      <c r="B74" s="17" t="s">
        <v>638</v>
      </c>
      <c r="C74" s="18" t="s">
        <v>2544</v>
      </c>
      <c r="D74" s="17" t="str">
        <f>VLOOKUP($C74,allFlowProduct!$A:$P,4,FALSE)</f>
        <v>กางเกงหม้อห้อม เอวยืด ขาสั้น M</v>
      </c>
      <c r="E74" s="17" t="str">
        <f>VLOOKUP($C74,allFlowProduct!$A:$P,5,FALSE)</f>
        <v>ตัว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17" t="s">
        <v>623</v>
      </c>
      <c r="B75" s="17" t="s">
        <v>640</v>
      </c>
      <c r="C75" s="18" t="s">
        <v>2559</v>
      </c>
      <c r="D75" s="17" t="str">
        <f>VLOOKUP($C75,allFlowProduct!$A:$P,4,FALSE)</f>
        <v>กางเกงหม้อห้อม สะดอ ขายาว XL</v>
      </c>
      <c r="E75" s="17" t="str">
        <f>VLOOKUP($C75,allFlowProduct!$A:$P,5,FALSE)</f>
        <v>ตัว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17" t="s">
        <v>623</v>
      </c>
      <c r="B76" s="17" t="s">
        <v>638</v>
      </c>
      <c r="C76" s="18" t="s">
        <v>2557</v>
      </c>
      <c r="D76" s="17" t="str">
        <f>VLOOKUP($C76,allFlowProduct!$A:$P,4,FALSE)</f>
        <v>กางเกงหม้อห้อม สะดอ ขายาว M</v>
      </c>
      <c r="E76" s="17" t="str">
        <f>VLOOKUP($C76,allFlowProduct!$A:$P,5,FALSE)</f>
        <v>ตัว</v>
      </c>
      <c r="F76" s="17">
        <f>VLOOKUP($C76,allFlowProduct!$A:$P,3,FALSE)</f>
        <v>5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17" t="s">
        <v>104</v>
      </c>
      <c r="B77" s="17" t="s">
        <v>765</v>
      </c>
      <c r="C77" s="18" t="s">
        <v>2635</v>
      </c>
      <c r="D77" s="17" t="str">
        <f>VLOOKUP($C77,allFlowProduct!$A:$P,4,FALSE)</f>
        <v>กาวโจน</v>
      </c>
      <c r="E77" s="17" t="str">
        <f>VLOOKUP($C77,allFlowProduct!$A:$P,5,FALSE)</f>
        <v>ถัง</v>
      </c>
      <c r="F77" s="17">
        <f>VLOOKUP($C77,allFlowProduct!$A:$P,3,FALSE)</f>
        <v>5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17" t="s">
        <v>683</v>
      </c>
      <c r="B78" s="17" t="s">
        <v>765</v>
      </c>
      <c r="C78" s="18" t="s">
        <v>2445</v>
      </c>
      <c r="D78" s="17" t="str">
        <f>VLOOKUP($C78,allFlowProduct!$A:$P,4,FALSE)</f>
        <v>กุนเชียงปลา</v>
      </c>
      <c r="E78" s="17" t="str">
        <f>VLOOKUP($C78,allFlowProduct!$A:$P,5,FALSE)</f>
        <v>แพ็ค</v>
      </c>
      <c r="F78" s="17">
        <f>VLOOKUP($C78,allFlowProduct!$A:$P,3,FALSE)</f>
        <v>5</v>
      </c>
      <c r="G78" s="17">
        <f>VLOOKUP($C78,allFlowProduct!$A:$P,8,FALSE)</f>
        <v>1</v>
      </c>
      <c r="H78" s="17">
        <f t="shared" si="1"/>
        <v>7</v>
      </c>
    </row>
    <row r="79" spans="1:8" x14ac:dyDescent="0.5">
      <c r="A79" s="17" t="s">
        <v>745</v>
      </c>
      <c r="B79" s="17" t="s">
        <v>765</v>
      </c>
      <c r="C79" s="18" t="s">
        <v>2866</v>
      </c>
      <c r="D79" s="17" t="str">
        <f>VLOOKUP($C79,allFlowProduct!$A:$P,4,FALSE)</f>
        <v>ขนมปังโฮลวีทงา(ฐธ9)</v>
      </c>
      <c r="E79" s="17" t="str">
        <f>VLOOKUP($C79,allFlowProduct!$A:$P,5,FALSE)</f>
        <v>ก้อน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5">
      <c r="A80" s="17" t="s">
        <v>745</v>
      </c>
      <c r="B80" s="17" t="s">
        <v>769</v>
      </c>
      <c r="C80" s="18" t="s">
        <v>2866</v>
      </c>
      <c r="D80" s="17" t="str">
        <f>VLOOKUP($C80,allFlowProduct!$A:$P,4,FALSE)</f>
        <v>ขนมปังโฮลวีทงา(ฐธ9)</v>
      </c>
      <c r="E80" s="17" t="str">
        <f>VLOOKUP($C80,allFlowProduct!$A:$P,5,FALSE)</f>
        <v>ก้อน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5">
      <c r="A81" s="17" t="s">
        <v>41</v>
      </c>
      <c r="B81" s="17" t="s">
        <v>765</v>
      </c>
      <c r="C81" s="18" t="s">
        <v>2428</v>
      </c>
      <c r="D81" s="17" t="str">
        <f>VLOOKUP($C81,allFlowProduct!$A:$P,4,FALSE)</f>
        <v>ขนมปังกรอบไข่เค็ม</v>
      </c>
      <c r="E81" s="17" t="str">
        <f>VLOOKUP($C81,allFlowProduct!$A:$P,5,FALSE)</f>
        <v>ซอง</v>
      </c>
      <c r="F81" s="17">
        <f>VLOOKUP($C81,allFlowProduct!$A:$P,3,FALSE)</f>
        <v>5</v>
      </c>
      <c r="G81" s="17">
        <f>VLOOKUP($C81,allFlowProduct!$A:$P,8,FALSE)</f>
        <v>1</v>
      </c>
      <c r="H81" s="17">
        <f t="shared" si="1"/>
        <v>7</v>
      </c>
    </row>
    <row r="82" spans="1:8" x14ac:dyDescent="0.5">
      <c r="A82" s="17" t="s">
        <v>131</v>
      </c>
      <c r="B82" s="17" t="s">
        <v>765</v>
      </c>
      <c r="C82" s="18" t="s">
        <v>2863</v>
      </c>
      <c r="D82" s="17" t="str">
        <f>VLOOKUP($C82,allFlowProduct!$A:$P,4,FALSE)</f>
        <v>ขนมปังกล้วยเล็บมือนาง(ฐธ9)</v>
      </c>
      <c r="E82" s="17" t="str">
        <f>VLOOKUP($C82,allFlowProduct!$A:$P,5,FALSE)</f>
        <v>ก้อน</v>
      </c>
      <c r="F82" s="17">
        <f>VLOOKUP($C82,allFlowProduct!$A:$P,3,FALSE)</f>
        <v>3</v>
      </c>
      <c r="G82" s="17">
        <f>VLOOKUP($C82,allFlowProduct!$A:$P,8,FALSE)</f>
        <v>1</v>
      </c>
      <c r="H82" s="17">
        <f t="shared" si="1"/>
        <v>7</v>
      </c>
    </row>
    <row r="83" spans="1:8" x14ac:dyDescent="0.5">
      <c r="A83" s="17" t="s">
        <v>131</v>
      </c>
      <c r="B83" s="17" t="s">
        <v>770</v>
      </c>
      <c r="C83" s="18" t="s">
        <v>2863</v>
      </c>
      <c r="D83" s="17" t="str">
        <f>VLOOKUP($C83,allFlowProduct!$A:$P,4,FALSE)</f>
        <v>ขนมปังกล้วยเล็บมือนาง(ฐธ9)</v>
      </c>
      <c r="E83" s="17" t="str">
        <f>VLOOKUP($C83,allFlowProduct!$A:$P,5,FALSE)</f>
        <v>ก้อน</v>
      </c>
      <c r="F83" s="17">
        <f>VLOOKUP($C83,allFlowProduct!$A:$P,3,FALSE)</f>
        <v>3</v>
      </c>
      <c r="G83" s="17">
        <f>VLOOKUP($C83,allFlowProduct!$A:$P,8,FALSE)</f>
        <v>1</v>
      </c>
      <c r="H83" s="17">
        <f t="shared" si="1"/>
        <v>7</v>
      </c>
    </row>
    <row r="84" spans="1:8" x14ac:dyDescent="0.5">
      <c r="A84" s="17" t="s">
        <v>133</v>
      </c>
      <c r="B84" s="17" t="s">
        <v>765</v>
      </c>
      <c r="C84" s="18" t="s">
        <v>2865</v>
      </c>
      <c r="D84" s="17" t="str">
        <f>VLOOKUP($C84,allFlowProduct!$A:$P,4,FALSE)</f>
        <v>ขนมปังงาดำข้าวกล้อง(ฐธ9)</v>
      </c>
      <c r="E84" s="17" t="str">
        <f>VLOOKUP($C84,allFlowProduct!$A:$P,5,FALSE)</f>
        <v>ก้อน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</row>
    <row r="85" spans="1:8" x14ac:dyDescent="0.5">
      <c r="A85" s="17" t="s">
        <v>133</v>
      </c>
      <c r="B85" s="17" t="s">
        <v>770</v>
      </c>
      <c r="C85" s="18" t="s">
        <v>2865</v>
      </c>
      <c r="D85" s="17" t="str">
        <f>VLOOKUP($C85,allFlowProduct!$A:$P,4,FALSE)</f>
        <v>ขนมปังงาดำข้าวกล้อง(ฐธ9)</v>
      </c>
      <c r="E85" s="17" t="str">
        <f>VLOOKUP($C85,allFlowProduct!$A:$P,5,FALSE)</f>
        <v>ก้อน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5">
      <c r="A86" s="17" t="s">
        <v>690</v>
      </c>
      <c r="B86" s="17" t="s">
        <v>765</v>
      </c>
      <c r="C86" s="18" t="s">
        <v>2446</v>
      </c>
      <c r="D86" s="17" t="str">
        <f>VLOOKUP($C86,allFlowProduct!$A:$P,4,FALSE)</f>
        <v>ข้าวเกรียบผัก</v>
      </c>
      <c r="E86" s="17" t="str">
        <f>VLOOKUP($C86,allFlowProduct!$A:$P,5,FALSE)</f>
        <v>ถุง</v>
      </c>
      <c r="F86" s="17">
        <f>VLOOKUP($C86,allFlowProduct!$A:$P,3,FALSE)</f>
        <v>5</v>
      </c>
      <c r="G86" s="17">
        <f>VLOOKUP($C86,allFlowProduct!$A:$P,8,FALSE)</f>
        <v>1</v>
      </c>
      <c r="H86" s="17">
        <f t="shared" si="1"/>
        <v>7</v>
      </c>
    </row>
    <row r="87" spans="1:8" x14ac:dyDescent="0.5">
      <c r="A87" s="17" t="s">
        <v>671</v>
      </c>
      <c r="B87" s="17" t="s">
        <v>765</v>
      </c>
      <c r="C87" s="18" t="s">
        <v>2246</v>
      </c>
      <c r="D87" s="17" t="str">
        <f>VLOOKUP($C87,allFlowProduct!$A:$P,4,FALSE)</f>
        <v>ข้าวเหนียวธรรมชาติ 1 กก.(ฐธ9)</v>
      </c>
      <c r="E87" s="17" t="str">
        <f>VLOOKUP($C87,allFlowProduct!$A:$P,5,FALSE)</f>
        <v>ถุง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1"/>
        <v>-1</v>
      </c>
    </row>
    <row r="88" spans="1:8" x14ac:dyDescent="0.5">
      <c r="A88" s="17" t="s">
        <v>674</v>
      </c>
      <c r="B88" s="17" t="s">
        <v>765</v>
      </c>
      <c r="C88" s="18" t="s">
        <v>2247</v>
      </c>
      <c r="D88" s="17" t="str">
        <f>VLOOKUP($C88,allFlowProduct!$A:$P,4,FALSE)</f>
        <v>ข้าวเหนียวธรรมชาติ 5 กก.(ฐธ9)</v>
      </c>
      <c r="E88" s="17" t="str">
        <f>VLOOKUP($C88,allFlowProduct!$A:$P,5,FALSE)</f>
        <v>ถุง</v>
      </c>
      <c r="F88" s="17">
        <f>VLOOKUP($C88,allFlowProduct!$A:$P,3,FALSE)</f>
        <v>5</v>
      </c>
      <c r="G88" s="17">
        <f>VLOOKUP($C88,allFlowProduct!$A:$P,8,FALSE)</f>
        <v>7</v>
      </c>
      <c r="H88" s="17">
        <f t="shared" si="1"/>
        <v>-1</v>
      </c>
    </row>
    <row r="89" spans="1:8" x14ac:dyDescent="0.5">
      <c r="A89" s="17" t="s">
        <v>676</v>
      </c>
      <c r="B89" s="17" t="s">
        <v>765</v>
      </c>
      <c r="C89" s="18" t="s">
        <v>2260</v>
      </c>
      <c r="D89" s="17" t="str">
        <f>VLOOKUP($C89,allFlowProduct!$A:$P,4,FALSE)</f>
        <v>ข้าวไรซ์เบอร์รี่ 1 กก.</v>
      </c>
      <c r="E89" s="17" t="str">
        <f>VLOOKUP($C89,allFlowProduct!$A:$P,5,FALSE)</f>
        <v>ถุง</v>
      </c>
      <c r="F89" s="17">
        <f>VLOOKUP($C89,allFlowProduct!$A:$P,3,FALSE)</f>
        <v>5</v>
      </c>
      <c r="G89" s="17">
        <f>VLOOKUP($C89,allFlowProduct!$A:$P,8,FALSE)</f>
        <v>7</v>
      </c>
      <c r="H89" s="17">
        <f t="shared" si="1"/>
        <v>-1</v>
      </c>
    </row>
    <row r="90" spans="1:8" x14ac:dyDescent="0.5">
      <c r="A90" s="17" t="s">
        <v>667</v>
      </c>
      <c r="B90" s="17" t="s">
        <v>14</v>
      </c>
      <c r="C90" s="18" t="s">
        <v>2242</v>
      </c>
      <c r="D90" s="17" t="str">
        <f>VLOOKUP($C90,allFlowProduct!$A:$P,4,FALSE)</f>
        <v>ข้าวกล้องธรรมชาติ 1 กก.(ฐธ9)</v>
      </c>
      <c r="E90" s="17" t="str">
        <f>VLOOKUP($C90,allFlowProduct!$A:$P,5,FALSE)</f>
        <v>ถุง</v>
      </c>
      <c r="F90" s="17">
        <f>VLOOKUP($C90,allFlowProduct!$A:$P,3,FALSE)</f>
        <v>5</v>
      </c>
      <c r="G90" s="17">
        <f>VLOOKUP($C90,allFlowProduct!$A:$P,8,FALSE)</f>
        <v>7</v>
      </c>
      <c r="H90" s="17">
        <f t="shared" si="1"/>
        <v>-1</v>
      </c>
    </row>
    <row r="91" spans="1:8" x14ac:dyDescent="0.5">
      <c r="A91" s="17" t="s">
        <v>667</v>
      </c>
      <c r="B91" s="17" t="s">
        <v>764</v>
      </c>
      <c r="C91" s="18" t="s">
        <v>2242</v>
      </c>
      <c r="D91" s="17" t="str">
        <f>VLOOKUP($C91,allFlowProduct!$A:$P,4,FALSE)</f>
        <v>ข้าวกล้องธรรมชาติ 1 กก.(ฐธ9)</v>
      </c>
      <c r="E91" s="17" t="str">
        <f>VLOOKUP($C91,allFlowProduct!$A:$P,5,FALSE)</f>
        <v>ถุง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1"/>
        <v>-1</v>
      </c>
    </row>
    <row r="92" spans="1:8" x14ac:dyDescent="0.5">
      <c r="A92" s="17" t="s">
        <v>667</v>
      </c>
      <c r="B92" s="17" t="s">
        <v>765</v>
      </c>
      <c r="C92" s="18" t="s">
        <v>2242</v>
      </c>
      <c r="D92" s="17" t="str">
        <f>VLOOKUP($C92,allFlowProduct!$A:$P,4,FALSE)</f>
        <v>ข้าวกล้องธรรมชาติ 1 กก.(ฐธ9)</v>
      </c>
      <c r="E92" s="17" t="str">
        <f>VLOOKUP($C92,allFlowProduct!$A:$P,5,FALSE)</f>
        <v>ถุง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1"/>
        <v>-1</v>
      </c>
    </row>
    <row r="93" spans="1:8" x14ac:dyDescent="0.5">
      <c r="A93" s="17" t="s">
        <v>670</v>
      </c>
      <c r="B93" s="17" t="s">
        <v>765</v>
      </c>
      <c r="C93" s="18" t="s">
        <v>2241</v>
      </c>
      <c r="D93" s="17" t="str">
        <f>VLOOKUP($C93,allFlowProduct!$A:$P,4,FALSE)</f>
        <v>ข้าวกล้องธรรมชาติ 2 กก.(ฐธ9)</v>
      </c>
      <c r="E93" s="17" t="str">
        <f>VLOOKUP($C93,allFlowProduct!$A:$P,5,FALSE)</f>
        <v>ถุง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1"/>
        <v>-1</v>
      </c>
    </row>
    <row r="94" spans="1:8" x14ac:dyDescent="0.5">
      <c r="A94" s="17" t="s">
        <v>20</v>
      </c>
      <c r="B94" s="17" t="s">
        <v>765</v>
      </c>
      <c r="C94" s="18" t="s">
        <v>2243</v>
      </c>
      <c r="D94" s="17" t="str">
        <f>VLOOKUP($C94,allFlowProduct!$A:$P,4,FALSE)</f>
        <v>ข้าวกล้องธรรมชาติ 5 กก.(ฐธ9)</v>
      </c>
      <c r="E94" s="17" t="str">
        <f>VLOOKUP($C94,allFlowProduct!$A:$P,5,FALSE)</f>
        <v>ถุง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1"/>
        <v>-1</v>
      </c>
    </row>
    <row r="95" spans="1:8" x14ac:dyDescent="0.5">
      <c r="A95" s="17" t="s">
        <v>675</v>
      </c>
      <c r="B95" s="17" t="s">
        <v>765</v>
      </c>
      <c r="C95" s="18" t="s">
        <v>2259</v>
      </c>
      <c r="D95" s="17" t="str">
        <f>VLOOKUP($C95,allFlowProduct!$A:$P,4,FALSE)</f>
        <v>ข้าวกล้องดอกมะขาม 1 กก.</v>
      </c>
      <c r="E95" s="17" t="str">
        <f>VLOOKUP($C95,allFlowProduct!$A:$P,5,FALSE)</f>
        <v>ถุง</v>
      </c>
      <c r="F95" s="17">
        <f>VLOOKUP($C95,allFlowProduct!$A:$P,3,FALSE)</f>
        <v>5</v>
      </c>
      <c r="G95" s="17">
        <f>VLOOKUP($C95,allFlowProduct!$A:$P,8,FALSE)</f>
        <v>7</v>
      </c>
      <c r="H95" s="17">
        <f t="shared" si="1"/>
        <v>-1</v>
      </c>
    </row>
    <row r="96" spans="1:8" x14ac:dyDescent="0.5">
      <c r="A96" s="17" t="s">
        <v>672</v>
      </c>
      <c r="B96" s="17" t="s">
        <v>765</v>
      </c>
      <c r="C96" s="18" t="s">
        <v>2262</v>
      </c>
      <c r="D96" s="17" t="str">
        <f>VLOOKUP($C96,allFlowProduct!$A:$P,4,FALSE)</f>
        <v>ข้าวกล้องหอมมะลิ 1 กก.</v>
      </c>
      <c r="E96" s="17" t="str">
        <f>VLOOKUP($C96,allFlowProduct!$A:$P,5,FALSE)</f>
        <v>ถุง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1"/>
        <v>-1</v>
      </c>
    </row>
    <row r="97" spans="1:8" x14ac:dyDescent="0.5">
      <c r="A97" s="17" t="s">
        <v>668</v>
      </c>
      <c r="B97" s="17" t="s">
        <v>14</v>
      </c>
      <c r="C97" s="18" t="s">
        <v>2244</v>
      </c>
      <c r="D97" s="17" t="str">
        <f>VLOOKUP($C97,allFlowProduct!$A:$P,4,FALSE)</f>
        <v>ข้าวหอมมะลิ 1 กก.(ฐธ9)</v>
      </c>
      <c r="E97" s="17" t="str">
        <f>VLOOKUP($C97,allFlowProduct!$A:$P,5,FALSE)</f>
        <v>ถุง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1"/>
        <v>-1</v>
      </c>
    </row>
    <row r="98" spans="1:8" x14ac:dyDescent="0.5">
      <c r="A98" s="17" t="s">
        <v>668</v>
      </c>
      <c r="B98" s="17" t="s">
        <v>764</v>
      </c>
      <c r="C98" s="18" t="s">
        <v>2244</v>
      </c>
      <c r="D98" s="17" t="str">
        <f>VLOOKUP($C98,allFlowProduct!$A:$P,4,FALSE)</f>
        <v>ข้าวหอมมะลิ 1 กก.(ฐธ9)</v>
      </c>
      <c r="E98" s="17" t="str">
        <f>VLOOKUP($C98,allFlowProduct!$A:$P,5,FALSE)</f>
        <v>ถุง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1"/>
        <v>-1</v>
      </c>
    </row>
    <row r="99" spans="1:8" x14ac:dyDescent="0.5">
      <c r="A99" s="17" t="s">
        <v>668</v>
      </c>
      <c r="B99" s="17" t="s">
        <v>765</v>
      </c>
      <c r="C99" s="18" t="s">
        <v>2244</v>
      </c>
      <c r="D99" s="17" t="str">
        <f>VLOOKUP($C99,allFlowProduct!$A:$P,4,FALSE)</f>
        <v>ข้าวหอมมะลิ 1 กก.(ฐธ9)</v>
      </c>
      <c r="E99" s="17" t="str">
        <f>VLOOKUP($C99,allFlowProduct!$A:$P,5,FALSE)</f>
        <v>ถุง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1"/>
        <v>-1</v>
      </c>
    </row>
    <row r="100" spans="1:8" x14ac:dyDescent="0.5">
      <c r="A100" s="17" t="s">
        <v>669</v>
      </c>
      <c r="B100" s="17" t="s">
        <v>765</v>
      </c>
      <c r="C100" s="18" t="s">
        <v>2245</v>
      </c>
      <c r="D100" s="17" t="str">
        <f>VLOOKUP($C100,allFlowProduct!$A:$P,4,FALSE)</f>
        <v>ข้าวหอมมะลิ 5 กก.(ฐธ9)</v>
      </c>
      <c r="E100" s="17" t="str">
        <f>VLOOKUP($C100,allFlowProduct!$A:$P,5,FALSE)</f>
        <v>ถุง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1"/>
        <v>-1</v>
      </c>
    </row>
    <row r="101" spans="1:8" x14ac:dyDescent="0.5">
      <c r="A101" s="17" t="s">
        <v>722</v>
      </c>
      <c r="B101" s="17" t="s">
        <v>765</v>
      </c>
      <c r="C101" s="18" t="s">
        <v>2613</v>
      </c>
      <c r="D101" s="17" t="str">
        <f>VLOOKUP($C101,allFlowProduct!$A:$P,4,FALSE)</f>
        <v>มูลวัว</v>
      </c>
      <c r="E101" s="17" t="str">
        <f>VLOOKUP($C101,allFlowProduct!$A:$P,5,FALSE)</f>
        <v>ถุง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1"/>
        <v>-1</v>
      </c>
    </row>
    <row r="102" spans="1:8" x14ac:dyDescent="0.5">
      <c r="A102" s="17" t="s">
        <v>687</v>
      </c>
      <c r="B102" s="17" t="s">
        <v>765</v>
      </c>
      <c r="C102" s="18" t="s">
        <v>2448</v>
      </c>
      <c r="D102" s="17" t="str">
        <f>VLOOKUP($C102,allFlowProduct!$A:$P,4,FALSE)</f>
        <v>คาราเมลคอนเฟล็กซ์</v>
      </c>
      <c r="E102" s="17" t="str">
        <f>VLOOKUP($C102,allFlowProduct!$A:$P,5,FALSE)</f>
        <v>ซอง</v>
      </c>
      <c r="F102" s="17">
        <f>VLOOKUP($C102,allFlowProduct!$A:$P,3,FALSE)</f>
        <v>5</v>
      </c>
      <c r="G102" s="17">
        <f>VLOOKUP($C102,allFlowProduct!$A:$P,8,FALSE)</f>
        <v>1</v>
      </c>
      <c r="H102" s="17">
        <f t="shared" si="1"/>
        <v>7</v>
      </c>
    </row>
    <row r="103" spans="1:8" x14ac:dyDescent="0.5">
      <c r="A103" s="17" t="s">
        <v>762</v>
      </c>
      <c r="B103" s="17" t="s">
        <v>765</v>
      </c>
      <c r="C103" s="18" t="s">
        <v>2855</v>
      </c>
      <c r="D103" s="17" t="str">
        <f>VLOOKUP($C103,allFlowProduct!$A:$P,4,FALSE)</f>
        <v>คุกกี้เนยเม็ดมะม่วงกล้วย(ฐธ9)</v>
      </c>
      <c r="E103" s="17" t="str">
        <f>VLOOKUP($C103,allFlowProduct!$A:$P,5,FALSE)</f>
        <v>แพ็ค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5">
      <c r="A104" s="17" t="s">
        <v>746</v>
      </c>
      <c r="B104" s="17" t="s">
        <v>765</v>
      </c>
      <c r="C104" s="18" t="s">
        <v>2856</v>
      </c>
      <c r="D104" s="17" t="str">
        <f>VLOOKUP($C104,allFlowProduct!$A:$P,4,FALSE)</f>
        <v>คุกกี้ช็อคโกแลตชิพ(ฐธ9)</v>
      </c>
      <c r="E104" s="17" t="str">
        <f>VLOOKUP($C104,allFlowProduct!$A:$P,5,FALSE)</f>
        <v>แพ็ค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5">
      <c r="A105" s="17" t="s">
        <v>744</v>
      </c>
      <c r="B105" s="17" t="s">
        <v>765</v>
      </c>
      <c r="C105" s="18" t="s">
        <v>2857</v>
      </c>
      <c r="D105" s="17" t="str">
        <f>VLOOKUP($C105,allFlowProduct!$A:$P,4,FALSE)</f>
        <v>คุกกี้สตรอเบอรี่อัลมอนด์(ฐธ9)</v>
      </c>
      <c r="E105" s="17" t="str">
        <f>VLOOKUP($C105,allFlowProduct!$A:$P,5,FALSE)</f>
        <v>แพ็ค</v>
      </c>
      <c r="F105" s="17">
        <f>VLOOKUP($C105,allFlowProduct!$A:$P,3,FALSE)</f>
        <v>3</v>
      </c>
      <c r="G105" s="17">
        <f>VLOOKUP($C105,allFlowProduct!$A:$P,8,FALSE)</f>
        <v>1</v>
      </c>
      <c r="H105" s="17">
        <f t="shared" si="1"/>
        <v>7</v>
      </c>
    </row>
    <row r="106" spans="1:8" x14ac:dyDescent="0.5">
      <c r="A106" s="17" t="s">
        <v>123</v>
      </c>
      <c r="B106" s="17" t="s">
        <v>765</v>
      </c>
      <c r="C106" s="18" t="s">
        <v>2594</v>
      </c>
      <c r="D106" s="17" t="str">
        <f>VLOOKUP($C106,allFlowProduct!$A:$P,4,FALSE)</f>
        <v>คู่มือเก็บเมล็ดพันธุ์ประจำบ้าน(ฐธ9)</v>
      </c>
      <c r="E106" s="17" t="str">
        <f>VLOOKUP($C106,allFlowProduct!$A:$P,5,FALSE)</f>
        <v>เล่ม</v>
      </c>
      <c r="F106" s="17">
        <f>VLOOKUP($C106,allFlowProduct!$A:$P,3,FALSE)</f>
        <v>5</v>
      </c>
      <c r="G106" s="17">
        <f>VLOOKUP($C106,allFlowProduct!$A:$P,8,FALSE)</f>
        <v>1</v>
      </c>
      <c r="H106" s="17">
        <f t="shared" si="1"/>
        <v>7</v>
      </c>
    </row>
    <row r="107" spans="1:8" x14ac:dyDescent="0.5">
      <c r="A107" s="17" t="s">
        <v>30</v>
      </c>
      <c r="B107" s="17" t="s">
        <v>765</v>
      </c>
      <c r="C107" s="18" t="s">
        <v>2285</v>
      </c>
      <c r="D107" s="17" t="str">
        <f>VLOOKUP($C107,allFlowProduct!$A:$P,4,FALSE)</f>
        <v>งาขาว 0.5 กก.</v>
      </c>
      <c r="E107" s="17" t="str">
        <f>VLOOKUP($C107,allFlowProduct!$A:$P,5,FALSE)</f>
        <v>ถุง</v>
      </c>
      <c r="F107" s="17">
        <f>VLOOKUP($C107,allFlowProduct!$A:$P,3,FALSE)</f>
        <v>5</v>
      </c>
      <c r="G107" s="17">
        <f>VLOOKUP($C107,allFlowProduct!$A:$P,8,FALSE)</f>
        <v>1</v>
      </c>
      <c r="H107" s="17">
        <f t="shared" si="1"/>
        <v>7</v>
      </c>
    </row>
    <row r="108" spans="1:8" x14ac:dyDescent="0.5">
      <c r="A108" s="17" t="s">
        <v>684</v>
      </c>
      <c r="B108" s="17" t="s">
        <v>765</v>
      </c>
      <c r="C108" s="18" t="s">
        <v>2263</v>
      </c>
      <c r="D108" s="17" t="str">
        <f>VLOOKUP($C108,allFlowProduct!$A:$P,4,FALSE)</f>
        <v>งาดำ 0.5 กก.</v>
      </c>
      <c r="E108" s="17" t="str">
        <f>VLOOKUP($C108,allFlowProduct!$A:$P,5,FALSE)</f>
        <v>ถุง</v>
      </c>
      <c r="F108" s="17">
        <f>VLOOKUP($C108,allFlowProduct!$A:$P,3,FALSE)</f>
        <v>5</v>
      </c>
      <c r="G108" s="17">
        <f>VLOOKUP($C108,allFlowProduct!$A:$P,8,FALSE)</f>
        <v>1</v>
      </c>
      <c r="H108" s="17">
        <f t="shared" si="1"/>
        <v>7</v>
      </c>
    </row>
    <row r="109" spans="1:8" x14ac:dyDescent="0.5">
      <c r="A109" s="17" t="s">
        <v>92</v>
      </c>
      <c r="B109" s="17" t="s">
        <v>765</v>
      </c>
      <c r="C109" s="18" t="s">
        <v>2459</v>
      </c>
      <c r="D109" s="17" t="str">
        <f>VLOOKUP($C109,allFlowProduct!$A:$P,4,FALSE)</f>
        <v>ชาใบขลู่</v>
      </c>
      <c r="E109" s="17" t="str">
        <f>VLOOKUP($C109,allFlowProduct!$A:$P,5,FALSE)</f>
        <v>ซอง</v>
      </c>
      <c r="F109" s="17">
        <f>VLOOKUP($C109,allFlowProduct!$A:$P,3,FALSE)</f>
        <v>5</v>
      </c>
      <c r="G109" s="17">
        <f>VLOOKUP($C109,allFlowProduct!$A:$P,8,FALSE)</f>
        <v>1</v>
      </c>
      <c r="H109" s="17">
        <f t="shared" si="1"/>
        <v>7</v>
      </c>
    </row>
    <row r="110" spans="1:8" x14ac:dyDescent="0.5">
      <c r="A110" s="17" t="s">
        <v>91</v>
      </c>
      <c r="B110" s="17" t="s">
        <v>765</v>
      </c>
      <c r="C110" s="18" t="s">
        <v>2458</v>
      </c>
      <c r="D110" s="17" t="str">
        <f>VLOOKUP($C110,allFlowProduct!$A:$P,4,FALSE)</f>
        <v>ชาใบหม่อน</v>
      </c>
      <c r="E110" s="17" t="str">
        <f>VLOOKUP($C110,allFlowProduct!$A:$P,5,FALSE)</f>
        <v>ซอง</v>
      </c>
      <c r="F110" s="17">
        <f>VLOOKUP($C110,allFlowProduct!$A:$P,3,FALSE)</f>
        <v>5</v>
      </c>
      <c r="G110" s="17">
        <f>VLOOKUP($C110,allFlowProduct!$A:$P,8,FALSE)</f>
        <v>1</v>
      </c>
      <c r="H110" s="17">
        <f t="shared" si="1"/>
        <v>7</v>
      </c>
    </row>
    <row r="111" spans="1:8" x14ac:dyDescent="0.5">
      <c r="A111" s="17" t="s">
        <v>694</v>
      </c>
      <c r="B111" s="17" t="s">
        <v>765</v>
      </c>
      <c r="C111" s="18" t="s">
        <v>2462</v>
      </c>
      <c r="D111" s="17" t="str">
        <f>VLOOKUP($C111,allFlowProduct!$A:$P,4,FALSE)</f>
        <v>ชาข้าวเปลือก</v>
      </c>
      <c r="E111" s="17" t="str">
        <f>VLOOKUP($C111,allFlowProduct!$A:$P,5,FALSE)</f>
        <v>ซอง</v>
      </c>
      <c r="F111" s="17">
        <f>VLOOKUP($C111,allFlowProduct!$A:$P,3,FALSE)</f>
        <v>5</v>
      </c>
      <c r="G111" s="17">
        <f>VLOOKUP($C111,allFlowProduct!$A:$P,8,FALSE)</f>
        <v>1</v>
      </c>
      <c r="H111" s="17">
        <f t="shared" si="1"/>
        <v>7</v>
      </c>
    </row>
    <row r="112" spans="1:8" x14ac:dyDescent="0.5">
      <c r="A112" s="17" t="s">
        <v>48</v>
      </c>
      <c r="B112" s="17" t="s">
        <v>765</v>
      </c>
      <c r="C112" s="18" t="s">
        <v>2463</v>
      </c>
      <c r="D112" s="17" t="str">
        <f>VLOOKUP($C112,allFlowProduct!$A:$P,4,FALSE)</f>
        <v>ชาอัญชัน</v>
      </c>
      <c r="E112" s="17" t="str">
        <f>VLOOKUP($C112,allFlowProduct!$A:$P,5,FALSE)</f>
        <v>ซอง</v>
      </c>
      <c r="F112" s="17">
        <f>VLOOKUP($C112,allFlowProduct!$A:$P,3,FALSE)</f>
        <v>5</v>
      </c>
      <c r="G112" s="17">
        <f>VLOOKUP($C112,allFlowProduct!$A:$P,8,FALSE)</f>
        <v>1</v>
      </c>
      <c r="H112" s="17">
        <f t="shared" si="1"/>
        <v>7</v>
      </c>
    </row>
    <row r="113" spans="1:8" x14ac:dyDescent="0.5">
      <c r="A113" s="17" t="s">
        <v>708</v>
      </c>
      <c r="B113" s="17" t="s">
        <v>765</v>
      </c>
      <c r="C113" s="18" t="s">
        <v>2837</v>
      </c>
      <c r="D113" s="17" t="str">
        <f>VLOOKUP($C113,allFlowProduct!$A:$P,4,FALSE)</f>
        <v>ชาดำเย็น</v>
      </c>
      <c r="E113" s="17" t="str">
        <f>VLOOKUP($C113,allFlowProduct!$A:$P,5,FALSE)</f>
        <v>แก้ว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5">
      <c r="A114" s="17" t="s">
        <v>705</v>
      </c>
      <c r="B114" s="17" t="s">
        <v>765</v>
      </c>
      <c r="C114" s="18" t="s">
        <v>2838</v>
      </c>
      <c r="D114" s="17" t="str">
        <f>VLOOKUP($C114,allFlowProduct!$A:$P,4,FALSE)</f>
        <v>ชานมเย็น</v>
      </c>
      <c r="E114" s="17" t="str">
        <f>VLOOKUP($C114,allFlowProduct!$A:$P,5,FALSE)</f>
        <v>แก้ว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5">
      <c r="A115" s="17" t="s">
        <v>93</v>
      </c>
      <c r="B115" s="17" t="s">
        <v>765</v>
      </c>
      <c r="C115" s="18" t="s">
        <v>2460</v>
      </c>
      <c r="D115" s="17" t="str">
        <f>VLOOKUP($C115,allFlowProduct!$A:$P,4,FALSE)</f>
        <v>ชารางจืด</v>
      </c>
      <c r="E115" s="17" t="str">
        <f>VLOOKUP($C115,allFlowProduct!$A:$P,5,FALSE)</f>
        <v>ซอง</v>
      </c>
      <c r="F115" s="17">
        <f>VLOOKUP($C115,allFlowProduct!$A:$P,3,FALSE)</f>
        <v>5</v>
      </c>
      <c r="G115" s="17">
        <f>VLOOKUP($C115,allFlowProduct!$A:$P,8,FALSE)</f>
        <v>1</v>
      </c>
      <c r="H115" s="17">
        <f t="shared" si="1"/>
        <v>7</v>
      </c>
    </row>
    <row r="116" spans="1:8" x14ac:dyDescent="0.5">
      <c r="A116" s="17" t="s">
        <v>47</v>
      </c>
      <c r="B116" s="17" t="s">
        <v>765</v>
      </c>
      <c r="C116" s="18" t="s">
        <v>2435</v>
      </c>
      <c r="D116" s="17" t="str">
        <f>VLOOKUP($C116,allFlowProduct!$A:$P,4,FALSE)</f>
        <v>ชาอัสสัมคั่วเตาฟืน</v>
      </c>
      <c r="E116" s="17" t="str">
        <f>VLOOKUP($C116,allFlowProduct!$A:$P,5,FALSE)</f>
        <v>ซอง</v>
      </c>
      <c r="F116" s="17">
        <f>VLOOKUP($C116,allFlowProduct!$A:$P,3,FALSE)</f>
        <v>5</v>
      </c>
      <c r="G116" s="17">
        <f>VLOOKUP($C116,allFlowProduct!$A:$P,8,FALSE)</f>
        <v>1</v>
      </c>
      <c r="H116" s="17">
        <f t="shared" si="1"/>
        <v>7</v>
      </c>
    </row>
    <row r="117" spans="1:8" x14ac:dyDescent="0.5">
      <c r="A117" s="17" t="s">
        <v>564</v>
      </c>
      <c r="B117" s="17" t="s">
        <v>765</v>
      </c>
      <c r="C117" s="18" t="s">
        <v>2617</v>
      </c>
      <c r="D117" s="17" t="str">
        <f>VLOOKUP($C117,allFlowProduct!$A:$P,4,FALSE)</f>
        <v>ชุดดูแลช่องปากพกพา</v>
      </c>
      <c r="E117" s="17" t="str">
        <f>VLOOKUP($C117,allFlowProduct!$A:$P,5,FALSE)</f>
        <v>ชุด</v>
      </c>
      <c r="F117" s="17">
        <f>VLOOKUP($C117,allFlowProduct!$A:$P,3,FALSE)</f>
        <v>5</v>
      </c>
      <c r="G117" s="17">
        <f>VLOOKUP($C117,allFlowProduct!$A:$P,8,FALSE)</f>
        <v>1</v>
      </c>
      <c r="H117" s="17">
        <f t="shared" si="1"/>
        <v>7</v>
      </c>
    </row>
    <row r="118" spans="1:8" x14ac:dyDescent="0.5">
      <c r="A118" s="17" t="s">
        <v>105</v>
      </c>
      <c r="B118" s="17" t="s">
        <v>765</v>
      </c>
      <c r="C118" s="18" t="s">
        <v>2636</v>
      </c>
      <c r="D118" s="17" t="str">
        <f>VLOOKUP($C118,allFlowProduct!$A:$P,4,FALSE)</f>
        <v>ชุดทำน้ำยาอเนกประสงค์</v>
      </c>
      <c r="E118" s="17" t="str">
        <f>VLOOKUP($C118,allFlowProduct!$A:$P,5,FALSE)</f>
        <v>ชุด</v>
      </c>
      <c r="F118" s="17">
        <f>VLOOKUP($C118,allFlowProduct!$A:$P,3,FALSE)</f>
        <v>5</v>
      </c>
      <c r="G118" s="17">
        <f>VLOOKUP($C118,allFlowProduct!$A:$P,8,FALSE)</f>
        <v>1</v>
      </c>
      <c r="H118" s="17">
        <f t="shared" si="1"/>
        <v>7</v>
      </c>
    </row>
    <row r="119" spans="1:8" x14ac:dyDescent="0.5">
      <c r="A119" s="17" t="s">
        <v>106</v>
      </c>
      <c r="B119" s="17" t="s">
        <v>765</v>
      </c>
      <c r="C119" s="18" t="s">
        <v>2638</v>
      </c>
      <c r="D119" s="17" t="str">
        <f>VLOOKUP($C119,allFlowProduct!$A:$P,4,FALSE)</f>
        <v>ชุดทำสบู่เหลว</v>
      </c>
      <c r="E119" s="17" t="str">
        <f>VLOOKUP($C119,allFlowProduct!$A:$P,5,FALSE)</f>
        <v>ชุด</v>
      </c>
      <c r="F119" s="17">
        <f>VLOOKUP($C119,allFlowProduct!$A:$P,3,FALSE)</f>
        <v>5</v>
      </c>
      <c r="G119" s="17">
        <f>VLOOKUP($C119,allFlowProduct!$A:$P,8,FALSE)</f>
        <v>1</v>
      </c>
      <c r="H119" s="17">
        <f t="shared" si="1"/>
        <v>7</v>
      </c>
    </row>
    <row r="120" spans="1:8" x14ac:dyDescent="0.5">
      <c r="A120" s="17" t="s">
        <v>584</v>
      </c>
      <c r="B120" s="17" t="s">
        <v>765</v>
      </c>
      <c r="C120" s="18" t="s">
        <v>2637</v>
      </c>
      <c r="D120" s="17" t="str">
        <f>VLOOKUP($C120,allFlowProduct!$A:$P,4,FALSE)</f>
        <v>ชุดทำสบู่ก้อน</v>
      </c>
      <c r="E120" s="17" t="str">
        <f>VLOOKUP($C120,allFlowProduct!$A:$P,5,FALSE)</f>
        <v>ชุด</v>
      </c>
      <c r="F120" s="17">
        <f>VLOOKUP($C120,allFlowProduct!$A:$P,3,FALSE)</f>
        <v>5</v>
      </c>
      <c r="G120" s="17">
        <f>VLOOKUP($C120,allFlowProduct!$A:$P,8,FALSE)</f>
        <v>1</v>
      </c>
      <c r="H120" s="17">
        <f t="shared" si="1"/>
        <v>7</v>
      </c>
    </row>
    <row r="121" spans="1:8" x14ac:dyDescent="0.5">
      <c r="A121" s="17" t="s">
        <v>743</v>
      </c>
      <c r="B121" s="17" t="s">
        <v>765</v>
      </c>
      <c r="C121" s="18" t="s">
        <v>2599</v>
      </c>
      <c r="D121" s="17" t="str">
        <f>VLOOKUP($C121,allFlowProduct!$A:$P,4,FALSE)</f>
        <v>ชุดหนังสือเติบโตตามรอยพ่อ 4 เล่ม(ฐธ9)</v>
      </c>
      <c r="E121" s="17" t="str">
        <f>VLOOKUP($C121,allFlowProduct!$A:$P,5,FALSE)</f>
        <v>แพ็ค</v>
      </c>
      <c r="F121" s="17">
        <f>VLOOKUP($C121,allFlowProduct!$A:$P,3,FALSE)</f>
        <v>5</v>
      </c>
      <c r="G121" s="17">
        <f>VLOOKUP($C121,allFlowProduct!$A:$P,8,FALSE)</f>
        <v>1</v>
      </c>
      <c r="H121" s="17">
        <f t="shared" si="1"/>
        <v>7</v>
      </c>
    </row>
    <row r="122" spans="1:8" x14ac:dyDescent="0.5">
      <c r="A122" s="17" t="s">
        <v>721</v>
      </c>
      <c r="B122" s="17" t="s">
        <v>765</v>
      </c>
      <c r="C122" s="18" t="s">
        <v>2612</v>
      </c>
      <c r="D122" s="17" t="str">
        <f>VLOOKUP($C122,allFlowProduct!$A:$P,4,FALSE)</f>
        <v>ดินผสมพร้อมปลูก</v>
      </c>
      <c r="E122" s="17" t="str">
        <f>VLOOKUP($C122,allFlowProduct!$A:$P,5,FALSE)</f>
        <v>ถุง</v>
      </c>
      <c r="F122" s="17">
        <f>VLOOKUP($C122,allFlowProduct!$A:$P,3,FALSE)</f>
        <v>5</v>
      </c>
      <c r="G122" s="17">
        <f>VLOOKUP($C122,allFlowProduct!$A:$P,8,FALSE)</f>
        <v>7</v>
      </c>
      <c r="H122" s="17">
        <f t="shared" si="1"/>
        <v>-1</v>
      </c>
    </row>
    <row r="123" spans="1:8" x14ac:dyDescent="0.5">
      <c r="A123" s="17" t="s">
        <v>725</v>
      </c>
      <c r="B123" s="17" t="s">
        <v>765</v>
      </c>
      <c r="C123" s="18" t="s">
        <v>2641</v>
      </c>
      <c r="D123" s="17" t="str">
        <f>VLOOKUP($C123,allFlowProduct!$A:$P,4,FALSE)</f>
        <v>ตะกร้าปลูกผัก</v>
      </c>
      <c r="E123" s="17" t="str">
        <f>VLOOKUP($C123,allFlowProduct!$A:$P,5,FALSE)</f>
        <v>ใบ</v>
      </c>
      <c r="F123" s="17">
        <f>VLOOKUP($C123,allFlowProduct!$A:$P,3,FALSE)</f>
        <v>5</v>
      </c>
      <c r="G123" s="17">
        <f>VLOOKUP($C123,allFlowProduct!$A:$P,8,FALSE)</f>
        <v>1</v>
      </c>
      <c r="H123" s="17">
        <f t="shared" si="1"/>
        <v>7</v>
      </c>
    </row>
    <row r="124" spans="1:8" x14ac:dyDescent="0.5">
      <c r="A124" s="17" t="s">
        <v>677</v>
      </c>
      <c r="B124" s="17" t="s">
        <v>765</v>
      </c>
      <c r="C124" s="18" t="s">
        <v>2284</v>
      </c>
      <c r="D124" s="17" t="str">
        <f>VLOOKUP($C124,allFlowProduct!$A:$P,4,FALSE)</f>
        <v>ถั่วเขียว 0.5 กก.</v>
      </c>
      <c r="E124" s="17" t="str">
        <f>VLOOKUP($C124,allFlowProduct!$A:$P,5,FALSE)</f>
        <v>ถุง</v>
      </c>
      <c r="F124" s="17">
        <f>VLOOKUP($C124,allFlowProduct!$A:$P,3,FALSE)</f>
        <v>5</v>
      </c>
      <c r="G124" s="17">
        <f>VLOOKUP($C124,allFlowProduct!$A:$P,8,FALSE)</f>
        <v>1</v>
      </c>
      <c r="H124" s="17">
        <f t="shared" si="1"/>
        <v>7</v>
      </c>
    </row>
    <row r="125" spans="1:8" x14ac:dyDescent="0.5">
      <c r="A125" s="17" t="s">
        <v>678</v>
      </c>
      <c r="B125" s="17" t="s">
        <v>765</v>
      </c>
      <c r="C125" s="18" t="s">
        <v>2280</v>
      </c>
      <c r="D125" s="17" t="str">
        <f>VLOOKUP($C125,allFlowProduct!$A:$P,4,FALSE)</f>
        <v>ถั่วเหลือง 0.5 กก.</v>
      </c>
      <c r="E125" s="17" t="str">
        <f>VLOOKUP($C125,allFlowProduct!$A:$P,5,FALSE)</f>
        <v>ถุง</v>
      </c>
      <c r="F125" s="17">
        <f>VLOOKUP($C125,allFlowProduct!$A:$P,3,FALSE)</f>
        <v>5</v>
      </c>
      <c r="G125" s="17">
        <f>VLOOKUP($C125,allFlowProduct!$A:$P,8,FALSE)</f>
        <v>1</v>
      </c>
      <c r="H125" s="17">
        <f t="shared" si="1"/>
        <v>7</v>
      </c>
    </row>
    <row r="126" spans="1:8" x14ac:dyDescent="0.5">
      <c r="A126" s="17" t="s">
        <v>680</v>
      </c>
      <c r="B126" s="17" t="s">
        <v>765</v>
      </c>
      <c r="C126" s="18" t="s">
        <v>2283</v>
      </c>
      <c r="D126" s="17" t="str">
        <f>VLOOKUP($C126,allFlowProduct!$A:$P,4,FALSE)</f>
        <v>ถั่วแดง 0.5 กก.</v>
      </c>
      <c r="E126" s="17" t="str">
        <f>VLOOKUP($C126,allFlowProduct!$A:$P,5,FALSE)</f>
        <v>ถุง</v>
      </c>
      <c r="F126" s="17">
        <f>VLOOKUP($C126,allFlowProduct!$A:$P,3,FALSE)</f>
        <v>5</v>
      </c>
      <c r="G126" s="17">
        <f>VLOOKUP($C126,allFlowProduct!$A:$P,8,FALSE)</f>
        <v>1</v>
      </c>
      <c r="H126" s="17">
        <f t="shared" si="1"/>
        <v>7</v>
      </c>
    </row>
    <row r="127" spans="1:8" x14ac:dyDescent="0.5">
      <c r="A127" s="17" t="s">
        <v>65</v>
      </c>
      <c r="B127" s="17" t="s">
        <v>765</v>
      </c>
      <c r="C127" s="18" t="s">
        <v>2452</v>
      </c>
      <c r="D127" s="17" t="str">
        <f>VLOOKUP($C127,allFlowProduct!$A:$P,4,FALSE)</f>
        <v>ถั่วกรอบแก้ว</v>
      </c>
      <c r="E127" s="17" t="str">
        <f>VLOOKUP($C127,allFlowProduct!$A:$P,5,FALSE)</f>
        <v>แพ็ค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1"/>
        <v>7</v>
      </c>
    </row>
    <row r="128" spans="1:8" x14ac:dyDescent="0.5">
      <c r="A128" s="17" t="s">
        <v>32</v>
      </c>
      <c r="B128" s="17" t="s">
        <v>765</v>
      </c>
      <c r="C128" s="18" t="s">
        <v>2264</v>
      </c>
      <c r="D128" s="17" t="str">
        <f>VLOOKUP($C128,allFlowProduct!$A:$P,4,FALSE)</f>
        <v>ถั่วคั่วทราย</v>
      </c>
      <c r="E128" s="17" t="str">
        <f>VLOOKUP($C128,allFlowProduct!$A:$P,5,FALSE)</f>
        <v>ถุง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1"/>
        <v>7</v>
      </c>
    </row>
    <row r="129" spans="1:8" x14ac:dyDescent="0.5">
      <c r="A129" s="17" t="s">
        <v>8</v>
      </c>
      <c r="B129" s="17" t="s">
        <v>765</v>
      </c>
      <c r="C129" s="18" t="s">
        <v>2267</v>
      </c>
      <c r="D129" s="17" t="str">
        <f>VLOOKUP($C129,allFlowProduct!$A:$P,4,FALSE)</f>
        <v>ถั่วงาแผ่น</v>
      </c>
      <c r="E129" s="17" t="str">
        <f>VLOOKUP($C129,allFlowProduct!$A:$P,5,FALSE)</f>
        <v>ถุง</v>
      </c>
      <c r="F129" s="17">
        <f>VLOOKUP($C129,allFlowProduct!$A:$P,3,FALSE)</f>
        <v>5</v>
      </c>
      <c r="G129" s="17">
        <f>VLOOKUP($C129,allFlowProduct!$A:$P,8,FALSE)</f>
        <v>1</v>
      </c>
      <c r="H129" s="17">
        <f t="shared" ref="H129:H192" si="2">IF($G129=7,-1,IF($G129=1,7,IF($G129=3,7,IF($G129=5,0,"error"))))</f>
        <v>7</v>
      </c>
    </row>
    <row r="130" spans="1:8" x14ac:dyDescent="0.5">
      <c r="A130" s="17" t="s">
        <v>681</v>
      </c>
      <c r="B130" s="17" t="s">
        <v>765</v>
      </c>
      <c r="C130" s="18" t="s">
        <v>2281</v>
      </c>
      <c r="D130" s="17" t="str">
        <f>VLOOKUP($C130,allFlowProduct!$A:$P,4,FALSE)</f>
        <v>ถั่วดำ 0.5 กก.</v>
      </c>
      <c r="E130" s="17" t="str">
        <f>VLOOKUP($C130,allFlowProduct!$A:$P,5,FALSE)</f>
        <v>ถุง</v>
      </c>
      <c r="F130" s="17">
        <f>VLOOKUP($C130,allFlowProduct!$A:$P,3,FALSE)</f>
        <v>5</v>
      </c>
      <c r="G130" s="17">
        <f>VLOOKUP($C130,allFlowProduct!$A:$P,8,FALSE)</f>
        <v>1</v>
      </c>
      <c r="H130" s="17">
        <f t="shared" si="2"/>
        <v>7</v>
      </c>
    </row>
    <row r="131" spans="1:8" x14ac:dyDescent="0.5">
      <c r="A131" s="17" t="s">
        <v>679</v>
      </c>
      <c r="B131" s="17" t="s">
        <v>765</v>
      </c>
      <c r="C131" s="18" t="s">
        <v>2282</v>
      </c>
      <c r="D131" s="17" t="str">
        <f>VLOOKUP($C131,allFlowProduct!$A:$P,4,FALSE)</f>
        <v>ถั่วลิสง 0.5 กก.</v>
      </c>
      <c r="E131" s="17" t="str">
        <f>VLOOKUP($C131,allFlowProduct!$A:$P,5,FALSE)</f>
        <v>ถุง</v>
      </c>
      <c r="F131" s="17">
        <f>VLOOKUP($C131,allFlowProduct!$A:$P,3,FALSE)</f>
        <v>5</v>
      </c>
      <c r="G131" s="17">
        <f>VLOOKUP($C131,allFlowProduct!$A:$P,8,FALSE)</f>
        <v>1</v>
      </c>
      <c r="H131" s="17">
        <f t="shared" si="2"/>
        <v>7</v>
      </c>
    </row>
    <row r="132" spans="1:8" x14ac:dyDescent="0.5">
      <c r="A132" s="17" t="s">
        <v>752</v>
      </c>
      <c r="B132" s="17" t="s">
        <v>765</v>
      </c>
      <c r="C132" s="18" t="s">
        <v>2634</v>
      </c>
      <c r="D132" s="17" t="str">
        <f>VLOOKUP($C132,allFlowProduct!$A:$P,4,FALSE)</f>
        <v>ถ่าน</v>
      </c>
      <c r="E132" s="17" t="str">
        <f>VLOOKUP($C132,allFlowProduct!$A:$P,5,FALSE)</f>
        <v>ถุง</v>
      </c>
      <c r="F132" s="17">
        <f>VLOOKUP($C132,allFlowProduct!$A:$P,3,FALSE)</f>
        <v>5</v>
      </c>
      <c r="G132" s="17">
        <f>VLOOKUP($C132,allFlowProduct!$A:$P,8,FALSE)</f>
        <v>1</v>
      </c>
      <c r="H132" s="17">
        <f t="shared" si="2"/>
        <v>7</v>
      </c>
    </row>
    <row r="133" spans="1:8" x14ac:dyDescent="0.5">
      <c r="A133" s="17" t="s">
        <v>84</v>
      </c>
      <c r="B133" s="17" t="s">
        <v>765</v>
      </c>
      <c r="C133" s="18" t="s">
        <v>2619</v>
      </c>
      <c r="D133" s="17" t="str">
        <f>VLOOKUP($C133,allFlowProduct!$A:$P,4,FALSE)</f>
        <v>ถุงหอมปลา</v>
      </c>
      <c r="E133" s="17" t="str">
        <f>VLOOKUP($C133,allFlowProduct!$A:$P,5,FALSE)</f>
        <v>แพ็ค</v>
      </c>
      <c r="F133" s="17">
        <f>VLOOKUP($C133,allFlowProduct!$A:$P,3,FALSE)</f>
        <v>5</v>
      </c>
      <c r="G133" s="17">
        <f>VLOOKUP($C133,allFlowProduct!$A:$P,8,FALSE)</f>
        <v>1</v>
      </c>
      <c r="H133" s="17">
        <f t="shared" si="2"/>
        <v>7</v>
      </c>
    </row>
    <row r="134" spans="1:8" x14ac:dyDescent="0.5">
      <c r="A134" s="17" t="s">
        <v>697</v>
      </c>
      <c r="B134" s="17" t="s">
        <v>1283</v>
      </c>
      <c r="C134" s="18" t="s">
        <v>2842</v>
      </c>
      <c r="D134" s="17" t="str">
        <f>VLOOKUP($C134,allFlowProduct!$A:$P,4,FALSE)</f>
        <v>นมปรุงแต่งรสช็อกโกแล็ต 200cc</v>
      </c>
      <c r="E134" s="17" t="str">
        <f>VLOOKUP($C134,allFlowProduct!$A:$P,5,FALSE)</f>
        <v>ขวด</v>
      </c>
      <c r="F134" s="17">
        <f>VLOOKUP($C134,allFlowProduct!$A:$P,3,FALSE)</f>
        <v>5</v>
      </c>
      <c r="G134" s="17">
        <f>VLOOKUP($C134,allFlowProduct!$A:$P,8,FALSE)</f>
        <v>1</v>
      </c>
      <c r="H134" s="17">
        <f t="shared" si="2"/>
        <v>7</v>
      </c>
    </row>
    <row r="135" spans="1:8" x14ac:dyDescent="0.5">
      <c r="A135" s="17" t="s">
        <v>700</v>
      </c>
      <c r="B135" s="17" t="s">
        <v>1283</v>
      </c>
      <c r="C135" s="18" t="s">
        <v>2843</v>
      </c>
      <c r="D135" s="17" t="str">
        <f>VLOOKUP($C135,allFlowProduct!$A:$P,4,FALSE)</f>
        <v>นมปรุงแต่งรสสตรอเบอร์รี่ 200cc</v>
      </c>
      <c r="E135" s="17" t="str">
        <f>VLOOKUP($C135,allFlowProduct!$A:$P,5,FALSE)</f>
        <v>ขวด</v>
      </c>
      <c r="F135" s="17">
        <f>VLOOKUP($C135,allFlowProduct!$A:$P,3,FALSE)</f>
        <v>5</v>
      </c>
      <c r="G135" s="17">
        <f>VLOOKUP($C135,allFlowProduct!$A:$P,8,FALSE)</f>
        <v>1</v>
      </c>
      <c r="H135" s="17">
        <f t="shared" si="2"/>
        <v>7</v>
      </c>
    </row>
    <row r="136" spans="1:8" x14ac:dyDescent="0.5">
      <c r="A136" s="17" t="s">
        <v>702</v>
      </c>
      <c r="B136" s="17" t="s">
        <v>1283</v>
      </c>
      <c r="C136" s="18" t="s">
        <v>2845</v>
      </c>
      <c r="D136" s="17" t="str">
        <f>VLOOKUP($C136,allFlowProduct!$A:$P,4,FALSE)</f>
        <v>นมพาสเจอร์ไรส์ 1,200cc</v>
      </c>
      <c r="E136" s="17" t="str">
        <f>VLOOKUP($C136,allFlowProduct!$A:$P,5,FALSE)</f>
        <v>แกลอน</v>
      </c>
      <c r="F136" s="17">
        <f>VLOOKUP($C136,allFlowProduct!$A:$P,3,FALSE)</f>
        <v>5</v>
      </c>
      <c r="G136" s="17">
        <f>VLOOKUP($C136,allFlowProduct!$A:$P,8,FALSE)</f>
        <v>1</v>
      </c>
      <c r="H136" s="17">
        <f t="shared" si="2"/>
        <v>7</v>
      </c>
    </row>
    <row r="137" spans="1:8" x14ac:dyDescent="0.5">
      <c r="A137" s="17" t="s">
        <v>715</v>
      </c>
      <c r="B137" s="17" t="s">
        <v>1283</v>
      </c>
      <c r="C137" s="18" t="s">
        <v>2844</v>
      </c>
      <c r="D137" s="17" t="str">
        <f>VLOOKUP($C137,allFlowProduct!$A:$P,4,FALSE)</f>
        <v>นมพาสเจอร์ไรส์ 200cc</v>
      </c>
      <c r="E137" s="17" t="str">
        <f>VLOOKUP($C137,allFlowProduct!$A:$P,5,FALSE)</f>
        <v>ขวด</v>
      </c>
      <c r="F137" s="17">
        <f>VLOOKUP($C137,allFlowProduct!$A:$P,3,FALSE)</f>
        <v>5</v>
      </c>
      <c r="G137" s="17">
        <f>VLOOKUP($C137,allFlowProduct!$A:$P,8,FALSE)</f>
        <v>1</v>
      </c>
      <c r="H137" s="17">
        <f t="shared" si="2"/>
        <v>7</v>
      </c>
    </row>
    <row r="138" spans="1:8" x14ac:dyDescent="0.5">
      <c r="A138" s="17" t="s">
        <v>716</v>
      </c>
      <c r="B138" s="17" t="s">
        <v>1283</v>
      </c>
      <c r="C138" s="18" t="s">
        <v>2846</v>
      </c>
      <c r="D138" s="17" t="str">
        <f>VLOOKUP($C138,allFlowProduct!$A:$P,4,FALSE)</f>
        <v>นมพาสเจอร์ไรส์ พร่องมันเนย 1,200 cc</v>
      </c>
      <c r="E138" s="17" t="str">
        <f>VLOOKUP($C138,allFlowProduct!$A:$P,5,FALSE)</f>
        <v>แกลอน</v>
      </c>
      <c r="F138" s="17">
        <f>VLOOKUP($C138,allFlowProduct!$A:$P,3,FALSE)</f>
        <v>5</v>
      </c>
      <c r="G138" s="17">
        <f>VLOOKUP($C138,allFlowProduct!$A:$P,8,FALSE)</f>
        <v>1</v>
      </c>
      <c r="H138" s="17">
        <f t="shared" si="2"/>
        <v>7</v>
      </c>
    </row>
    <row r="139" spans="1:8" x14ac:dyDescent="0.5">
      <c r="A139" s="17" t="s">
        <v>759</v>
      </c>
      <c r="C139" s="18" t="s">
        <v>2847</v>
      </c>
      <c r="D139" s="17" t="str">
        <f>VLOOKUP($C139,allFlowProduct!$A:$P,4,FALSE)</f>
        <v>นมรสจืด</v>
      </c>
      <c r="E139" s="17" t="str">
        <f>VLOOKUP($C139,allFlowProduct!$A:$P,5,FALSE)</f>
        <v>ขวด</v>
      </c>
      <c r="F139" s="17">
        <f>VLOOKUP($C139,allFlowProduct!$A:$P,3,FALSE)</f>
        <v>5</v>
      </c>
      <c r="G139" s="17">
        <f>VLOOKUP($C139,allFlowProduct!$A:$P,8,FALSE)</f>
        <v>1</v>
      </c>
      <c r="H139" s="17">
        <f t="shared" si="2"/>
        <v>7</v>
      </c>
    </row>
    <row r="140" spans="1:8" x14ac:dyDescent="0.5">
      <c r="A140" s="17" t="s">
        <v>707</v>
      </c>
      <c r="B140" s="17" t="s">
        <v>1283</v>
      </c>
      <c r="C140" s="18" t="s">
        <v>2842</v>
      </c>
      <c r="D140" s="17" t="str">
        <f>VLOOKUP($C140,allFlowProduct!$A:$P,4,FALSE)</f>
        <v>นมปรุงแต่งรสช็อกโกแล็ต 200cc</v>
      </c>
      <c r="E140" s="17" t="str">
        <f>VLOOKUP($C140,allFlowProduct!$A:$P,5,FALSE)</f>
        <v>ขวด</v>
      </c>
      <c r="F140" s="17">
        <f>VLOOKUP($C140,allFlowProduct!$A:$P,3,FALSE)</f>
        <v>5</v>
      </c>
      <c r="G140" s="17">
        <f>VLOOKUP($C140,allFlowProduct!$A:$P,8,FALSE)</f>
        <v>1</v>
      </c>
      <c r="H140" s="17">
        <f t="shared" si="2"/>
        <v>7</v>
      </c>
    </row>
    <row r="141" spans="1:8" x14ac:dyDescent="0.5">
      <c r="A141" s="17" t="s">
        <v>706</v>
      </c>
      <c r="B141" s="17" t="s">
        <v>1283</v>
      </c>
      <c r="C141" s="18" t="s">
        <v>2843</v>
      </c>
      <c r="D141" s="17" t="str">
        <f>VLOOKUP($C141,allFlowProduct!$A:$P,4,FALSE)</f>
        <v>นมปรุงแต่งรสสตรอเบอร์รี่ 200cc</v>
      </c>
      <c r="E141" s="17" t="str">
        <f>VLOOKUP($C141,allFlowProduct!$A:$P,5,FALSE)</f>
        <v>ขวด</v>
      </c>
      <c r="F141" s="17">
        <f>VLOOKUP($C141,allFlowProduct!$A:$P,3,FALSE)</f>
        <v>5</v>
      </c>
      <c r="G141" s="17">
        <f>VLOOKUP($C141,allFlowProduct!$A:$P,8,FALSE)</f>
        <v>1</v>
      </c>
      <c r="H141" s="17">
        <f t="shared" si="2"/>
        <v>7</v>
      </c>
    </row>
    <row r="142" spans="1:8" x14ac:dyDescent="0.5">
      <c r="A142" s="17" t="s">
        <v>703</v>
      </c>
      <c r="B142" s="17" t="s">
        <v>765</v>
      </c>
      <c r="C142" s="18" t="s">
        <v>2850</v>
      </c>
      <c r="D142" s="17" t="str">
        <f>VLOOKUP($C142,allFlowProduct!$A:$P,4,FALSE)</f>
        <v>นมอัดเม็ด แดรี่โฮม</v>
      </c>
      <c r="E142" s="17" t="str">
        <f>VLOOKUP($C142,allFlowProduct!$A:$P,5,FALSE)</f>
        <v>ซอง</v>
      </c>
      <c r="F142" s="17">
        <f>VLOOKUP($C142,allFlowProduct!$A:$P,3,FALSE)</f>
        <v>5</v>
      </c>
      <c r="G142" s="17">
        <f>VLOOKUP($C142,allFlowProduct!$A:$P,8,FALSE)</f>
        <v>1</v>
      </c>
      <c r="H142" s="17">
        <f t="shared" si="2"/>
        <v>7</v>
      </c>
    </row>
    <row r="143" spans="1:8" x14ac:dyDescent="0.5">
      <c r="A143" s="17" t="s">
        <v>34</v>
      </c>
      <c r="B143" s="17" t="s">
        <v>765</v>
      </c>
      <c r="C143" s="18" t="s">
        <v>2269</v>
      </c>
      <c r="D143" s="17" t="str">
        <f>VLOOKUP($C143,allFlowProduct!$A:$P,4,FALSE)</f>
        <v>น้ำปลาหวาน</v>
      </c>
      <c r="E143" s="17" t="str">
        <f>VLOOKUP($C143,allFlowProduct!$A:$P,5,FALSE)</f>
        <v>ขวด</v>
      </c>
      <c r="F143" s="17">
        <f>VLOOKUP($C143,allFlowProduct!$A:$P,3,FALSE)</f>
        <v>5</v>
      </c>
      <c r="G143" s="17">
        <f>VLOOKUP($C143,allFlowProduct!$A:$P,8,FALSE)</f>
        <v>1</v>
      </c>
      <c r="H143" s="17">
        <f t="shared" si="2"/>
        <v>7</v>
      </c>
    </row>
    <row r="144" spans="1:8" x14ac:dyDescent="0.5">
      <c r="A144" s="17" t="s">
        <v>718</v>
      </c>
      <c r="B144" s="17" t="s">
        <v>765</v>
      </c>
      <c r="C144" s="18" t="s">
        <v>2849</v>
      </c>
      <c r="D144" s="17" t="str">
        <f>VLOOKUP($C144,allFlowProduct!$A:$P,4,FALSE)</f>
        <v>น้ำผักขวด</v>
      </c>
      <c r="E144" s="17" t="str">
        <f>VLOOKUP($C144,allFlowProduct!$A:$P,5,FALSE)</f>
        <v>ขวด</v>
      </c>
      <c r="F144" s="17">
        <f>VLOOKUP($C144,allFlowProduct!$A:$P,3,FALSE)</f>
        <v>5</v>
      </c>
      <c r="G144" s="17">
        <f>VLOOKUP($C144,allFlowProduct!$A:$P,8,FALSE)</f>
        <v>1</v>
      </c>
      <c r="H144" s="17">
        <f t="shared" si="2"/>
        <v>7</v>
      </c>
    </row>
    <row r="145" spans="1:8" x14ac:dyDescent="0.5">
      <c r="A145" s="17" t="s">
        <v>693</v>
      </c>
      <c r="B145" s="17" t="s">
        <v>765</v>
      </c>
      <c r="C145" s="24"/>
      <c r="D145" s="17" t="e">
        <f>VLOOKUP($C145,allFlowProduct!$A:$P,4,FALSE)</f>
        <v>#N/A</v>
      </c>
      <c r="E145" s="17" t="e">
        <f>VLOOKUP($C145,allFlowProduct!$A:$P,5,FALSE)</f>
        <v>#N/A</v>
      </c>
      <c r="F145" s="17" t="e">
        <f>VLOOKUP($C145,allFlowProduct!$A:$P,3,FALSE)</f>
        <v>#N/A</v>
      </c>
      <c r="G145" s="17" t="e">
        <f>VLOOKUP($C145,allFlowProduct!$A:$P,8,FALSE)</f>
        <v>#N/A</v>
      </c>
      <c r="H145" s="17" t="e">
        <f t="shared" si="2"/>
        <v>#N/A</v>
      </c>
    </row>
    <row r="146" spans="1:8" x14ac:dyDescent="0.5">
      <c r="A146" s="17" t="s">
        <v>757</v>
      </c>
      <c r="B146" s="17" t="s">
        <v>765</v>
      </c>
      <c r="C146" s="18" t="s">
        <v>2272</v>
      </c>
      <c r="D146" s="17" t="str">
        <f>VLOOKUP($C146,allFlowProduct!$A:$P,4,FALSE)</f>
        <v>น้ำผึ้งดอกไม้ป่า 500 กรัม</v>
      </c>
      <c r="E146" s="17" t="str">
        <f>VLOOKUP($C146,allFlowProduct!$A:$P,5,FALSE)</f>
        <v>ขวด</v>
      </c>
      <c r="F146" s="17">
        <f>VLOOKUP($C146,allFlowProduct!$A:$P,3,FALSE)</f>
        <v>5</v>
      </c>
      <c r="G146" s="17">
        <f>VLOOKUP($C146,allFlowProduct!$A:$P,8,FALSE)</f>
        <v>1</v>
      </c>
      <c r="H146" s="17">
        <f t="shared" si="2"/>
        <v>7</v>
      </c>
    </row>
    <row r="147" spans="1:8" x14ac:dyDescent="0.5">
      <c r="A147" s="17" t="s">
        <v>688</v>
      </c>
      <c r="B147" s="17" t="s">
        <v>765</v>
      </c>
      <c r="C147" s="18" t="s">
        <v>2272</v>
      </c>
      <c r="D147" s="17" t="str">
        <f>VLOOKUP($C147,allFlowProduct!$A:$P,4,FALSE)</f>
        <v>น้ำผึ้งดอกไม้ป่า 500 กรัม</v>
      </c>
      <c r="E147" s="17" t="str">
        <f>VLOOKUP($C147,allFlowProduct!$A:$P,5,FALSE)</f>
        <v>ขวด</v>
      </c>
      <c r="F147" s="17">
        <f>VLOOKUP($C147,allFlowProduct!$A:$P,3,FALSE)</f>
        <v>5</v>
      </c>
      <c r="G147" s="17">
        <f>VLOOKUP($C147,allFlowProduct!$A:$P,8,FALSE)</f>
        <v>1</v>
      </c>
      <c r="H147" s="17">
        <f t="shared" si="2"/>
        <v>7</v>
      </c>
    </row>
    <row r="148" spans="1:8" x14ac:dyDescent="0.5">
      <c r="A148" s="17" t="s">
        <v>36</v>
      </c>
      <c r="B148" s="17" t="s">
        <v>765</v>
      </c>
      <c r="C148" s="18" t="s">
        <v>2271</v>
      </c>
      <c r="D148" s="17" t="str">
        <f>VLOOKUP($C148,allFlowProduct!$A:$P,4,FALSE)</f>
        <v>น้ำผึ้งดอกไม้ป่า</v>
      </c>
      <c r="E148" s="17" t="str">
        <f>VLOOKUP($C148,allFlowProduct!$A:$P,5,FALSE)</f>
        <v>ขวด</v>
      </c>
      <c r="F148" s="17">
        <f>VLOOKUP($C148,allFlowProduct!$A:$P,3,FALSE)</f>
        <v>5</v>
      </c>
      <c r="G148" s="17">
        <f>VLOOKUP($C148,allFlowProduct!$A:$P,8,FALSE)</f>
        <v>1</v>
      </c>
      <c r="H148" s="17">
        <f t="shared" si="2"/>
        <v>7</v>
      </c>
    </row>
    <row r="149" spans="1:8" x14ac:dyDescent="0.5">
      <c r="A149" s="17" t="s">
        <v>33</v>
      </c>
      <c r="B149" s="17" t="s">
        <v>765</v>
      </c>
      <c r="C149" s="18" t="s">
        <v>2268</v>
      </c>
      <c r="D149" s="17" t="str">
        <f>VLOOKUP($C149,allFlowProduct!$A:$P,4,FALSE)</f>
        <v>น้ำพริกเผา</v>
      </c>
      <c r="E149" s="17" t="str">
        <f>VLOOKUP($C149,allFlowProduct!$A:$P,5,FALSE)</f>
        <v>ขวด</v>
      </c>
      <c r="F149" s="17">
        <f>VLOOKUP($C149,allFlowProduct!$A:$P,3,FALSE)</f>
        <v>5</v>
      </c>
      <c r="G149" s="17">
        <f>VLOOKUP($C149,allFlowProduct!$A:$P,8,FALSE)</f>
        <v>1</v>
      </c>
      <c r="H149" s="17">
        <f t="shared" si="2"/>
        <v>7</v>
      </c>
    </row>
    <row r="150" spans="1:8" x14ac:dyDescent="0.5">
      <c r="A150" s="17" t="s">
        <v>756</v>
      </c>
      <c r="B150" s="17" t="s">
        <v>765</v>
      </c>
      <c r="C150" s="24"/>
      <c r="D150" s="17" t="e">
        <f>VLOOKUP($C150,allFlowProduct!$A:$P,4,FALSE)</f>
        <v>#N/A</v>
      </c>
      <c r="E150" s="17" t="e">
        <f>VLOOKUP($C150,allFlowProduct!$A:$P,5,FALSE)</f>
        <v>#N/A</v>
      </c>
      <c r="F150" s="17" t="e">
        <f>VLOOKUP($C150,allFlowProduct!$A:$P,3,FALSE)</f>
        <v>#N/A</v>
      </c>
      <c r="G150" s="17" t="e">
        <f>VLOOKUP($C150,allFlowProduct!$A:$P,8,FALSE)</f>
        <v>#N/A</v>
      </c>
      <c r="H150" s="17" t="e">
        <f t="shared" si="2"/>
        <v>#N/A</v>
      </c>
    </row>
    <row r="151" spans="1:8" x14ac:dyDescent="0.5">
      <c r="A151" s="17" t="s">
        <v>63</v>
      </c>
      <c r="B151" s="17" t="s">
        <v>765</v>
      </c>
      <c r="C151" s="18" t="s">
        <v>2450</v>
      </c>
      <c r="D151" s="17" t="str">
        <f>VLOOKUP($C151,allFlowProduct!$A:$P,4,FALSE)</f>
        <v>น้ำพริกปลาป่น</v>
      </c>
      <c r="E151" s="17" t="str">
        <f>VLOOKUP($C151,allFlowProduct!$A:$P,5,FALSE)</f>
        <v>กระปุก</v>
      </c>
      <c r="F151" s="17">
        <f>VLOOKUP($C151,allFlowProduct!$A:$P,3,FALSE)</f>
        <v>5</v>
      </c>
      <c r="G151" s="17">
        <f>VLOOKUP($C151,allFlowProduct!$A:$P,8,FALSE)</f>
        <v>1</v>
      </c>
      <c r="H151" s="17">
        <f t="shared" si="2"/>
        <v>7</v>
      </c>
    </row>
    <row r="152" spans="1:8" x14ac:dyDescent="0.5">
      <c r="A152" s="17" t="s">
        <v>43</v>
      </c>
      <c r="B152" s="17" t="s">
        <v>765</v>
      </c>
      <c r="C152" s="18" t="s">
        <v>2431</v>
      </c>
      <c r="D152" s="17" t="str">
        <f>VLOOKUP($C152,allFlowProduct!$A:$P,4,FALSE)</f>
        <v>น้ำมะปี๊ดผสมน้ำผึ้ง</v>
      </c>
      <c r="E152" s="17" t="str">
        <f>VLOOKUP($C152,allFlowProduct!$A:$P,5,FALSE)</f>
        <v>ขวด</v>
      </c>
      <c r="F152" s="17">
        <f>VLOOKUP($C152,allFlowProduct!$A:$P,3,FALSE)</f>
        <v>5</v>
      </c>
      <c r="G152" s="17">
        <f>VLOOKUP($C152,allFlowProduct!$A:$P,8,FALSE)</f>
        <v>1</v>
      </c>
      <c r="H152" s="17">
        <f t="shared" si="2"/>
        <v>7</v>
      </c>
    </row>
    <row r="153" spans="1:8" x14ac:dyDescent="0.5">
      <c r="A153" s="17" t="s">
        <v>755</v>
      </c>
      <c r="B153" s="17" t="s">
        <v>765</v>
      </c>
      <c r="C153" s="18" t="s">
        <v>2432</v>
      </c>
      <c r="D153" s="17" t="str">
        <f>VLOOKUP($C153,allFlowProduct!$A:$P,4,FALSE)</f>
        <v>น้ำมังคุด 85%</v>
      </c>
      <c r="E153" s="17" t="str">
        <f>VLOOKUP($C153,allFlowProduct!$A:$P,5,FALSE)</f>
        <v>ขวด</v>
      </c>
      <c r="F153" s="17">
        <f>VLOOKUP($C153,allFlowProduct!$A:$P,3,FALSE)</f>
        <v>5</v>
      </c>
      <c r="G153" s="17">
        <f>VLOOKUP($C153,allFlowProduct!$A:$P,8,FALSE)</f>
        <v>1</v>
      </c>
      <c r="H153" s="17">
        <f t="shared" si="2"/>
        <v>7</v>
      </c>
    </row>
    <row r="154" spans="1:8" x14ac:dyDescent="0.5">
      <c r="A154" s="17" t="s">
        <v>71</v>
      </c>
      <c r="B154" s="17" t="s">
        <v>765</v>
      </c>
      <c r="C154" s="18" t="s">
        <v>2472</v>
      </c>
      <c r="D154" s="17" t="str">
        <f>VLOOKUP($C154,allFlowProduct!$A:$P,4,FALSE)</f>
        <v>น้ำมันเขียว</v>
      </c>
      <c r="E154" s="17" t="str">
        <f>VLOOKUP($C154,allFlowProduct!$A:$P,5,FALSE)</f>
        <v>ขวด</v>
      </c>
      <c r="F154" s="17">
        <f>VLOOKUP($C154,allFlowProduct!$A:$P,3,FALSE)</f>
        <v>5</v>
      </c>
      <c r="G154" s="17">
        <f>VLOOKUP($C154,allFlowProduct!$A:$P,8,FALSE)</f>
        <v>1</v>
      </c>
      <c r="H154" s="17">
        <f t="shared" si="2"/>
        <v>7</v>
      </c>
    </row>
    <row r="155" spans="1:8" x14ac:dyDescent="0.5">
      <c r="A155" s="17" t="s">
        <v>72</v>
      </c>
      <c r="B155" s="17" t="s">
        <v>765</v>
      </c>
      <c r="C155" s="18" t="s">
        <v>2473</v>
      </c>
      <c r="D155" s="17" t="str">
        <f>VLOOKUP($C155,allFlowProduct!$A:$P,4,FALSE)</f>
        <v>น้ำมันเหลือง</v>
      </c>
      <c r="E155" s="17" t="str">
        <f>VLOOKUP($C155,allFlowProduct!$A:$P,5,FALSE)</f>
        <v>ขวด</v>
      </c>
      <c r="F155" s="17">
        <f>VLOOKUP($C155,allFlowProduct!$A:$P,3,FALSE)</f>
        <v>5</v>
      </c>
      <c r="G155" s="17">
        <f>VLOOKUP($C155,allFlowProduct!$A:$P,8,FALSE)</f>
        <v>1</v>
      </c>
      <c r="H155" s="17">
        <f t="shared" si="2"/>
        <v>7</v>
      </c>
    </row>
    <row r="156" spans="1:8" x14ac:dyDescent="0.5">
      <c r="A156" s="17" t="s">
        <v>73</v>
      </c>
      <c r="B156" s="17" t="s">
        <v>765</v>
      </c>
      <c r="C156" s="18" t="s">
        <v>2474</v>
      </c>
      <c r="D156" s="17" t="str">
        <f>VLOOKUP($C156,allFlowProduct!$A:$P,4,FALSE)</f>
        <v>น้ำมันนวดไพลเหลือง</v>
      </c>
      <c r="E156" s="17" t="str">
        <f>VLOOKUP($C156,allFlowProduct!$A:$P,5,FALSE)</f>
        <v>ขวด</v>
      </c>
      <c r="F156" s="17">
        <f>VLOOKUP($C156,allFlowProduct!$A:$P,3,FALSE)</f>
        <v>5</v>
      </c>
      <c r="G156" s="17">
        <f>VLOOKUP($C156,allFlowProduct!$A:$P,8,FALSE)</f>
        <v>1</v>
      </c>
      <c r="H156" s="17">
        <f t="shared" si="2"/>
        <v>7</v>
      </c>
    </row>
    <row r="157" spans="1:8" x14ac:dyDescent="0.5">
      <c r="A157" s="17" t="s">
        <v>692</v>
      </c>
      <c r="B157" s="17" t="s">
        <v>765</v>
      </c>
      <c r="C157" s="18" t="s">
        <v>2430</v>
      </c>
      <c r="D157" s="17" t="str">
        <f>VLOOKUP($C157,allFlowProduct!$A:$P,4,FALSE)</f>
        <v>น้ำมันมะพร้าวปรุงอาหาร 750cc(ฐธ9)</v>
      </c>
      <c r="E157" s="17" t="str">
        <f>VLOOKUP($C157,allFlowProduct!$A:$P,5,FALSE)</f>
        <v>ขวด</v>
      </c>
      <c r="F157" s="17">
        <f>VLOOKUP($C157,allFlowProduct!$A:$P,3,FALSE)</f>
        <v>5</v>
      </c>
      <c r="G157" s="17">
        <f>VLOOKUP($C157,allFlowProduct!$A:$P,8,FALSE)</f>
        <v>1</v>
      </c>
      <c r="H157" s="17">
        <f t="shared" si="2"/>
        <v>7</v>
      </c>
    </row>
    <row r="158" spans="1:8" x14ac:dyDescent="0.5">
      <c r="A158" s="17" t="s">
        <v>737</v>
      </c>
      <c r="B158" s="17" t="s">
        <v>765</v>
      </c>
      <c r="C158" s="18" t="s">
        <v>2468</v>
      </c>
      <c r="D158" s="17" t="str">
        <f>VLOOKUP($C158,allFlowProduct!$A:$P,4,FALSE)</f>
        <v>น้ำมันมะพร้าวมาติ สกัดเย็น 85cc(ฐธ9)</v>
      </c>
      <c r="E158" s="17" t="str">
        <f>VLOOKUP($C158,allFlowProduct!$A:$P,5,FALSE)</f>
        <v>ขวด</v>
      </c>
      <c r="F158" s="17">
        <f>VLOOKUP($C158,allFlowProduct!$A:$P,3,FALSE)</f>
        <v>5</v>
      </c>
      <c r="G158" s="17">
        <f>VLOOKUP($C158,allFlowProduct!$A:$P,8,FALSE)</f>
        <v>1</v>
      </c>
      <c r="H158" s="17">
        <f t="shared" si="2"/>
        <v>7</v>
      </c>
    </row>
    <row r="159" spans="1:8" x14ac:dyDescent="0.5">
      <c r="A159" s="17" t="s">
        <v>210</v>
      </c>
      <c r="B159" s="17" t="s">
        <v>765</v>
      </c>
      <c r="C159" s="18" t="s">
        <v>2466</v>
      </c>
      <c r="D159" s="17" t="str">
        <f>VLOOKUP($C159,allFlowProduct!$A:$P,4,FALSE)</f>
        <v>น้ำมันมะพร้าวมาว่า สกัดเย็น 250cc(ฐธ9)</v>
      </c>
      <c r="E159" s="17" t="str">
        <f>VLOOKUP($C159,allFlowProduct!$A:$P,5,FALSE)</f>
        <v>ขวด</v>
      </c>
      <c r="F159" s="17">
        <f>VLOOKUP($C159,allFlowProduct!$A:$P,3,FALSE)</f>
        <v>5</v>
      </c>
      <c r="G159" s="17">
        <f>VLOOKUP($C159,allFlowProduct!$A:$P,8,FALSE)</f>
        <v>1</v>
      </c>
      <c r="H159" s="17">
        <f t="shared" si="2"/>
        <v>7</v>
      </c>
    </row>
    <row r="160" spans="1:8" x14ac:dyDescent="0.5">
      <c r="A160" s="17" t="s">
        <v>207</v>
      </c>
      <c r="B160" s="17" t="s">
        <v>765</v>
      </c>
      <c r="C160" s="18" t="s">
        <v>2467</v>
      </c>
      <c r="D160" s="17" t="str">
        <f>VLOOKUP($C160,allFlowProduct!$A:$P,4,FALSE)</f>
        <v>น้ำมันมะพร้าวมาว่า สกัดเย็น 700cc(ฐธ9)</v>
      </c>
      <c r="E160" s="17" t="str">
        <f>VLOOKUP($C160,allFlowProduct!$A:$P,5,FALSE)</f>
        <v>ขวด</v>
      </c>
      <c r="F160" s="17">
        <f>VLOOKUP($C160,allFlowProduct!$A:$P,3,FALSE)</f>
        <v>5</v>
      </c>
      <c r="G160" s="17">
        <f>VLOOKUP($C160,allFlowProduct!$A:$P,8,FALSE)</f>
        <v>1</v>
      </c>
      <c r="H160" s="17">
        <f t="shared" si="2"/>
        <v>7</v>
      </c>
    </row>
    <row r="161" spans="1:8" x14ac:dyDescent="0.5">
      <c r="A161" s="17" t="s">
        <v>214</v>
      </c>
      <c r="B161" s="17" t="s">
        <v>765</v>
      </c>
      <c r="C161" s="18" t="s">
        <v>2465</v>
      </c>
      <c r="D161" s="17" t="str">
        <f>VLOOKUP($C161,allFlowProduct!$A:$P,4,FALSE)</f>
        <v>น้ำมันมะพร้าวมาว่า สกัดเย็น 85cc(ฐธ9)</v>
      </c>
      <c r="E161" s="17" t="str">
        <f>VLOOKUP($C161,allFlowProduct!$A:$P,5,FALSE)</f>
        <v>ขวด</v>
      </c>
      <c r="F161" s="17">
        <f>VLOOKUP($C161,allFlowProduct!$A:$P,3,FALSE)</f>
        <v>5</v>
      </c>
      <c r="G161" s="17">
        <f>VLOOKUP($C161,allFlowProduct!$A:$P,8,FALSE)</f>
        <v>1</v>
      </c>
      <c r="H161" s="17">
        <f t="shared" si="2"/>
        <v>7</v>
      </c>
    </row>
    <row r="162" spans="1:8" x14ac:dyDescent="0.5">
      <c r="A162" s="17" t="s">
        <v>98</v>
      </c>
      <c r="B162" s="17" t="s">
        <v>765</v>
      </c>
      <c r="C162" s="18" t="s">
        <v>2628</v>
      </c>
      <c r="D162" s="17" t="str">
        <f>VLOOKUP($C162,allFlowProduct!$A:$P,4,FALSE)</f>
        <v>น้ำยาซักผ้า สูตรธรรมชาติ</v>
      </c>
      <c r="E162" s="17" t="str">
        <f>VLOOKUP($C162,allFlowProduct!$A:$P,5,FALSE)</f>
        <v>ขวด</v>
      </c>
      <c r="F162" s="17">
        <f>VLOOKUP($C162,allFlowProduct!$A:$P,3,FALSE)</f>
        <v>5</v>
      </c>
      <c r="G162" s="17">
        <f>VLOOKUP($C162,allFlowProduct!$A:$P,8,FALSE)</f>
        <v>1</v>
      </c>
      <c r="H162" s="17">
        <f t="shared" si="2"/>
        <v>7</v>
      </c>
    </row>
    <row r="163" spans="1:8" x14ac:dyDescent="0.5">
      <c r="A163" s="17" t="s">
        <v>82</v>
      </c>
      <c r="B163" s="17" t="s">
        <v>765</v>
      </c>
      <c r="C163" s="18" t="s">
        <v>2616</v>
      </c>
      <c r="D163" s="17" t="str">
        <f>VLOOKUP($C163,allFlowProduct!$A:$P,4,FALSE)</f>
        <v>น้ำยาบ้วนปากสมุนไพร</v>
      </c>
      <c r="E163" s="17" t="str">
        <f>VLOOKUP($C163,allFlowProduct!$A:$P,5,FALSE)</f>
        <v>ขวด</v>
      </c>
      <c r="F163" s="17">
        <f>VLOOKUP($C163,allFlowProduct!$A:$P,3,FALSE)</f>
        <v>5</v>
      </c>
      <c r="G163" s="17">
        <f>VLOOKUP($C163,allFlowProduct!$A:$P,8,FALSE)</f>
        <v>1</v>
      </c>
      <c r="H163" s="17">
        <f t="shared" si="2"/>
        <v>7</v>
      </c>
    </row>
    <row r="164" spans="1:8" x14ac:dyDescent="0.5">
      <c r="A164" s="17" t="s">
        <v>97</v>
      </c>
      <c r="B164" s="17" t="s">
        <v>765</v>
      </c>
      <c r="C164" s="18" t="s">
        <v>2627</v>
      </c>
      <c r="D164" s="17" t="str">
        <f>VLOOKUP($C164,allFlowProduct!$A:$P,4,FALSE)</f>
        <v>น้ำยาล้างจาน สูตรธรรมชาติ</v>
      </c>
      <c r="E164" s="17" t="str">
        <f>VLOOKUP($C164,allFlowProduct!$A:$P,5,FALSE)</f>
        <v>ขวด</v>
      </c>
      <c r="F164" s="17">
        <f>VLOOKUP($C164,allFlowProduct!$A:$P,3,FALSE)</f>
        <v>5</v>
      </c>
      <c r="G164" s="17">
        <f>VLOOKUP($C164,allFlowProduct!$A:$P,8,FALSE)</f>
        <v>1</v>
      </c>
      <c r="H164" s="17">
        <f t="shared" si="2"/>
        <v>7</v>
      </c>
    </row>
    <row r="165" spans="1:8" x14ac:dyDescent="0.5">
      <c r="A165" s="17" t="s">
        <v>116</v>
      </c>
      <c r="B165" s="17" t="s">
        <v>765</v>
      </c>
      <c r="C165" s="18" t="s">
        <v>2611</v>
      </c>
      <c r="D165" s="17" t="str">
        <f>VLOOKUP($C165,allFlowProduct!$A:$P,4,FALSE)</f>
        <v>น้ำส้มควันไม้ 1 ลิตร</v>
      </c>
      <c r="E165" s="17" t="str">
        <f>VLOOKUP($C165,allFlowProduct!$A:$P,5,FALSE)</f>
        <v>1ลิตร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2"/>
        <v>-1</v>
      </c>
    </row>
    <row r="166" spans="1:8" x14ac:dyDescent="0.5">
      <c r="A166" s="17" t="s">
        <v>673</v>
      </c>
      <c r="B166" s="17" t="s">
        <v>765</v>
      </c>
      <c r="C166" s="18" t="s">
        <v>2253</v>
      </c>
      <c r="D166" s="17" t="str">
        <f>VLOOKUP($C166,allFlowProduct!$A:$P,4,FALSE)</f>
        <v>ปลายข้าวกล้องธรรมชาติ 1 กก.(ฐธ9)</v>
      </c>
      <c r="E166" s="17" t="str">
        <f>VLOOKUP($C166,allFlowProduct!$A:$P,5,FALSE)</f>
        <v>ถุง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5">
      <c r="A167" s="17" t="s">
        <v>24</v>
      </c>
      <c r="B167" s="17" t="s">
        <v>765</v>
      </c>
      <c r="C167" s="18" t="s">
        <v>2254</v>
      </c>
      <c r="D167" s="17" t="str">
        <f>VLOOKUP($C167,allFlowProduct!$A:$P,4,FALSE)</f>
        <v>ปลายข้าวกล้องธรรมชาติ 15 กก.(ฐธ9)</v>
      </c>
      <c r="E167" s="17" t="str">
        <f>VLOOKUP($C167,allFlowProduct!$A:$P,5,FALSE)</f>
        <v>กระสอบ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5">
      <c r="A168" s="17" t="s">
        <v>724</v>
      </c>
      <c r="B168" s="17" t="s">
        <v>765</v>
      </c>
      <c r="C168" s="18" t="s">
        <v>2604</v>
      </c>
      <c r="D168" s="17" t="str">
        <f>VLOOKUP($C168,allFlowProduct!$A:$P,4,FALSE)</f>
        <v>ปุ๋ยเม็ดเร่งดอกผล 702 (1กก.)(ฐธ9)</v>
      </c>
      <c r="E168" s="17" t="str">
        <f>VLOOKUP($C168,allFlowProduct!$A:$P,5,FALSE)</f>
        <v>ถุง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5">
      <c r="A169" s="17" t="s">
        <v>732</v>
      </c>
      <c r="B169" s="17" t="s">
        <v>765</v>
      </c>
      <c r="C169" s="18" t="s">
        <v>2605</v>
      </c>
      <c r="D169" s="17" t="str">
        <f>VLOOKUP($C169,allFlowProduct!$A:$P,4,FALSE)</f>
        <v>ปุ๋ยเม็ดเร่งดอกผล 702 (50กก.)(ฐธ9)</v>
      </c>
      <c r="E169" s="17" t="str">
        <f>VLOOKUP($C169,allFlowProduct!$A:$P,5,FALSE)</f>
        <v>กระสอบ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2"/>
        <v>-1</v>
      </c>
    </row>
    <row r="170" spans="1:8" x14ac:dyDescent="0.5">
      <c r="A170" s="17" t="s">
        <v>723</v>
      </c>
      <c r="B170" s="17" t="s">
        <v>765</v>
      </c>
      <c r="C170" s="18" t="s">
        <v>2602</v>
      </c>
      <c r="D170" s="17" t="str">
        <f>VLOOKUP($C170,allFlowProduct!$A:$P,4,FALSE)</f>
        <v>ปุ๋ยเม็ดบำรุงดิน 701 (1กก.)(ฐธ9)</v>
      </c>
      <c r="E170" s="17" t="str">
        <f>VLOOKUP($C170,allFlowProduct!$A:$P,5,FALSE)</f>
        <v>ถุง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2"/>
        <v>-1</v>
      </c>
    </row>
    <row r="171" spans="1:8" x14ac:dyDescent="0.5">
      <c r="A171" s="17" t="s">
        <v>726</v>
      </c>
      <c r="B171" s="17" t="s">
        <v>765</v>
      </c>
      <c r="C171" s="18" t="s">
        <v>2603</v>
      </c>
      <c r="D171" s="17" t="str">
        <f>VLOOKUP($C171,allFlowProduct!$A:$P,4,FALSE)</f>
        <v>ปุ๋ยเม็ดบำรุงดิน 701 (25กก.)(ฐธ9)</v>
      </c>
      <c r="E171" s="17" t="str">
        <f>VLOOKUP($C171,allFlowProduct!$A:$P,5,FALSE)</f>
        <v>กระสอบ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5">
      <c r="A172" s="17" t="s">
        <v>110</v>
      </c>
      <c r="B172" s="17" t="s">
        <v>765</v>
      </c>
      <c r="C172" s="18" t="s">
        <v>2601</v>
      </c>
      <c r="D172" s="17" t="str">
        <f>VLOOKUP($C172,allFlowProduct!$A:$P,4,FALSE)</f>
        <v>ปุ๋ยน้ำไวต้า 1 ลิตร(ฐธ9)</v>
      </c>
      <c r="E172" s="17" t="str">
        <f>VLOOKUP($C172,allFlowProduct!$A:$P,5,FALSE)</f>
        <v>1ลิตร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5">
      <c r="A173" s="17" t="s">
        <v>109</v>
      </c>
      <c r="B173" s="17" t="s">
        <v>765</v>
      </c>
      <c r="C173" s="18" t="s">
        <v>2490</v>
      </c>
      <c r="D173" s="17" t="str">
        <f>VLOOKUP($C173,allFlowProduct!$A:$P,4,FALSE)</f>
        <v>ปุ๋ยมูลไส้เดือน</v>
      </c>
      <c r="E173" s="17" t="str">
        <f>VLOOKUP($C173,allFlowProduct!$A:$P,5,FALSE)</f>
        <v>ถุง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5">
      <c r="A174" s="17" t="s">
        <v>729</v>
      </c>
      <c r="B174" s="17" t="s">
        <v>765</v>
      </c>
      <c r="C174" s="18" t="s">
        <v>2606</v>
      </c>
      <c r="D174" s="17" t="str">
        <f>VLOOKUP($C174,allFlowProduct!$A:$P,4,FALSE)</f>
        <v>ปุ๋ยอินทรีย์น้ำเพชร 201 (ป้องกันแมลง) 1 ลิตร</v>
      </c>
      <c r="E174" s="17" t="str">
        <f>VLOOKUP($C174,allFlowProduct!$A:$P,5,FALSE)</f>
        <v>ขวด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2"/>
        <v>-1</v>
      </c>
    </row>
    <row r="175" spans="1:8" x14ac:dyDescent="0.5">
      <c r="A175" s="17" t="s">
        <v>730</v>
      </c>
      <c r="B175" s="17" t="s">
        <v>765</v>
      </c>
      <c r="C175" s="18" t="s">
        <v>2607</v>
      </c>
      <c r="D175" s="17" t="str">
        <f>VLOOKUP($C175,allFlowProduct!$A:$P,4,FALSE)</f>
        <v>ปุ๋ยอินทรีย์น้ำเพชร 202 (ป้องกันเชื้อรา) 1 ลิตร</v>
      </c>
      <c r="E175" s="17" t="str">
        <f>VLOOKUP($C175,allFlowProduct!$A:$P,5,FALSE)</f>
        <v>1ลิตร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2"/>
        <v>-1</v>
      </c>
    </row>
    <row r="176" spans="1:8" x14ac:dyDescent="0.5">
      <c r="A176" s="17" t="s">
        <v>728</v>
      </c>
      <c r="B176" s="17" t="s">
        <v>765</v>
      </c>
      <c r="C176" s="18" t="s">
        <v>2608</v>
      </c>
      <c r="D176" s="17" t="str">
        <f>VLOOKUP($C176,allFlowProduct!$A:$P,4,FALSE)</f>
        <v>ปุ๋ยอินทรีย์น้ำเพชร 203 (ป้องกันหนอนกัดกินใบ) 1 ลิตร</v>
      </c>
      <c r="E176" s="17" t="str">
        <f>VLOOKUP($C176,allFlowProduct!$A:$P,5,FALSE)</f>
        <v>1ลิตร</v>
      </c>
      <c r="F176" s="17">
        <f>VLOOKUP($C176,allFlowProduct!$A:$P,3,FALSE)</f>
        <v>5</v>
      </c>
      <c r="G176" s="17">
        <f>VLOOKUP($C176,allFlowProduct!$A:$P,8,FALSE)</f>
        <v>7</v>
      </c>
      <c r="H176" s="17">
        <f t="shared" si="2"/>
        <v>-1</v>
      </c>
    </row>
    <row r="177" spans="1:8" x14ac:dyDescent="0.5">
      <c r="A177" s="17" t="s">
        <v>727</v>
      </c>
      <c r="B177" s="17" t="s">
        <v>765</v>
      </c>
      <c r="C177" s="18" t="s">
        <v>2609</v>
      </c>
      <c r="D177" s="17" t="str">
        <f>VLOOKUP($C177,allFlowProduct!$A:$P,4,FALSE)</f>
        <v>ปุ๋ยอินทรีย์น้ำเพชร 204 (ป้องกันเพลี้ย) 1 ลิตร</v>
      </c>
      <c r="E177" s="17" t="str">
        <f>VLOOKUP($C177,allFlowProduct!$A:$P,5,FALSE)</f>
        <v>1ลิตร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2"/>
        <v>-1</v>
      </c>
    </row>
    <row r="178" spans="1:8" x14ac:dyDescent="0.5">
      <c r="A178" s="17" t="s">
        <v>731</v>
      </c>
      <c r="B178" s="17" t="s">
        <v>765</v>
      </c>
      <c r="C178" s="18" t="s">
        <v>2610</v>
      </c>
      <c r="D178" s="17" t="str">
        <f>VLOOKUP($C178,allFlowProduct!$A:$P,4,FALSE)</f>
        <v>ปุ๋ยอินทรีย์น้ำเพชร 205 (ป้องกันหนอนเจาะดูดน้ำเลี้ยง) 1 ลิตร</v>
      </c>
      <c r="E178" s="17" t="str">
        <f>VLOOKUP($C178,allFlowProduct!$A:$P,5,FALSE)</f>
        <v>1ลิตร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2"/>
        <v>-1</v>
      </c>
    </row>
    <row r="179" spans="1:8" x14ac:dyDescent="0.5">
      <c r="A179" s="17" t="s">
        <v>108</v>
      </c>
      <c r="B179" s="17" t="s">
        <v>765</v>
      </c>
      <c r="C179" s="18" t="s">
        <v>2640</v>
      </c>
      <c r="D179" s="17" t="str">
        <f>VLOOKUP($C179,allFlowProduct!$A:$P,4,FALSE)</f>
        <v>ผงขมิ้น</v>
      </c>
      <c r="E179" s="17" t="str">
        <f>VLOOKUP($C179,allFlowProduct!$A:$P,5,FALSE)</f>
        <v>ซอง</v>
      </c>
      <c r="F179" s="17">
        <f>VLOOKUP($C179,allFlowProduct!$A:$P,3,FALSE)</f>
        <v>5</v>
      </c>
      <c r="G179" s="17">
        <f>VLOOKUP($C179,allFlowProduct!$A:$P,8,FALSE)</f>
        <v>1</v>
      </c>
      <c r="H179" s="17">
        <f t="shared" si="2"/>
        <v>7</v>
      </c>
    </row>
    <row r="180" spans="1:8" x14ac:dyDescent="0.5">
      <c r="A180" s="17" t="s">
        <v>107</v>
      </c>
      <c r="B180" s="17" t="s">
        <v>765</v>
      </c>
      <c r="C180" s="18" t="s">
        <v>2639</v>
      </c>
      <c r="D180" s="17" t="str">
        <f>VLOOKUP($C180,allFlowProduct!$A:$P,4,FALSE)</f>
        <v>ผงถ่าน</v>
      </c>
      <c r="E180" s="17" t="str">
        <f>VLOOKUP($C180,allFlowProduct!$A:$P,5,FALSE)</f>
        <v>ซอง</v>
      </c>
      <c r="F180" s="17">
        <f>VLOOKUP($C180,allFlowProduct!$A:$P,3,FALSE)</f>
        <v>5</v>
      </c>
      <c r="G180" s="17">
        <f>VLOOKUP($C180,allFlowProduct!$A:$P,8,FALSE)</f>
        <v>1</v>
      </c>
      <c r="H180" s="17">
        <f t="shared" si="2"/>
        <v>7</v>
      </c>
    </row>
    <row r="181" spans="1:8" x14ac:dyDescent="0.5">
      <c r="A181" s="17" t="s">
        <v>83</v>
      </c>
      <c r="B181" s="17" t="s">
        <v>765</v>
      </c>
      <c r="C181" s="18" t="s">
        <v>2618</v>
      </c>
      <c r="D181" s="17" t="str">
        <f>VLOOKUP($C181,allFlowProduct!$A:$P,4,FALSE)</f>
        <v>ผงล้างผักผสมถ่าน</v>
      </c>
      <c r="E181" s="17" t="str">
        <f>VLOOKUP($C181,allFlowProduct!$A:$P,5,FALSE)</f>
        <v>ซอง</v>
      </c>
      <c r="F181" s="17">
        <f>VLOOKUP($C181,allFlowProduct!$A:$P,3,FALSE)</f>
        <v>5</v>
      </c>
      <c r="G181" s="17">
        <f>VLOOKUP($C181,allFlowProduct!$A:$P,8,FALSE)</f>
        <v>1</v>
      </c>
      <c r="H181" s="17">
        <f t="shared" si="2"/>
        <v>7</v>
      </c>
    </row>
    <row r="182" spans="1:8" x14ac:dyDescent="0.5">
      <c r="A182" s="17" t="s">
        <v>689</v>
      </c>
      <c r="B182" s="17" t="s">
        <v>765</v>
      </c>
      <c r="C182" s="18" t="s">
        <v>2443</v>
      </c>
      <c r="D182" s="17" t="str">
        <f>VLOOKUP($C182,allFlowProduct!$A:$P,4,FALSE)</f>
        <v>พริกแห้ง 100 กรัม</v>
      </c>
      <c r="E182" s="17" t="str">
        <f>VLOOKUP($C182,allFlowProduct!$A:$P,5,FALSE)</f>
        <v>ซอง</v>
      </c>
      <c r="F182" s="17">
        <f>VLOOKUP($C182,allFlowProduct!$A:$P,3,FALSE)</f>
        <v>5</v>
      </c>
      <c r="G182" s="17">
        <f>VLOOKUP($C182,allFlowProduct!$A:$P,8,FALSE)</f>
        <v>1</v>
      </c>
      <c r="H182" s="17">
        <f t="shared" si="2"/>
        <v>7</v>
      </c>
    </row>
    <row r="183" spans="1:8" x14ac:dyDescent="0.5">
      <c r="A183" s="17" t="s">
        <v>547</v>
      </c>
      <c r="B183" s="17" t="s">
        <v>765</v>
      </c>
      <c r="C183" s="18" t="s">
        <v>2439</v>
      </c>
      <c r="D183" s="17" t="str">
        <f>VLOOKUP($C183,allFlowProduct!$A:$P,4,FALSE)</f>
        <v>มะเขือเทศเชื่อม</v>
      </c>
      <c r="E183" s="17" t="str">
        <f>VLOOKUP($C183,allFlowProduct!$A:$P,5,FALSE)</f>
        <v>กระปุก</v>
      </c>
      <c r="F183" s="17">
        <f>VLOOKUP($C183,allFlowProduct!$A:$P,3,FALSE)</f>
        <v>5</v>
      </c>
      <c r="G183" s="17">
        <f>VLOOKUP($C183,allFlowProduct!$A:$P,8,FALSE)</f>
        <v>1</v>
      </c>
      <c r="H183" s="17">
        <f t="shared" si="2"/>
        <v>7</v>
      </c>
    </row>
    <row r="184" spans="1:8" x14ac:dyDescent="0.5">
      <c r="A184" s="17" t="s">
        <v>51</v>
      </c>
      <c r="B184" s="17" t="s">
        <v>765</v>
      </c>
      <c r="C184" s="18" t="s">
        <v>2440</v>
      </c>
      <c r="D184" s="17" t="str">
        <f>VLOOKUP($C184,allFlowProduct!$A:$P,4,FALSE)</f>
        <v>มะเขือเทศเชื่อม 500 กรัม</v>
      </c>
      <c r="E184" s="17" t="str">
        <f>VLOOKUP($C184,allFlowProduct!$A:$P,5,FALSE)</f>
        <v>ซอง</v>
      </c>
      <c r="F184" s="17">
        <f>VLOOKUP($C184,allFlowProduct!$A:$P,3,FALSE)</f>
        <v>5</v>
      </c>
      <c r="G184" s="17">
        <f>VLOOKUP($C184,allFlowProduct!$A:$P,8,FALSE)</f>
        <v>1</v>
      </c>
      <c r="H184" s="17">
        <f t="shared" si="2"/>
        <v>7</v>
      </c>
    </row>
    <row r="185" spans="1:8" x14ac:dyDescent="0.5">
      <c r="A185" s="17" t="s">
        <v>695</v>
      </c>
      <c r="B185" s="17" t="s">
        <v>765</v>
      </c>
      <c r="C185" s="18" t="s">
        <v>2440</v>
      </c>
      <c r="D185" s="17" t="str">
        <f>VLOOKUP($C185,allFlowProduct!$A:$P,4,FALSE)</f>
        <v>มะเขือเทศเชื่อม 500 กรัม</v>
      </c>
      <c r="E185" s="17" t="str">
        <f>VLOOKUP($C185,allFlowProduct!$A:$P,5,FALSE)</f>
        <v>ซอง</v>
      </c>
      <c r="F185" s="17">
        <f>VLOOKUP($C185,allFlowProduct!$A:$P,3,FALSE)</f>
        <v>5</v>
      </c>
      <c r="G185" s="17">
        <f>VLOOKUP($C185,allFlowProduct!$A:$P,8,FALSE)</f>
        <v>1</v>
      </c>
      <c r="H185" s="17">
        <f t="shared" si="2"/>
        <v>7</v>
      </c>
    </row>
    <row r="186" spans="1:8" x14ac:dyDescent="0.5">
      <c r="A186" s="17" t="s">
        <v>52</v>
      </c>
      <c r="B186" s="17" t="s">
        <v>765</v>
      </c>
      <c r="C186" s="18" t="s">
        <v>2441</v>
      </c>
      <c r="D186" s="17" t="str">
        <f>VLOOKUP($C186,allFlowProduct!$A:$P,4,FALSE)</f>
        <v>มะขามตาโต</v>
      </c>
      <c r="E186" s="17" t="str">
        <f>VLOOKUP($C186,allFlowProduct!$A:$P,5,FALSE)</f>
        <v>กระปุก</v>
      </c>
      <c r="F186" s="17">
        <f>VLOOKUP($C186,allFlowProduct!$A:$P,3,FALSE)</f>
        <v>5</v>
      </c>
      <c r="G186" s="17">
        <f>VLOOKUP($C186,allFlowProduct!$A:$P,8,FALSE)</f>
        <v>1</v>
      </c>
      <c r="H186" s="17">
        <f t="shared" si="2"/>
        <v>7</v>
      </c>
    </row>
    <row r="187" spans="1:8" x14ac:dyDescent="0.5">
      <c r="A187" s="17" t="s">
        <v>46</v>
      </c>
      <c r="B187" s="17" t="s">
        <v>765</v>
      </c>
      <c r="C187" s="18" t="s">
        <v>2426</v>
      </c>
      <c r="D187" s="17" t="str">
        <f>VLOOKUP($C187,allFlowProduct!$A:$P,4,FALSE)</f>
        <v>มะขามหวาน 500 กรัม</v>
      </c>
      <c r="E187" s="17" t="str">
        <f>VLOOKUP($C187,allFlowProduct!$A:$P,5,FALSE)</f>
        <v>ซอง</v>
      </c>
      <c r="F187" s="17">
        <f>VLOOKUP($C187,allFlowProduct!$A:$P,3,FALSE)</f>
        <v>5</v>
      </c>
      <c r="G187" s="17">
        <f>VLOOKUP($C187,allFlowProduct!$A:$P,8,FALSE)</f>
        <v>1</v>
      </c>
      <c r="H187" s="17">
        <f t="shared" si="2"/>
        <v>7</v>
      </c>
    </row>
    <row r="188" spans="1:8" x14ac:dyDescent="0.5">
      <c r="A188" s="17" t="s">
        <v>39</v>
      </c>
      <c r="B188" s="17" t="s">
        <v>765</v>
      </c>
      <c r="C188" s="18" t="s">
        <v>2426</v>
      </c>
      <c r="D188" s="17" t="str">
        <f>VLOOKUP($C188,allFlowProduct!$A:$P,4,FALSE)</f>
        <v>มะขามหวาน 500 กรัม</v>
      </c>
      <c r="E188" s="17" t="str">
        <f>VLOOKUP($C188,allFlowProduct!$A:$P,5,FALSE)</f>
        <v>ซอง</v>
      </c>
      <c r="F188" s="17">
        <f>VLOOKUP($C188,allFlowProduct!$A:$P,3,FALSE)</f>
        <v>5</v>
      </c>
      <c r="G188" s="17">
        <f>VLOOKUP($C188,allFlowProduct!$A:$P,8,FALSE)</f>
        <v>1</v>
      </c>
      <c r="H188" s="17">
        <f t="shared" si="2"/>
        <v>7</v>
      </c>
    </row>
    <row r="189" spans="1:8" x14ac:dyDescent="0.5">
      <c r="A189" s="17" t="s">
        <v>713</v>
      </c>
      <c r="B189" s="17" t="s">
        <v>765</v>
      </c>
      <c r="C189" s="18" t="s">
        <v>2839</v>
      </c>
      <c r="D189" s="17" t="str">
        <f>VLOOKUP($C189,allFlowProduct!$A:$P,4,FALSE)</f>
        <v>มะนาวโซดา</v>
      </c>
      <c r="E189" s="17" t="str">
        <f>VLOOKUP($C189,allFlowProduct!$A:$P,5,FALSE)</f>
        <v>แก้ว</v>
      </c>
      <c r="F189" s="17">
        <f>VLOOKUP($C189,allFlowProduct!$A:$P,3,FALSE)</f>
        <v>3</v>
      </c>
      <c r="G189" s="17">
        <f>VLOOKUP($C189,allFlowProduct!$A:$P,8,FALSE)</f>
        <v>1</v>
      </c>
      <c r="H189" s="17">
        <f t="shared" si="2"/>
        <v>7</v>
      </c>
    </row>
    <row r="190" spans="1:8" x14ac:dyDescent="0.5">
      <c r="A190" s="17" t="s">
        <v>38</v>
      </c>
      <c r="B190" s="17" t="s">
        <v>765</v>
      </c>
      <c r="C190" s="18" t="s">
        <v>2424</v>
      </c>
      <c r="D190" s="17" t="str">
        <f>VLOOKUP($C190,allFlowProduct!$A:$P,4,FALSE)</f>
        <v>มะนาวดอง</v>
      </c>
      <c r="E190" s="17" t="str">
        <f>VLOOKUP($C190,allFlowProduct!$A:$P,5,FALSE)</f>
        <v>ขวด</v>
      </c>
      <c r="F190" s="17">
        <f>VLOOKUP($C190,allFlowProduct!$A:$P,3,FALSE)</f>
        <v>5</v>
      </c>
      <c r="G190" s="17">
        <f>VLOOKUP($C190,allFlowProduct!$A:$P,8,FALSE)</f>
        <v>1</v>
      </c>
      <c r="H190" s="17">
        <f t="shared" si="2"/>
        <v>7</v>
      </c>
    </row>
    <row r="191" spans="1:8" x14ac:dyDescent="0.5">
      <c r="A191" s="17" t="s">
        <v>60</v>
      </c>
      <c r="B191" s="17" t="s">
        <v>765</v>
      </c>
      <c r="C191" s="18" t="s">
        <v>2447</v>
      </c>
      <c r="D191" s="17" t="str">
        <f>VLOOKUP($C191,allFlowProduct!$A:$P,4,FALSE)</f>
        <v>มะม่วงแผ่น</v>
      </c>
      <c r="E191" s="17" t="str">
        <f>VLOOKUP($C191,allFlowProduct!$A:$P,5,FALSE)</f>
        <v>ซอง</v>
      </c>
      <c r="F191" s="17">
        <f>VLOOKUP($C191,allFlowProduct!$A:$P,3,FALSE)</f>
        <v>5</v>
      </c>
      <c r="G191" s="17">
        <f>VLOOKUP($C191,allFlowProduct!$A:$P,8,FALSE)</f>
        <v>1</v>
      </c>
      <c r="H191" s="17">
        <f t="shared" si="2"/>
        <v>7</v>
      </c>
    </row>
    <row r="192" spans="1:8" x14ac:dyDescent="0.5">
      <c r="A192" s="17" t="s">
        <v>57</v>
      </c>
      <c r="B192" s="17" t="s">
        <v>765</v>
      </c>
      <c r="C192" s="18" t="s">
        <v>2444</v>
      </c>
      <c r="D192" s="17" t="str">
        <f>VLOOKUP($C192,allFlowProduct!$A:$P,4,FALSE)</f>
        <v>มะม่วงกวน</v>
      </c>
      <c r="E192" s="17" t="str">
        <f>VLOOKUP($C192,allFlowProduct!$A:$P,5,FALSE)</f>
        <v>กระปุก</v>
      </c>
      <c r="F192" s="17">
        <f>VLOOKUP($C192,allFlowProduct!$A:$P,3,FALSE)</f>
        <v>5</v>
      </c>
      <c r="G192" s="17">
        <f>VLOOKUP($C192,allFlowProduct!$A:$P,8,FALSE)</f>
        <v>1</v>
      </c>
      <c r="H192" s="17">
        <f t="shared" si="2"/>
        <v>7</v>
      </c>
    </row>
    <row r="193" spans="1:8" x14ac:dyDescent="0.5">
      <c r="A193" s="17" t="s">
        <v>66</v>
      </c>
      <c r="B193" s="17" t="s">
        <v>765</v>
      </c>
      <c r="C193" s="18" t="s">
        <v>2453</v>
      </c>
      <c r="D193" s="17" t="str">
        <f>VLOOKUP($C193,allFlowProduct!$A:$P,4,FALSE)</f>
        <v>มะม่วงดอง</v>
      </c>
      <c r="E193" s="17" t="str">
        <f>VLOOKUP($C193,allFlowProduct!$A:$P,5,FALSE)</f>
        <v>แพ็ค</v>
      </c>
      <c r="F193" s="17">
        <f>VLOOKUP($C193,allFlowProduct!$A:$P,3,FALSE)</f>
        <v>5</v>
      </c>
      <c r="G193" s="17">
        <f>VLOOKUP($C193,allFlowProduct!$A:$P,8,FALSE)</f>
        <v>1</v>
      </c>
      <c r="H193" s="17">
        <f t="shared" ref="H193:H216" si="3">IF($G193=7,-1,IF($G193=1,7,IF($G193=3,7,IF($G193=5,0,"error"))))</f>
        <v>7</v>
      </c>
    </row>
    <row r="194" spans="1:8" x14ac:dyDescent="0.5">
      <c r="A194" s="17" t="s">
        <v>735</v>
      </c>
      <c r="B194" s="17" t="s">
        <v>765</v>
      </c>
      <c r="C194" s="18" t="s">
        <v>2471</v>
      </c>
      <c r="D194" s="17" t="str">
        <f>VLOOKUP($C194,allFlowProduct!$A:$P,4,FALSE)</f>
        <v>น้ำมันมะพร้าวมาติ สกัดเย็น 250cc(ฐธ9)</v>
      </c>
      <c r="E194" s="17" t="str">
        <f>VLOOKUP($C194,allFlowProduct!$A:$P,5,FALSE)</f>
        <v>ขวด</v>
      </c>
      <c r="F194" s="17">
        <f>VLOOKUP($C194,allFlowProduct!$A:$P,3,FALSE)</f>
        <v>5</v>
      </c>
      <c r="G194" s="17">
        <f>VLOOKUP($C194,allFlowProduct!$A:$P,8,FALSE)</f>
        <v>1</v>
      </c>
      <c r="H194" s="17">
        <f t="shared" si="3"/>
        <v>7</v>
      </c>
    </row>
    <row r="195" spans="1:8" x14ac:dyDescent="0.5">
      <c r="A195" s="17" t="s">
        <v>760</v>
      </c>
      <c r="B195" s="17" t="s">
        <v>765</v>
      </c>
      <c r="C195" s="24"/>
      <c r="D195" s="17" t="e">
        <f>VLOOKUP($C195,allFlowProduct!$A:$P,4,FALSE)</f>
        <v>#N/A</v>
      </c>
      <c r="E195" s="17" t="e">
        <f>VLOOKUP($C195,allFlowProduct!$A:$P,5,FALSE)</f>
        <v>#N/A</v>
      </c>
      <c r="F195" s="17" t="e">
        <f>VLOOKUP($C195,allFlowProduct!$A:$P,3,FALSE)</f>
        <v>#N/A</v>
      </c>
      <c r="G195" s="17" t="e">
        <f>VLOOKUP($C195,allFlowProduct!$A:$P,8,FALSE)</f>
        <v>#N/A</v>
      </c>
      <c r="H195" s="17" t="e">
        <f t="shared" si="3"/>
        <v>#N/A</v>
      </c>
    </row>
    <row r="196" spans="1:8" x14ac:dyDescent="0.5">
      <c r="A196" s="17" t="s">
        <v>733</v>
      </c>
      <c r="B196" s="17" t="s">
        <v>765</v>
      </c>
      <c r="C196" s="18" t="s">
        <v>2468</v>
      </c>
      <c r="D196" s="17" t="str">
        <f>VLOOKUP($C196,allFlowProduct!$A:$P,4,FALSE)</f>
        <v>น้ำมันมะพร้าวมาติ สกัดเย็น 85cc(ฐธ9)</v>
      </c>
      <c r="E196" s="17" t="str">
        <f>VLOOKUP($C196,allFlowProduct!$A:$P,5,FALSE)</f>
        <v>ขวด</v>
      </c>
      <c r="F196" s="17">
        <f>VLOOKUP($C196,allFlowProduct!$A:$P,3,FALSE)</f>
        <v>5</v>
      </c>
      <c r="G196" s="17">
        <f>VLOOKUP($C196,allFlowProduct!$A:$P,8,FALSE)</f>
        <v>1</v>
      </c>
      <c r="H196" s="17">
        <f t="shared" si="3"/>
        <v>7</v>
      </c>
    </row>
    <row r="197" spans="1:8" x14ac:dyDescent="0.5">
      <c r="A197" s="17" t="s">
        <v>80</v>
      </c>
      <c r="B197" s="17" t="s">
        <v>765</v>
      </c>
      <c r="C197" s="18" t="s">
        <v>2614</v>
      </c>
      <c r="D197" s="17" t="str">
        <f>VLOOKUP($C197,allFlowProduct!$A:$P,4,FALSE)</f>
        <v>ยาสีฟันผงสมุนไพร</v>
      </c>
      <c r="E197" s="17" t="str">
        <f>VLOOKUP($C197,allFlowProduct!$A:$P,5,FALSE)</f>
        <v>หลอด</v>
      </c>
      <c r="F197" s="17">
        <f>VLOOKUP($C197,allFlowProduct!$A:$P,3,FALSE)</f>
        <v>5</v>
      </c>
      <c r="G197" s="17">
        <f>VLOOKUP($C197,allFlowProduct!$A:$P,8,FALSE)</f>
        <v>1</v>
      </c>
      <c r="H197" s="17">
        <f t="shared" si="3"/>
        <v>7</v>
      </c>
    </row>
    <row r="198" spans="1:8" x14ac:dyDescent="0.5">
      <c r="A198" s="17" t="s">
        <v>87</v>
      </c>
      <c r="B198" s="17" t="s">
        <v>765</v>
      </c>
      <c r="C198" s="18" t="s">
        <v>2622</v>
      </c>
      <c r="D198" s="17" t="str">
        <f>VLOOKUP($C198,allFlowProduct!$A:$P,4,FALSE)</f>
        <v>ยาหม่องไพล</v>
      </c>
      <c r="E198" s="17" t="str">
        <f>VLOOKUP($C198,allFlowProduct!$A:$P,5,FALSE)</f>
        <v>กระปุก</v>
      </c>
      <c r="F198" s="17">
        <f>VLOOKUP($C198,allFlowProduct!$A:$P,3,FALSE)</f>
        <v>5</v>
      </c>
      <c r="G198" s="17">
        <f>VLOOKUP($C198,allFlowProduct!$A:$P,8,FALSE)</f>
        <v>1</v>
      </c>
      <c r="H198" s="17">
        <f t="shared" si="3"/>
        <v>7</v>
      </c>
    </row>
    <row r="199" spans="1:8" x14ac:dyDescent="0.5">
      <c r="A199" s="17" t="s">
        <v>85</v>
      </c>
      <c r="B199" s="17" t="s">
        <v>765</v>
      </c>
      <c r="C199" s="18" t="s">
        <v>2620</v>
      </c>
      <c r="D199" s="17" t="str">
        <f>VLOOKUP($C199,allFlowProduct!$A:$P,4,FALSE)</f>
        <v>ยาหม่องฟ้าทะลายโจร</v>
      </c>
      <c r="E199" s="17" t="str">
        <f>VLOOKUP($C199,allFlowProduct!$A:$P,5,FALSE)</f>
        <v>กระปุก</v>
      </c>
      <c r="F199" s="17">
        <f>VLOOKUP($C199,allFlowProduct!$A:$P,3,FALSE)</f>
        <v>5</v>
      </c>
      <c r="G199" s="17">
        <f>VLOOKUP($C199,allFlowProduct!$A:$P,8,FALSE)</f>
        <v>1</v>
      </c>
      <c r="H199" s="17">
        <f t="shared" si="3"/>
        <v>7</v>
      </c>
    </row>
    <row r="200" spans="1:8" x14ac:dyDescent="0.5">
      <c r="A200" s="17" t="s">
        <v>86</v>
      </c>
      <c r="B200" s="17" t="s">
        <v>765</v>
      </c>
      <c r="C200" s="18" t="s">
        <v>2621</v>
      </c>
      <c r="D200" s="17" t="str">
        <f>VLOOKUP($C200,allFlowProduct!$A:$P,4,FALSE)</f>
        <v>ยาหม่องสเลดพังพอน</v>
      </c>
      <c r="E200" s="17" t="str">
        <f>VLOOKUP($C200,allFlowProduct!$A:$P,5,FALSE)</f>
        <v>กระปุก</v>
      </c>
      <c r="F200" s="17">
        <f>VLOOKUP($C200,allFlowProduct!$A:$P,3,FALSE)</f>
        <v>5</v>
      </c>
      <c r="G200" s="17">
        <f>VLOOKUP($C200,allFlowProduct!$A:$P,8,FALSE)</f>
        <v>1</v>
      </c>
      <c r="H200" s="17">
        <f t="shared" si="3"/>
        <v>7</v>
      </c>
    </row>
    <row r="201" spans="1:8" x14ac:dyDescent="0.5">
      <c r="A201" s="17" t="s">
        <v>686</v>
      </c>
      <c r="B201" s="17" t="s">
        <v>765</v>
      </c>
      <c r="C201" s="18" t="s">
        <v>2442</v>
      </c>
      <c r="D201" s="17" t="str">
        <f>VLOOKUP($C201,allFlowProduct!$A:$P,4,FALSE)</f>
        <v>รากบัวเชื่อม 500 กรัม</v>
      </c>
      <c r="E201" s="17" t="str">
        <f>VLOOKUP($C201,allFlowProduct!$A:$P,5,FALSE)</f>
        <v>ซอง</v>
      </c>
      <c r="F201" s="17">
        <f>VLOOKUP($C201,allFlowProduct!$A:$P,3,FALSE)</f>
        <v>5</v>
      </c>
      <c r="G201" s="17">
        <f>VLOOKUP($C201,allFlowProduct!$A:$P,8,FALSE)</f>
        <v>1</v>
      </c>
      <c r="H201" s="17">
        <f t="shared" si="3"/>
        <v>7</v>
      </c>
    </row>
    <row r="202" spans="1:8" x14ac:dyDescent="0.5">
      <c r="A202" s="17" t="s">
        <v>100</v>
      </c>
      <c r="B202" s="17" t="s">
        <v>765</v>
      </c>
      <c r="C202" s="18" t="s">
        <v>2630</v>
      </c>
      <c r="D202" s="17" t="str">
        <f>VLOOKUP($C202,allFlowProduct!$A:$P,4,FALSE)</f>
        <v>สเปรย์ไล่ยุงสมุนไพร</v>
      </c>
      <c r="E202" s="17" t="str">
        <f>VLOOKUP($C202,allFlowProduct!$A:$P,5,FALSE)</f>
        <v>ขวด</v>
      </c>
      <c r="F202" s="17">
        <f>VLOOKUP($C202,allFlowProduct!$A:$P,3,FALSE)</f>
        <v>5</v>
      </c>
      <c r="G202" s="17">
        <f>VLOOKUP($C202,allFlowProduct!$A:$P,8,FALSE)</f>
        <v>1</v>
      </c>
      <c r="H202" s="17">
        <f t="shared" si="3"/>
        <v>7</v>
      </c>
    </row>
    <row r="203" spans="1:8" x14ac:dyDescent="0.5">
      <c r="A203" s="17" t="s">
        <v>77</v>
      </c>
      <c r="B203" s="17" t="s">
        <v>765</v>
      </c>
      <c r="C203" s="18" t="s">
        <v>2479</v>
      </c>
      <c r="D203" s="17" t="str">
        <f>VLOOKUP($C203,allFlowProduct!$A:$P,4,FALSE)</f>
        <v>สบู่เหลวขมิ้น</v>
      </c>
      <c r="E203" s="17" t="str">
        <f>VLOOKUP($C203,allFlowProduct!$A:$P,5,FALSE)</f>
        <v>ขวด</v>
      </c>
      <c r="F203" s="17">
        <f>VLOOKUP($C203,allFlowProduct!$A:$P,3,FALSE)</f>
        <v>5</v>
      </c>
      <c r="G203" s="17">
        <f>VLOOKUP($C203,allFlowProduct!$A:$P,8,FALSE)</f>
        <v>1</v>
      </c>
      <c r="H203" s="17">
        <f t="shared" si="3"/>
        <v>7</v>
      </c>
    </row>
    <row r="204" spans="1:8" x14ac:dyDescent="0.5">
      <c r="A204" s="17" t="s">
        <v>78</v>
      </c>
      <c r="B204" s="17" t="s">
        <v>765</v>
      </c>
      <c r="C204" s="18" t="s">
        <v>2480</v>
      </c>
      <c r="D204" s="17" t="str">
        <f>VLOOKUP($C204,allFlowProduct!$A:$P,4,FALSE)</f>
        <v>สบู่เหลวถ่านไม้ไผ่</v>
      </c>
      <c r="E204" s="17" t="str">
        <f>VLOOKUP($C204,allFlowProduct!$A:$P,5,FALSE)</f>
        <v>ขวด</v>
      </c>
      <c r="F204" s="17">
        <f>VLOOKUP($C204,allFlowProduct!$A:$P,3,FALSE)</f>
        <v>5</v>
      </c>
      <c r="G204" s="17">
        <f>VLOOKUP($C204,allFlowProduct!$A:$P,8,FALSE)</f>
        <v>1</v>
      </c>
      <c r="H204" s="17">
        <f t="shared" si="3"/>
        <v>7</v>
      </c>
    </row>
    <row r="205" spans="1:8" x14ac:dyDescent="0.5">
      <c r="A205" s="17" t="s">
        <v>592</v>
      </c>
      <c r="B205" s="17" t="s">
        <v>765</v>
      </c>
      <c r="C205" s="18" t="s">
        <v>2478</v>
      </c>
      <c r="D205" s="17" t="str">
        <f>VLOOKUP($C205,allFlowProduct!$A:$P,4,FALSE)</f>
        <v>สบู่เหลวน้ำนมข้าว&amp;น้ำผึ้ง</v>
      </c>
      <c r="E205" s="17" t="str">
        <f>VLOOKUP($C205,allFlowProduct!$A:$P,5,FALSE)</f>
        <v>ขวด</v>
      </c>
      <c r="F205" s="17">
        <f>VLOOKUP($C205,allFlowProduct!$A:$P,3,FALSE)</f>
        <v>5</v>
      </c>
      <c r="G205" s="17">
        <f>VLOOKUP($C205,allFlowProduct!$A:$P,8,FALSE)</f>
        <v>1</v>
      </c>
      <c r="H205" s="17">
        <f t="shared" si="3"/>
        <v>7</v>
      </c>
    </row>
    <row r="206" spans="1:8" x14ac:dyDescent="0.5">
      <c r="A206" s="17" t="s">
        <v>75</v>
      </c>
      <c r="B206" s="17" t="s">
        <v>765</v>
      </c>
      <c r="C206" s="18" t="s">
        <v>2476</v>
      </c>
      <c r="D206" s="17" t="str">
        <f>VLOOKUP($C206,allFlowProduct!$A:$P,4,FALSE)</f>
        <v>สบู่กาแฟ</v>
      </c>
      <c r="E206" s="17" t="str">
        <f>VLOOKUP($C206,allFlowProduct!$A:$P,5,FALSE)</f>
        <v>ก้อน</v>
      </c>
      <c r="F206" s="17">
        <f>VLOOKUP($C206,allFlowProduct!$A:$P,3,FALSE)</f>
        <v>5</v>
      </c>
      <c r="G206" s="17">
        <f>VLOOKUP($C206,allFlowProduct!$A:$P,8,FALSE)</f>
        <v>1</v>
      </c>
      <c r="H206" s="17">
        <f t="shared" si="3"/>
        <v>7</v>
      </c>
    </row>
    <row r="207" spans="1:8" x14ac:dyDescent="0.5">
      <c r="A207" s="17" t="s">
        <v>76</v>
      </c>
      <c r="B207" s="17" t="s">
        <v>765</v>
      </c>
      <c r="C207" s="18" t="s">
        <v>2477</v>
      </c>
      <c r="D207" s="17" t="str">
        <f>VLOOKUP($C207,allFlowProduct!$A:$P,4,FALSE)</f>
        <v>สบู่ข้าว</v>
      </c>
      <c r="E207" s="17" t="str">
        <f>VLOOKUP($C207,allFlowProduct!$A:$P,5,FALSE)</f>
        <v>ก้อน</v>
      </c>
      <c r="F207" s="17">
        <f>VLOOKUP($C207,allFlowProduct!$A:$P,3,FALSE)</f>
        <v>5</v>
      </c>
      <c r="G207" s="17">
        <f>VLOOKUP($C207,allFlowProduct!$A:$P,8,FALSE)</f>
        <v>1</v>
      </c>
      <c r="H207" s="17">
        <f t="shared" si="3"/>
        <v>7</v>
      </c>
    </row>
    <row r="208" spans="1:8" x14ac:dyDescent="0.5">
      <c r="A208" s="17" t="s">
        <v>74</v>
      </c>
      <c r="B208" s="17" t="s">
        <v>765</v>
      </c>
      <c r="C208" s="18" t="s">
        <v>2475</v>
      </c>
      <c r="D208" s="17" t="str">
        <f>VLOOKUP($C208,allFlowProduct!$A:$P,4,FALSE)</f>
        <v>สบู่ถ่าน</v>
      </c>
      <c r="E208" s="17" t="str">
        <f>VLOOKUP($C208,allFlowProduct!$A:$P,5,FALSE)</f>
        <v>ก้อน</v>
      </c>
      <c r="F208" s="17">
        <f>VLOOKUP($C208,allFlowProduct!$A:$P,3,FALSE)</f>
        <v>5</v>
      </c>
      <c r="G208" s="17">
        <f>VLOOKUP($C208,allFlowProduct!$A:$P,8,FALSE)</f>
        <v>1</v>
      </c>
      <c r="H208" s="17">
        <f t="shared" si="3"/>
        <v>7</v>
      </c>
    </row>
    <row r="209" spans="1:8" x14ac:dyDescent="0.5">
      <c r="A209" s="17" t="s">
        <v>563</v>
      </c>
      <c r="B209" s="17" t="s">
        <v>765</v>
      </c>
      <c r="C209" s="18" t="s">
        <v>2491</v>
      </c>
      <c r="D209" s="17" t="str">
        <f>VLOOKUP($C209,allFlowProduct!$A:$P,4,FALSE)</f>
        <v>หนังสือกลับบ้าน(ฐธ9)</v>
      </c>
      <c r="E209" s="17" t="str">
        <f>VLOOKUP($C209,allFlowProduct!$A:$P,5,FALSE)</f>
        <v>เล่ม</v>
      </c>
      <c r="F209" s="17">
        <f>VLOOKUP($C209,allFlowProduct!$A:$P,3,FALSE)</f>
        <v>5</v>
      </c>
      <c r="G209" s="17">
        <f>VLOOKUP($C209,allFlowProduct!$A:$P,8,FALSE)</f>
        <v>1</v>
      </c>
      <c r="H209" s="17">
        <f t="shared" si="3"/>
        <v>7</v>
      </c>
    </row>
    <row r="210" spans="1:8" x14ac:dyDescent="0.5">
      <c r="A210" s="17" t="s">
        <v>558</v>
      </c>
      <c r="B210" s="17" t="s">
        <v>765</v>
      </c>
      <c r="C210" s="18" t="s">
        <v>2593</v>
      </c>
      <c r="D210" s="17" t="str">
        <f>VLOOKUP($C210,allFlowProduct!$A:$P,4,FALSE)</f>
        <v>หนังสือเซ็กซ์กับความรัก(ฐธ9)</v>
      </c>
      <c r="E210" s="17" t="str">
        <f>VLOOKUP($C210,allFlowProduct!$A:$P,5,FALSE)</f>
        <v>เล่ม</v>
      </c>
      <c r="F210" s="17">
        <f>VLOOKUP($C210,allFlowProduct!$A:$P,3,FALSE)</f>
        <v>5</v>
      </c>
      <c r="G210" s="17">
        <f>VLOOKUP($C210,allFlowProduct!$A:$P,8,FALSE)</f>
        <v>1</v>
      </c>
      <c r="H210" s="17">
        <f t="shared" si="3"/>
        <v>7</v>
      </c>
    </row>
    <row r="211" spans="1:8" x14ac:dyDescent="0.5">
      <c r="A211" s="17" t="s">
        <v>555</v>
      </c>
      <c r="B211" s="17" t="s">
        <v>765</v>
      </c>
      <c r="C211" s="18" t="s">
        <v>2595</v>
      </c>
      <c r="D211" s="17" t="str">
        <f>VLOOKUP($C211,allFlowProduct!$A:$P,4,FALSE)</f>
        <v>หนังสือบุกรังโจน(ฐธ9)</v>
      </c>
      <c r="E211" s="17" t="str">
        <f>VLOOKUP($C211,allFlowProduct!$A:$P,5,FALSE)</f>
        <v>เล่ม</v>
      </c>
      <c r="F211" s="17">
        <f>VLOOKUP($C211,allFlowProduct!$A:$P,3,FALSE)</f>
        <v>5</v>
      </c>
      <c r="G211" s="17">
        <f>VLOOKUP($C211,allFlowProduct!$A:$P,8,FALSE)</f>
        <v>1</v>
      </c>
      <c r="H211" s="17">
        <f t="shared" si="3"/>
        <v>7</v>
      </c>
    </row>
    <row r="212" spans="1:8" x14ac:dyDescent="0.5">
      <c r="A212" s="17" t="s">
        <v>559</v>
      </c>
      <c r="B212" s="17" t="s">
        <v>765</v>
      </c>
      <c r="C212" s="18" t="s">
        <v>2592</v>
      </c>
      <c r="D212" s="17" t="str">
        <f>VLOOKUP($C212,allFlowProduct!$A:$P,4,FALSE)</f>
        <v>หนังสือลูกโจน(ฐธ9)</v>
      </c>
      <c r="E212" s="17" t="str">
        <f>VLOOKUP($C212,allFlowProduct!$A:$P,5,FALSE)</f>
        <v>เล่ม</v>
      </c>
      <c r="F212" s="17">
        <f>VLOOKUP($C212,allFlowProduct!$A:$P,3,FALSE)</f>
        <v>5</v>
      </c>
      <c r="G212" s="17">
        <f>VLOOKUP($C212,allFlowProduct!$A:$P,8,FALSE)</f>
        <v>1</v>
      </c>
      <c r="H212" s="17">
        <f t="shared" si="3"/>
        <v>7</v>
      </c>
    </row>
    <row r="213" spans="1:8" x14ac:dyDescent="0.5">
      <c r="A213" s="17" t="s">
        <v>125</v>
      </c>
      <c r="B213" s="17" t="s">
        <v>765</v>
      </c>
      <c r="C213" s="18" t="s">
        <v>2597</v>
      </c>
      <c r="D213" s="17" t="str">
        <f>VLOOKUP($C213,allFlowProduct!$A:$P,4,FALSE)</f>
        <v>หนังสือสวน(ฐธ9)</v>
      </c>
      <c r="E213" s="17" t="str">
        <f>VLOOKUP($C213,allFlowProduct!$A:$P,5,FALSE)</f>
        <v>เล่ม</v>
      </c>
      <c r="F213" s="17">
        <f>VLOOKUP($C213,allFlowProduct!$A:$P,3,FALSE)</f>
        <v>5</v>
      </c>
      <c r="G213" s="17">
        <f>VLOOKUP($C213,allFlowProduct!$A:$P,8,FALSE)</f>
        <v>1</v>
      </c>
      <c r="H213" s="17">
        <f t="shared" si="3"/>
        <v>7</v>
      </c>
    </row>
    <row r="214" spans="1:8" x14ac:dyDescent="0.5">
      <c r="A214" s="17" t="s">
        <v>560</v>
      </c>
      <c r="B214" s="17" t="s">
        <v>765</v>
      </c>
      <c r="C214" s="18" t="s">
        <v>2596</v>
      </c>
      <c r="D214" s="17" t="str">
        <f>VLOOKUP($C214,allFlowProduct!$A:$P,4,FALSE)</f>
        <v>หนังสืออยู่กับดิน(ฐธ9)</v>
      </c>
      <c r="E214" s="17" t="str">
        <f>VLOOKUP($C214,allFlowProduct!$A:$P,5,FALSE)</f>
        <v>เล่ม</v>
      </c>
      <c r="F214" s="17">
        <f>VLOOKUP($C214,allFlowProduct!$A:$P,3,FALSE)</f>
        <v>5</v>
      </c>
      <c r="G214" s="17">
        <f>VLOOKUP($C214,allFlowProduct!$A:$P,8,FALSE)</f>
        <v>1</v>
      </c>
      <c r="H214" s="17">
        <f t="shared" si="3"/>
        <v>7</v>
      </c>
    </row>
    <row r="215" spans="1:8" x14ac:dyDescent="0.5">
      <c r="A215" s="17" t="s">
        <v>561</v>
      </c>
      <c r="B215" s="17" t="s">
        <v>765</v>
      </c>
      <c r="C215" s="18" t="s">
        <v>2598</v>
      </c>
      <c r="D215" s="17" t="str">
        <f>VLOOKUP($C215,allFlowProduct!$A:$P,4,FALSE)</f>
        <v>หนังสือเติบโตตามรอยพ่อ(ฐธ9)</v>
      </c>
      <c r="E215" s="17" t="str">
        <f>VLOOKUP($C215,allFlowProduct!$A:$P,5,FALSE)</f>
        <v>เล่ม</v>
      </c>
      <c r="F215" s="17">
        <f>VLOOKUP($C215,allFlowProduct!$A:$P,3,FALSE)</f>
        <v>5</v>
      </c>
      <c r="G215" s="17">
        <f>VLOOKUP($C215,allFlowProduct!$A:$P,8,FALSE)</f>
        <v>1</v>
      </c>
      <c r="H215" s="17">
        <f t="shared" si="3"/>
        <v>7</v>
      </c>
    </row>
    <row r="216" spans="1:8" x14ac:dyDescent="0.5">
      <c r="A216" s="17" t="s">
        <v>596</v>
      </c>
      <c r="B216" s="17" t="s">
        <v>765</v>
      </c>
      <c r="C216" s="18" t="s">
        <v>2600</v>
      </c>
      <c r="D216" s="17" t="str">
        <f>VLOOKUP($C216,allFlowProduct!$A:$P,4,FALSE)</f>
        <v>หัวเชื้อ SuperM 1 ลิตร(ฐธ9)</v>
      </c>
      <c r="E216" s="17" t="str">
        <f>VLOOKUP($C216,allFlowProduct!$A:$P,5,FALSE)</f>
        <v>ขวด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3"/>
        <v>-1</v>
      </c>
    </row>
  </sheetData>
  <conditionalFormatting sqref="C211">
    <cfRule type="duplicateValues" dxfId="177" priority="178"/>
  </conditionalFormatting>
  <conditionalFormatting sqref="C212">
    <cfRule type="duplicateValues" dxfId="176" priority="177"/>
  </conditionalFormatting>
  <conditionalFormatting sqref="C213">
    <cfRule type="duplicateValues" dxfId="175" priority="176"/>
  </conditionalFormatting>
  <conditionalFormatting sqref="C214">
    <cfRule type="duplicateValues" dxfId="174" priority="175"/>
  </conditionalFormatting>
  <conditionalFormatting sqref="C215">
    <cfRule type="duplicateValues" dxfId="173" priority="174"/>
  </conditionalFormatting>
  <conditionalFormatting sqref="C216">
    <cfRule type="duplicateValues" dxfId="172" priority="173"/>
  </conditionalFormatting>
  <conditionalFormatting sqref="C209">
    <cfRule type="duplicateValues" dxfId="171" priority="172"/>
  </conditionalFormatting>
  <conditionalFormatting sqref="C210">
    <cfRule type="duplicateValues" dxfId="170" priority="171"/>
  </conditionalFormatting>
  <conditionalFormatting sqref="C208">
    <cfRule type="duplicateValues" dxfId="169" priority="170"/>
  </conditionalFormatting>
  <conditionalFormatting sqref="C206">
    <cfRule type="duplicateValues" dxfId="168" priority="169"/>
  </conditionalFormatting>
  <conditionalFormatting sqref="C207">
    <cfRule type="duplicateValues" dxfId="167" priority="168"/>
  </conditionalFormatting>
  <conditionalFormatting sqref="C17">
    <cfRule type="duplicateValues" dxfId="166" priority="167"/>
  </conditionalFormatting>
  <conditionalFormatting sqref="C18">
    <cfRule type="duplicateValues" dxfId="165" priority="166"/>
  </conditionalFormatting>
  <conditionalFormatting sqref="C20">
    <cfRule type="duplicateValues" dxfId="164" priority="165"/>
  </conditionalFormatting>
  <conditionalFormatting sqref="C21">
    <cfRule type="duplicateValues" dxfId="163" priority="164"/>
  </conditionalFormatting>
  <conditionalFormatting sqref="C22">
    <cfRule type="duplicateValues" dxfId="162" priority="163"/>
  </conditionalFormatting>
  <conditionalFormatting sqref="C23">
    <cfRule type="duplicateValues" dxfId="161" priority="162"/>
  </conditionalFormatting>
  <conditionalFormatting sqref="C24">
    <cfRule type="duplicateValues" dxfId="160" priority="161"/>
  </conditionalFormatting>
  <conditionalFormatting sqref="C25">
    <cfRule type="duplicateValues" dxfId="159" priority="160"/>
  </conditionalFormatting>
  <conditionalFormatting sqref="A2:A216">
    <cfRule type="duplicateValues" dxfId="158" priority="365"/>
  </conditionalFormatting>
  <conditionalFormatting sqref="C26">
    <cfRule type="duplicateValues" dxfId="157" priority="159"/>
  </conditionalFormatting>
  <conditionalFormatting sqref="C27">
    <cfRule type="duplicateValues" dxfId="156" priority="158"/>
  </conditionalFormatting>
  <conditionalFormatting sqref="C28">
    <cfRule type="duplicateValues" dxfId="155" priority="157"/>
  </conditionalFormatting>
  <conditionalFormatting sqref="C29">
    <cfRule type="duplicateValues" dxfId="154" priority="156"/>
  </conditionalFormatting>
  <conditionalFormatting sqref="C31">
    <cfRule type="duplicateValues" dxfId="153" priority="155"/>
  </conditionalFormatting>
  <conditionalFormatting sqref="C30">
    <cfRule type="duplicateValues" dxfId="152" priority="154"/>
  </conditionalFormatting>
  <conditionalFormatting sqref="C32">
    <cfRule type="duplicateValues" dxfId="151" priority="153"/>
  </conditionalFormatting>
  <conditionalFormatting sqref="C33:C34">
    <cfRule type="duplicateValues" dxfId="150" priority="152"/>
  </conditionalFormatting>
  <conditionalFormatting sqref="C37">
    <cfRule type="duplicateValues" dxfId="149" priority="151"/>
  </conditionalFormatting>
  <conditionalFormatting sqref="C36">
    <cfRule type="duplicateValues" dxfId="148" priority="150"/>
  </conditionalFormatting>
  <conditionalFormatting sqref="C38">
    <cfRule type="duplicateValues" dxfId="147" priority="149"/>
  </conditionalFormatting>
  <conditionalFormatting sqref="C39">
    <cfRule type="duplicateValues" dxfId="146" priority="148"/>
  </conditionalFormatting>
  <conditionalFormatting sqref="C40">
    <cfRule type="duplicateValues" dxfId="145" priority="147"/>
  </conditionalFormatting>
  <conditionalFormatting sqref="C41">
    <cfRule type="duplicateValues" dxfId="144" priority="146"/>
  </conditionalFormatting>
  <conditionalFormatting sqref="C42">
    <cfRule type="duplicateValues" dxfId="143" priority="145"/>
  </conditionalFormatting>
  <conditionalFormatting sqref="C43">
    <cfRule type="duplicateValues" dxfId="142" priority="144"/>
  </conditionalFormatting>
  <conditionalFormatting sqref="C45">
    <cfRule type="duplicateValues" dxfId="141" priority="143"/>
  </conditionalFormatting>
  <conditionalFormatting sqref="C44">
    <cfRule type="duplicateValues" dxfId="140" priority="142"/>
  </conditionalFormatting>
  <conditionalFormatting sqref="C46">
    <cfRule type="duplicateValues" dxfId="139" priority="141"/>
  </conditionalFormatting>
  <conditionalFormatting sqref="C47">
    <cfRule type="duplicateValues" dxfId="138" priority="140"/>
  </conditionalFormatting>
  <conditionalFormatting sqref="C49">
    <cfRule type="duplicateValues" dxfId="137" priority="139"/>
  </conditionalFormatting>
  <conditionalFormatting sqref="C48">
    <cfRule type="duplicateValues" dxfId="136" priority="138"/>
  </conditionalFormatting>
  <conditionalFormatting sqref="C50">
    <cfRule type="duplicateValues" dxfId="135" priority="137"/>
  </conditionalFormatting>
  <conditionalFormatting sqref="C51">
    <cfRule type="duplicateValues" dxfId="134" priority="136"/>
  </conditionalFormatting>
  <conditionalFormatting sqref="C52">
    <cfRule type="duplicateValues" dxfId="133" priority="135"/>
  </conditionalFormatting>
  <conditionalFormatting sqref="C53:C54">
    <cfRule type="duplicateValues" dxfId="132" priority="134"/>
  </conditionalFormatting>
  <conditionalFormatting sqref="C55">
    <cfRule type="duplicateValues" dxfId="131" priority="133"/>
  </conditionalFormatting>
  <conditionalFormatting sqref="C56">
    <cfRule type="duplicateValues" dxfId="130" priority="132"/>
  </conditionalFormatting>
  <conditionalFormatting sqref="C57">
    <cfRule type="duplicateValues" dxfId="129" priority="131"/>
  </conditionalFormatting>
  <conditionalFormatting sqref="C58">
    <cfRule type="duplicateValues" dxfId="128" priority="130"/>
  </conditionalFormatting>
  <conditionalFormatting sqref="C59">
    <cfRule type="duplicateValues" dxfId="127" priority="129"/>
  </conditionalFormatting>
  <conditionalFormatting sqref="C60">
    <cfRule type="duplicateValues" dxfId="126" priority="128"/>
  </conditionalFormatting>
  <conditionalFormatting sqref="C61">
    <cfRule type="duplicateValues" dxfId="125" priority="127"/>
  </conditionalFormatting>
  <conditionalFormatting sqref="C62">
    <cfRule type="duplicateValues" dxfId="124" priority="126"/>
  </conditionalFormatting>
  <conditionalFormatting sqref="C63">
    <cfRule type="duplicateValues" dxfId="123" priority="125"/>
  </conditionalFormatting>
  <conditionalFormatting sqref="C64">
    <cfRule type="duplicateValues" dxfId="122" priority="124"/>
  </conditionalFormatting>
  <conditionalFormatting sqref="C65">
    <cfRule type="duplicateValues" dxfId="121" priority="123"/>
  </conditionalFormatting>
  <conditionalFormatting sqref="C68">
    <cfRule type="duplicateValues" dxfId="120" priority="122"/>
  </conditionalFormatting>
  <conditionalFormatting sqref="C69">
    <cfRule type="duplicateValues" dxfId="119" priority="121"/>
  </conditionalFormatting>
  <conditionalFormatting sqref="C72:C73">
    <cfRule type="duplicateValues" dxfId="118" priority="120"/>
  </conditionalFormatting>
  <conditionalFormatting sqref="C74">
    <cfRule type="duplicateValues" dxfId="117" priority="119"/>
  </conditionalFormatting>
  <conditionalFormatting sqref="C75">
    <cfRule type="duplicateValues" dxfId="116" priority="118"/>
  </conditionalFormatting>
  <conditionalFormatting sqref="C76">
    <cfRule type="duplicateValues" dxfId="115" priority="117"/>
  </conditionalFormatting>
  <conditionalFormatting sqref="C77">
    <cfRule type="duplicateValues" dxfId="114" priority="116"/>
  </conditionalFormatting>
  <conditionalFormatting sqref="C78">
    <cfRule type="duplicateValues" dxfId="113" priority="115"/>
  </conditionalFormatting>
  <conditionalFormatting sqref="C86">
    <cfRule type="duplicateValues" dxfId="112" priority="114"/>
  </conditionalFormatting>
  <conditionalFormatting sqref="C101">
    <cfRule type="duplicateValues" dxfId="111" priority="113"/>
  </conditionalFormatting>
  <conditionalFormatting sqref="C102">
    <cfRule type="duplicateValues" dxfId="110" priority="112"/>
  </conditionalFormatting>
  <conditionalFormatting sqref="C106">
    <cfRule type="duplicateValues" dxfId="109" priority="111"/>
  </conditionalFormatting>
  <conditionalFormatting sqref="C107">
    <cfRule type="duplicateValues" dxfId="108" priority="110"/>
  </conditionalFormatting>
  <conditionalFormatting sqref="C108">
    <cfRule type="duplicateValues" dxfId="107" priority="109"/>
  </conditionalFormatting>
  <conditionalFormatting sqref="C109">
    <cfRule type="duplicateValues" dxfId="106" priority="108"/>
  </conditionalFormatting>
  <conditionalFormatting sqref="C109">
    <cfRule type="duplicateValues" dxfId="105" priority="107"/>
  </conditionalFormatting>
  <conditionalFormatting sqref="C110">
    <cfRule type="duplicateValues" dxfId="104" priority="106"/>
  </conditionalFormatting>
  <conditionalFormatting sqref="C110">
    <cfRule type="duplicateValues" dxfId="103" priority="105"/>
  </conditionalFormatting>
  <conditionalFormatting sqref="C111">
    <cfRule type="duplicateValues" dxfId="102" priority="104"/>
  </conditionalFormatting>
  <conditionalFormatting sqref="C111">
    <cfRule type="duplicateValues" dxfId="101" priority="103"/>
  </conditionalFormatting>
  <conditionalFormatting sqref="C112">
    <cfRule type="duplicateValues" dxfId="100" priority="102"/>
  </conditionalFormatting>
  <conditionalFormatting sqref="C112">
    <cfRule type="duplicateValues" dxfId="99" priority="101"/>
  </conditionalFormatting>
  <conditionalFormatting sqref="C115">
    <cfRule type="duplicateValues" dxfId="98" priority="100"/>
  </conditionalFormatting>
  <conditionalFormatting sqref="C115">
    <cfRule type="duplicateValues" dxfId="97" priority="99"/>
  </conditionalFormatting>
  <conditionalFormatting sqref="C116">
    <cfRule type="duplicateValues" dxfId="96" priority="98"/>
  </conditionalFormatting>
  <conditionalFormatting sqref="C117">
    <cfRule type="duplicateValues" dxfId="95" priority="97"/>
  </conditionalFormatting>
  <conditionalFormatting sqref="C118">
    <cfRule type="duplicateValues" dxfId="94" priority="96"/>
  </conditionalFormatting>
  <conditionalFormatting sqref="C119">
    <cfRule type="duplicateValues" dxfId="93" priority="95"/>
  </conditionalFormatting>
  <conditionalFormatting sqref="C120">
    <cfRule type="duplicateValues" dxfId="92" priority="94"/>
  </conditionalFormatting>
  <conditionalFormatting sqref="C121">
    <cfRule type="duplicateValues" dxfId="91" priority="93"/>
  </conditionalFormatting>
  <conditionalFormatting sqref="C122">
    <cfRule type="duplicateValues" dxfId="90" priority="92"/>
  </conditionalFormatting>
  <conditionalFormatting sqref="C123">
    <cfRule type="duplicateValues" dxfId="89" priority="91"/>
  </conditionalFormatting>
  <conditionalFormatting sqref="C127">
    <cfRule type="duplicateValues" dxfId="88" priority="90"/>
  </conditionalFormatting>
  <conditionalFormatting sqref="C128">
    <cfRule type="duplicateValues" dxfId="87" priority="89"/>
  </conditionalFormatting>
  <conditionalFormatting sqref="C129">
    <cfRule type="duplicateValues" dxfId="86" priority="88"/>
  </conditionalFormatting>
  <conditionalFormatting sqref="C133">
    <cfRule type="duplicateValues" dxfId="85" priority="87"/>
  </conditionalFormatting>
  <conditionalFormatting sqref="C132">
    <cfRule type="duplicateValues" dxfId="84" priority="86"/>
  </conditionalFormatting>
  <conditionalFormatting sqref="C143">
    <cfRule type="duplicateValues" dxfId="83" priority="85"/>
  </conditionalFormatting>
  <conditionalFormatting sqref="C148">
    <cfRule type="duplicateValues" dxfId="82" priority="84"/>
  </conditionalFormatting>
  <conditionalFormatting sqref="C147">
    <cfRule type="duplicateValues" dxfId="81" priority="83"/>
  </conditionalFormatting>
  <conditionalFormatting sqref="C146">
    <cfRule type="duplicateValues" dxfId="80" priority="82"/>
  </conditionalFormatting>
  <conditionalFormatting sqref="C149">
    <cfRule type="duplicateValues" dxfId="79" priority="81"/>
  </conditionalFormatting>
  <conditionalFormatting sqref="C151">
    <cfRule type="duplicateValues" dxfId="78" priority="80"/>
  </conditionalFormatting>
  <conditionalFormatting sqref="C152">
    <cfRule type="duplicateValues" dxfId="77" priority="79"/>
  </conditionalFormatting>
  <conditionalFormatting sqref="C153">
    <cfRule type="duplicateValues" dxfId="76" priority="78"/>
  </conditionalFormatting>
  <conditionalFormatting sqref="C154">
    <cfRule type="duplicateValues" dxfId="75" priority="77"/>
  </conditionalFormatting>
  <conditionalFormatting sqref="C155">
    <cfRule type="duplicateValues" dxfId="74" priority="76"/>
  </conditionalFormatting>
  <conditionalFormatting sqref="C156">
    <cfRule type="duplicateValues" dxfId="73" priority="75"/>
  </conditionalFormatting>
  <conditionalFormatting sqref="C157">
    <cfRule type="duplicateValues" dxfId="72" priority="74"/>
  </conditionalFormatting>
  <conditionalFormatting sqref="C158">
    <cfRule type="duplicateValues" dxfId="71" priority="73"/>
  </conditionalFormatting>
  <conditionalFormatting sqref="C159">
    <cfRule type="duplicateValues" dxfId="70" priority="72"/>
  </conditionalFormatting>
  <conditionalFormatting sqref="C160">
    <cfRule type="duplicateValues" dxfId="69" priority="71"/>
  </conditionalFormatting>
  <conditionalFormatting sqref="C161">
    <cfRule type="duplicateValues" dxfId="68" priority="70"/>
  </conditionalFormatting>
  <conditionalFormatting sqref="C162">
    <cfRule type="duplicateValues" dxfId="67" priority="69"/>
  </conditionalFormatting>
  <conditionalFormatting sqref="C163">
    <cfRule type="duplicateValues" dxfId="66" priority="68"/>
  </conditionalFormatting>
  <conditionalFormatting sqref="C164">
    <cfRule type="duplicateValues" dxfId="65" priority="67"/>
  </conditionalFormatting>
  <conditionalFormatting sqref="C165">
    <cfRule type="duplicateValues" dxfId="64" priority="66"/>
  </conditionalFormatting>
  <conditionalFormatting sqref="C168">
    <cfRule type="duplicateValues" dxfId="63" priority="65"/>
  </conditionalFormatting>
  <conditionalFormatting sqref="C169">
    <cfRule type="duplicateValues" dxfId="62" priority="64"/>
  </conditionalFormatting>
  <conditionalFormatting sqref="C170">
    <cfRule type="duplicateValues" dxfId="61" priority="63"/>
  </conditionalFormatting>
  <conditionalFormatting sqref="C171">
    <cfRule type="duplicateValues" dxfId="60" priority="62"/>
  </conditionalFormatting>
  <conditionalFormatting sqref="C172">
    <cfRule type="duplicateValues" dxfId="59" priority="61"/>
  </conditionalFormatting>
  <conditionalFormatting sqref="C173">
    <cfRule type="duplicateValues" dxfId="58" priority="60"/>
  </conditionalFormatting>
  <conditionalFormatting sqref="C174:C178">
    <cfRule type="duplicateValues" dxfId="57" priority="59"/>
  </conditionalFormatting>
  <conditionalFormatting sqref="C166:C167">
    <cfRule type="duplicateValues" dxfId="56" priority="58"/>
  </conditionalFormatting>
  <conditionalFormatting sqref="C196">
    <cfRule type="duplicateValues" dxfId="55" priority="57"/>
  </conditionalFormatting>
  <conditionalFormatting sqref="C194">
    <cfRule type="duplicateValues" dxfId="54" priority="56"/>
  </conditionalFormatting>
  <conditionalFormatting sqref="C179">
    <cfRule type="duplicateValues" dxfId="53" priority="55"/>
  </conditionalFormatting>
  <conditionalFormatting sqref="C180">
    <cfRule type="duplicateValues" dxfId="52" priority="54"/>
  </conditionalFormatting>
  <conditionalFormatting sqref="C181">
    <cfRule type="duplicateValues" dxfId="51" priority="53"/>
  </conditionalFormatting>
  <conditionalFormatting sqref="C182">
    <cfRule type="duplicateValues" dxfId="50" priority="52"/>
  </conditionalFormatting>
  <conditionalFormatting sqref="C183:C184">
    <cfRule type="duplicateValues" dxfId="49" priority="51"/>
  </conditionalFormatting>
  <conditionalFormatting sqref="C185">
    <cfRule type="duplicateValues" dxfId="48" priority="50"/>
  </conditionalFormatting>
  <conditionalFormatting sqref="C186">
    <cfRule type="duplicateValues" dxfId="47" priority="49"/>
  </conditionalFormatting>
  <conditionalFormatting sqref="C187">
    <cfRule type="duplicateValues" dxfId="46" priority="48"/>
  </conditionalFormatting>
  <conditionalFormatting sqref="C188">
    <cfRule type="duplicateValues" dxfId="45" priority="47"/>
  </conditionalFormatting>
  <conditionalFormatting sqref="C190">
    <cfRule type="duplicateValues" dxfId="44" priority="46"/>
  </conditionalFormatting>
  <conditionalFormatting sqref="C191">
    <cfRule type="duplicateValues" dxfId="43" priority="45"/>
  </conditionalFormatting>
  <conditionalFormatting sqref="C192">
    <cfRule type="duplicateValues" dxfId="42" priority="44"/>
  </conditionalFormatting>
  <conditionalFormatting sqref="C193">
    <cfRule type="duplicateValues" dxfId="41" priority="43"/>
  </conditionalFormatting>
  <conditionalFormatting sqref="C197">
    <cfRule type="duplicateValues" dxfId="40" priority="42"/>
  </conditionalFormatting>
  <conditionalFormatting sqref="C198">
    <cfRule type="duplicateValues" dxfId="39" priority="41"/>
  </conditionalFormatting>
  <conditionalFormatting sqref="C199">
    <cfRule type="duplicateValues" dxfId="38" priority="40"/>
  </conditionalFormatting>
  <conditionalFormatting sqref="C200">
    <cfRule type="duplicateValues" dxfId="37" priority="39"/>
  </conditionalFormatting>
  <conditionalFormatting sqref="C201">
    <cfRule type="duplicateValues" dxfId="36" priority="38"/>
  </conditionalFormatting>
  <conditionalFormatting sqref="C202">
    <cfRule type="duplicateValues" dxfId="35" priority="37"/>
  </conditionalFormatting>
  <conditionalFormatting sqref="C203">
    <cfRule type="duplicateValues" dxfId="34" priority="36"/>
  </conditionalFormatting>
  <conditionalFormatting sqref="C204">
    <cfRule type="duplicateValues" dxfId="33" priority="35"/>
  </conditionalFormatting>
  <conditionalFormatting sqref="C205">
    <cfRule type="duplicateValues" dxfId="32" priority="34"/>
  </conditionalFormatting>
  <conditionalFormatting sqref="C3">
    <cfRule type="duplicateValues" dxfId="31" priority="33"/>
  </conditionalFormatting>
  <conditionalFormatting sqref="C2">
    <cfRule type="duplicateValues" dxfId="30" priority="32"/>
  </conditionalFormatting>
  <conditionalFormatting sqref="C67">
    <cfRule type="duplicateValues" dxfId="29" priority="31"/>
  </conditionalFormatting>
  <conditionalFormatting sqref="C4">
    <cfRule type="duplicateValues" dxfId="28" priority="30"/>
  </conditionalFormatting>
  <conditionalFormatting sqref="C5">
    <cfRule type="duplicateValues" dxfId="27" priority="29"/>
  </conditionalFormatting>
  <conditionalFormatting sqref="C7">
    <cfRule type="duplicateValues" dxfId="26" priority="28"/>
  </conditionalFormatting>
  <conditionalFormatting sqref="C6">
    <cfRule type="duplicateValues" dxfId="25" priority="27"/>
  </conditionalFormatting>
  <conditionalFormatting sqref="C8">
    <cfRule type="duplicateValues" dxfId="24" priority="26"/>
  </conditionalFormatting>
  <conditionalFormatting sqref="C13">
    <cfRule type="duplicateValues" dxfId="23" priority="25"/>
  </conditionalFormatting>
  <conditionalFormatting sqref="C12">
    <cfRule type="duplicateValues" dxfId="22" priority="24"/>
  </conditionalFormatting>
  <conditionalFormatting sqref="C11">
    <cfRule type="duplicateValues" dxfId="21" priority="23"/>
  </conditionalFormatting>
  <conditionalFormatting sqref="C9">
    <cfRule type="duplicateValues" dxfId="20" priority="22"/>
  </conditionalFormatting>
  <conditionalFormatting sqref="C10">
    <cfRule type="duplicateValues" dxfId="19" priority="21"/>
  </conditionalFormatting>
  <conditionalFormatting sqref="C66">
    <cfRule type="duplicateValues" dxfId="18" priority="20"/>
  </conditionalFormatting>
  <conditionalFormatting sqref="C71">
    <cfRule type="duplicateValues" dxfId="17" priority="19"/>
  </conditionalFormatting>
  <conditionalFormatting sqref="C113:C114">
    <cfRule type="duplicateValues" dxfId="16" priority="18"/>
  </conditionalFormatting>
  <conditionalFormatting sqref="C189">
    <cfRule type="duplicateValues" dxfId="15" priority="17"/>
  </conditionalFormatting>
  <conditionalFormatting sqref="C134:C139">
    <cfRule type="duplicateValues" dxfId="14" priority="16"/>
  </conditionalFormatting>
  <conditionalFormatting sqref="C140:C141">
    <cfRule type="duplicateValues" dxfId="13" priority="15"/>
  </conditionalFormatting>
  <conditionalFormatting sqref="C144">
    <cfRule type="duplicateValues" dxfId="12" priority="14"/>
  </conditionalFormatting>
  <conditionalFormatting sqref="D2:D216">
    <cfRule type="duplicateValues" dxfId="11" priority="13"/>
  </conditionalFormatting>
  <conditionalFormatting sqref="C142">
    <cfRule type="duplicateValues" dxfId="10" priority="12"/>
  </conditionalFormatting>
  <conditionalFormatting sqref="C103:C105">
    <cfRule type="duplicateValues" dxfId="9" priority="11"/>
  </conditionalFormatting>
  <conditionalFormatting sqref="C82">
    <cfRule type="duplicateValues" dxfId="8" priority="8"/>
  </conditionalFormatting>
  <conditionalFormatting sqref="C83">
    <cfRule type="duplicateValues" dxfId="7" priority="7"/>
  </conditionalFormatting>
  <conditionalFormatting sqref="C81">
    <cfRule type="duplicateValues" dxfId="6" priority="6"/>
  </conditionalFormatting>
  <conditionalFormatting sqref="C79">
    <cfRule type="duplicateValues" dxfId="5" priority="5"/>
  </conditionalFormatting>
  <conditionalFormatting sqref="C80">
    <cfRule type="duplicateValues" dxfId="4" priority="4"/>
  </conditionalFormatting>
  <conditionalFormatting sqref="C84">
    <cfRule type="duplicateValues" dxfId="3" priority="3"/>
  </conditionalFormatting>
  <conditionalFormatting sqref="C85">
    <cfRule type="duplicateValues" dxfId="2" priority="2"/>
  </conditionalFormatting>
  <conditionalFormatting sqref="C15">
    <cfRule type="duplicateValues" dxfId="1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8526-9B60-49F0-847A-33DA5ACFDA5F}">
  <dimension ref="A1:C245"/>
  <sheetViews>
    <sheetView topLeftCell="A73" workbookViewId="0">
      <selection activeCell="C81" sqref="C81"/>
    </sheetView>
  </sheetViews>
  <sheetFormatPr defaultRowHeight="13.8" x14ac:dyDescent="0.25"/>
  <cols>
    <col min="1" max="1" width="20.59765625" customWidth="1"/>
    <col min="2" max="2" width="19.69921875" customWidth="1"/>
    <col min="3" max="3" width="32.69921875" customWidth="1"/>
  </cols>
  <sheetData>
    <row r="1" spans="1:3" x14ac:dyDescent="0.25">
      <c r="A1" s="25" t="s">
        <v>1507</v>
      </c>
      <c r="B1" s="25" t="s">
        <v>1508</v>
      </c>
      <c r="C1" s="25" t="s">
        <v>1509</v>
      </c>
    </row>
    <row r="3" spans="1:3" x14ac:dyDescent="0.25">
      <c r="A3" t="s">
        <v>1513</v>
      </c>
      <c r="B3" t="s">
        <v>1514</v>
      </c>
      <c r="C3" t="s">
        <v>1515</v>
      </c>
    </row>
    <row r="4" spans="1:3" x14ac:dyDescent="0.25">
      <c r="A4" t="s">
        <v>1516</v>
      </c>
      <c r="B4" t="s">
        <v>1517</v>
      </c>
      <c r="C4" t="s">
        <v>1518</v>
      </c>
    </row>
    <row r="5" spans="1:3" x14ac:dyDescent="0.25">
      <c r="A5" t="s">
        <v>1519</v>
      </c>
      <c r="B5" t="s">
        <v>1520</v>
      </c>
      <c r="C5" t="s">
        <v>1521</v>
      </c>
    </row>
    <row r="6" spans="1:3" x14ac:dyDescent="0.25">
      <c r="A6" t="s">
        <v>1522</v>
      </c>
      <c r="B6" t="s">
        <v>1523</v>
      </c>
      <c r="C6" t="s">
        <v>1524</v>
      </c>
    </row>
    <row r="7" spans="1:3" x14ac:dyDescent="0.25">
      <c r="A7" t="s">
        <v>1525</v>
      </c>
      <c r="B7" t="s">
        <v>1526</v>
      </c>
      <c r="C7" t="s">
        <v>1527</v>
      </c>
    </row>
    <row r="8" spans="1:3" x14ac:dyDescent="0.25">
      <c r="A8" t="s">
        <v>1528</v>
      </c>
      <c r="B8" t="s">
        <v>1529</v>
      </c>
      <c r="C8" t="s">
        <v>1530</v>
      </c>
    </row>
    <row r="9" spans="1:3" x14ac:dyDescent="0.25">
      <c r="A9" t="s">
        <v>1531</v>
      </c>
      <c r="B9" t="s">
        <v>1532</v>
      </c>
      <c r="C9" t="s">
        <v>1533</v>
      </c>
    </row>
    <row r="10" spans="1:3" x14ac:dyDescent="0.25">
      <c r="A10" t="s">
        <v>1534</v>
      </c>
      <c r="B10" t="s">
        <v>1535</v>
      </c>
      <c r="C10" t="s">
        <v>1536</v>
      </c>
    </row>
    <row r="11" spans="1:3" x14ac:dyDescent="0.25">
      <c r="A11" t="s">
        <v>1537</v>
      </c>
      <c r="B11" t="s">
        <v>1538</v>
      </c>
      <c r="C11" t="s">
        <v>1539</v>
      </c>
    </row>
    <row r="12" spans="1:3" x14ac:dyDescent="0.25">
      <c r="A12" t="s">
        <v>1540</v>
      </c>
      <c r="B12" t="s">
        <v>1541</v>
      </c>
      <c r="C12" t="s">
        <v>1542</v>
      </c>
    </row>
    <row r="13" spans="1:3" x14ac:dyDescent="0.25">
      <c r="A13" t="s">
        <v>1543</v>
      </c>
      <c r="B13" t="s">
        <v>1544</v>
      </c>
      <c r="C13" t="s">
        <v>1545</v>
      </c>
    </row>
    <row r="14" spans="1:3" x14ac:dyDescent="0.25">
      <c r="A14" t="s">
        <v>1546</v>
      </c>
      <c r="B14" t="s">
        <v>1547</v>
      </c>
      <c r="C14" t="s">
        <v>1548</v>
      </c>
    </row>
    <row r="15" spans="1:3" x14ac:dyDescent="0.25">
      <c r="A15" t="s">
        <v>1549</v>
      </c>
      <c r="B15" t="s">
        <v>1550</v>
      </c>
      <c r="C15" t="s">
        <v>1551</v>
      </c>
    </row>
    <row r="16" spans="1:3" x14ac:dyDescent="0.25">
      <c r="A16" t="s">
        <v>1552</v>
      </c>
      <c r="B16" t="s">
        <v>1553</v>
      </c>
      <c r="C16" t="s">
        <v>1554</v>
      </c>
    </row>
    <row r="17" spans="1:3" x14ac:dyDescent="0.25">
      <c r="A17" t="s">
        <v>1555</v>
      </c>
      <c r="B17" t="s">
        <v>1556</v>
      </c>
      <c r="C17" t="s">
        <v>1557</v>
      </c>
    </row>
    <row r="18" spans="1:3" x14ac:dyDescent="0.25">
      <c r="A18" t="s">
        <v>1558</v>
      </c>
      <c r="B18" t="s">
        <v>1559</v>
      </c>
      <c r="C18" t="s">
        <v>1560</v>
      </c>
    </row>
    <row r="19" spans="1:3" x14ac:dyDescent="0.25">
      <c r="A19" t="s">
        <v>1561</v>
      </c>
      <c r="B19" t="s">
        <v>1562</v>
      </c>
      <c r="C19" t="s">
        <v>1563</v>
      </c>
    </row>
    <row r="20" spans="1:3" x14ac:dyDescent="0.25">
      <c r="A20" t="s">
        <v>1564</v>
      </c>
      <c r="B20" t="s">
        <v>1565</v>
      </c>
      <c r="C20" t="s">
        <v>1566</v>
      </c>
    </row>
    <row r="21" spans="1:3" x14ac:dyDescent="0.25">
      <c r="A21" t="s">
        <v>1567</v>
      </c>
      <c r="B21" t="s">
        <v>1568</v>
      </c>
      <c r="C21" t="s">
        <v>1569</v>
      </c>
    </row>
    <row r="22" spans="1:3" x14ac:dyDescent="0.25">
      <c r="A22" t="s">
        <v>1570</v>
      </c>
      <c r="B22" t="s">
        <v>1571</v>
      </c>
      <c r="C22" t="s">
        <v>1572</v>
      </c>
    </row>
    <row r="23" spans="1:3" x14ac:dyDescent="0.25">
      <c r="A23" t="s">
        <v>1573</v>
      </c>
      <c r="B23" t="s">
        <v>1574</v>
      </c>
      <c r="C23" t="s">
        <v>1575</v>
      </c>
    </row>
    <row r="24" spans="1:3" x14ac:dyDescent="0.25">
      <c r="A24" t="s">
        <v>1576</v>
      </c>
      <c r="B24" t="s">
        <v>1577</v>
      </c>
      <c r="C24" t="s">
        <v>1578</v>
      </c>
    </row>
    <row r="25" spans="1:3" x14ac:dyDescent="0.25">
      <c r="A25" t="s">
        <v>1579</v>
      </c>
      <c r="B25" t="s">
        <v>1580</v>
      </c>
      <c r="C25" t="s">
        <v>1581</v>
      </c>
    </row>
    <row r="26" spans="1:3" ht="12.6" customHeight="1" x14ac:dyDescent="0.25">
      <c r="A26" t="s">
        <v>1582</v>
      </c>
      <c r="B26" t="s">
        <v>1583</v>
      </c>
      <c r="C26" t="s">
        <v>1584</v>
      </c>
    </row>
    <row r="27" spans="1:3" x14ac:dyDescent="0.25">
      <c r="A27" t="s">
        <v>1585</v>
      </c>
      <c r="B27" t="s">
        <v>1586</v>
      </c>
      <c r="C27" t="s">
        <v>1587</v>
      </c>
    </row>
    <row r="28" spans="1:3" x14ac:dyDescent="0.25">
      <c r="A28" t="s">
        <v>1588</v>
      </c>
      <c r="B28" t="s">
        <v>1589</v>
      </c>
      <c r="C28" t="s">
        <v>1590</v>
      </c>
    </row>
    <row r="29" spans="1:3" x14ac:dyDescent="0.25">
      <c r="A29" t="s">
        <v>1591</v>
      </c>
      <c r="B29" t="s">
        <v>1592</v>
      </c>
      <c r="C29" t="s">
        <v>1593</v>
      </c>
    </row>
    <row r="31" spans="1:3" x14ac:dyDescent="0.25">
      <c r="A31" t="s">
        <v>1594</v>
      </c>
      <c r="B31" t="s">
        <v>1595</v>
      </c>
      <c r="C31" t="s">
        <v>1596</v>
      </c>
    </row>
    <row r="32" spans="1:3" x14ac:dyDescent="0.25">
      <c r="A32" t="s">
        <v>1597</v>
      </c>
      <c r="B32" t="s">
        <v>1598</v>
      </c>
      <c r="C32" t="s">
        <v>1599</v>
      </c>
    </row>
    <row r="33" spans="1:3" x14ac:dyDescent="0.25">
      <c r="A33" t="s">
        <v>1600</v>
      </c>
      <c r="B33" t="s">
        <v>1601</v>
      </c>
      <c r="C33" t="s">
        <v>1602</v>
      </c>
    </row>
    <row r="34" spans="1:3" x14ac:dyDescent="0.25">
      <c r="A34" t="s">
        <v>1603</v>
      </c>
      <c r="B34" t="s">
        <v>1604</v>
      </c>
      <c r="C34" t="s">
        <v>1605</v>
      </c>
    </row>
    <row r="35" spans="1:3" x14ac:dyDescent="0.25">
      <c r="A35" t="s">
        <v>1606</v>
      </c>
      <c r="B35" t="s">
        <v>1607</v>
      </c>
      <c r="C35" t="s">
        <v>1608</v>
      </c>
    </row>
    <row r="36" spans="1:3" x14ac:dyDescent="0.25">
      <c r="A36" t="s">
        <v>1609</v>
      </c>
      <c r="B36" t="s">
        <v>1610</v>
      </c>
      <c r="C36" t="s">
        <v>1611</v>
      </c>
    </row>
    <row r="37" spans="1:3" x14ac:dyDescent="0.25">
      <c r="A37" t="s">
        <v>1612</v>
      </c>
      <c r="B37" t="s">
        <v>1613</v>
      </c>
      <c r="C37" t="s">
        <v>1614</v>
      </c>
    </row>
    <row r="38" spans="1:3" x14ac:dyDescent="0.25">
      <c r="A38" t="s">
        <v>1615</v>
      </c>
      <c r="B38" t="s">
        <v>1616</v>
      </c>
      <c r="C38" t="s">
        <v>1617</v>
      </c>
    </row>
    <row r="39" spans="1:3" x14ac:dyDescent="0.25">
      <c r="A39" t="s">
        <v>1618</v>
      </c>
      <c r="B39" t="s">
        <v>1619</v>
      </c>
      <c r="C39" t="s">
        <v>1620</v>
      </c>
    </row>
    <row r="40" spans="1:3" x14ac:dyDescent="0.25">
      <c r="A40" t="s">
        <v>1621</v>
      </c>
      <c r="B40" t="s">
        <v>1622</v>
      </c>
      <c r="C40" t="s">
        <v>1623</v>
      </c>
    </row>
    <row r="41" spans="1:3" x14ac:dyDescent="0.25">
      <c r="A41" t="s">
        <v>1624</v>
      </c>
      <c r="B41" t="s">
        <v>1625</v>
      </c>
      <c r="C41" t="s">
        <v>1626</v>
      </c>
    </row>
    <row r="42" spans="1:3" x14ac:dyDescent="0.25">
      <c r="A42" t="s">
        <v>1627</v>
      </c>
      <c r="B42" t="s">
        <v>1628</v>
      </c>
      <c r="C42" t="s">
        <v>1629</v>
      </c>
    </row>
    <row r="43" spans="1:3" x14ac:dyDescent="0.25">
      <c r="A43" t="s">
        <v>1630</v>
      </c>
      <c r="B43" t="s">
        <v>1631</v>
      </c>
      <c r="C43" t="s">
        <v>1632</v>
      </c>
    </row>
    <row r="44" spans="1:3" x14ac:dyDescent="0.25">
      <c r="A44" t="s">
        <v>1633</v>
      </c>
      <c r="B44" t="s">
        <v>1634</v>
      </c>
      <c r="C44" t="s">
        <v>1635</v>
      </c>
    </row>
    <row r="45" spans="1:3" x14ac:dyDescent="0.25">
      <c r="A45" t="s">
        <v>1636</v>
      </c>
      <c r="B45" t="s">
        <v>1637</v>
      </c>
      <c r="C45" t="s">
        <v>1638</v>
      </c>
    </row>
    <row r="46" spans="1:3" x14ac:dyDescent="0.25">
      <c r="A46" t="s">
        <v>1639</v>
      </c>
      <c r="B46" t="s">
        <v>1640</v>
      </c>
      <c r="C46" t="s">
        <v>1641</v>
      </c>
    </row>
    <row r="47" spans="1:3" x14ac:dyDescent="0.25">
      <c r="A47" t="s">
        <v>1642</v>
      </c>
      <c r="B47" t="s">
        <v>1643</v>
      </c>
      <c r="C47" t="s">
        <v>1644</v>
      </c>
    </row>
    <row r="48" spans="1:3" x14ac:dyDescent="0.25">
      <c r="A48" t="s">
        <v>1645</v>
      </c>
      <c r="B48" t="s">
        <v>1646</v>
      </c>
      <c r="C48" t="s">
        <v>1647</v>
      </c>
    </row>
    <row r="49" spans="1:3" x14ac:dyDescent="0.25">
      <c r="A49" t="s">
        <v>1648</v>
      </c>
      <c r="B49" t="s">
        <v>1649</v>
      </c>
      <c r="C49" t="s">
        <v>1650</v>
      </c>
    </row>
    <row r="50" spans="1:3" x14ac:dyDescent="0.25">
      <c r="A50" t="s">
        <v>1651</v>
      </c>
      <c r="B50" t="s">
        <v>1652</v>
      </c>
      <c r="C50" t="s">
        <v>1653</v>
      </c>
    </row>
    <row r="51" spans="1:3" x14ac:dyDescent="0.25">
      <c r="A51" t="s">
        <v>1654</v>
      </c>
      <c r="B51" t="s">
        <v>1655</v>
      </c>
      <c r="C51" t="s">
        <v>1656</v>
      </c>
    </row>
    <row r="52" spans="1:3" x14ac:dyDescent="0.25">
      <c r="A52" t="s">
        <v>1657</v>
      </c>
      <c r="B52" t="s">
        <v>1658</v>
      </c>
      <c r="C52" t="s">
        <v>1659</v>
      </c>
    </row>
    <row r="53" spans="1:3" x14ac:dyDescent="0.25">
      <c r="A53" t="s">
        <v>1660</v>
      </c>
      <c r="B53" t="s">
        <v>1661</v>
      </c>
      <c r="C53" t="s">
        <v>1662</v>
      </c>
    </row>
    <row r="54" spans="1:3" x14ac:dyDescent="0.25">
      <c r="A54" t="s">
        <v>1663</v>
      </c>
      <c r="B54" t="s">
        <v>1664</v>
      </c>
      <c r="C54" t="s">
        <v>1665</v>
      </c>
    </row>
    <row r="55" spans="1:3" x14ac:dyDescent="0.25">
      <c r="A55" t="s">
        <v>1666</v>
      </c>
      <c r="B55" t="s">
        <v>1667</v>
      </c>
      <c r="C55" t="s">
        <v>1668</v>
      </c>
    </row>
    <row r="56" spans="1:3" x14ac:dyDescent="0.25">
      <c r="A56" t="s">
        <v>1669</v>
      </c>
      <c r="B56" t="s">
        <v>1670</v>
      </c>
      <c r="C56" t="s">
        <v>1671</v>
      </c>
    </row>
    <row r="57" spans="1:3" x14ac:dyDescent="0.25">
      <c r="A57" t="s">
        <v>1672</v>
      </c>
      <c r="B57" t="s">
        <v>1673</v>
      </c>
      <c r="C57" t="s">
        <v>1674</v>
      </c>
    </row>
    <row r="58" spans="1:3" x14ac:dyDescent="0.25">
      <c r="A58" t="s">
        <v>1675</v>
      </c>
      <c r="B58" t="s">
        <v>1676</v>
      </c>
      <c r="C58" t="s">
        <v>1677</v>
      </c>
    </row>
    <row r="59" spans="1:3" x14ac:dyDescent="0.25">
      <c r="A59" t="s">
        <v>1678</v>
      </c>
      <c r="B59" t="s">
        <v>1679</v>
      </c>
      <c r="C59" t="s">
        <v>1680</v>
      </c>
    </row>
    <row r="60" spans="1:3" x14ac:dyDescent="0.25">
      <c r="A60" t="s">
        <v>1681</v>
      </c>
      <c r="B60" t="s">
        <v>1682</v>
      </c>
      <c r="C60" t="s">
        <v>1683</v>
      </c>
    </row>
    <row r="61" spans="1:3" x14ac:dyDescent="0.25">
      <c r="A61" t="s">
        <v>1684</v>
      </c>
      <c r="B61" t="s">
        <v>1685</v>
      </c>
      <c r="C61" t="s">
        <v>1686</v>
      </c>
    </row>
    <row r="62" spans="1:3" x14ac:dyDescent="0.25">
      <c r="A62" t="s">
        <v>1687</v>
      </c>
      <c r="B62" t="s">
        <v>1688</v>
      </c>
      <c r="C62" t="s">
        <v>1689</v>
      </c>
    </row>
    <row r="63" spans="1:3" x14ac:dyDescent="0.25">
      <c r="A63" t="s">
        <v>1690</v>
      </c>
      <c r="B63" t="s">
        <v>1691</v>
      </c>
      <c r="C63" t="s">
        <v>1692</v>
      </c>
    </row>
    <row r="64" spans="1:3" x14ac:dyDescent="0.25">
      <c r="A64" t="s">
        <v>1693</v>
      </c>
      <c r="B64" t="s">
        <v>1694</v>
      </c>
      <c r="C64" t="s">
        <v>1695</v>
      </c>
    </row>
    <row r="65" spans="1:3" x14ac:dyDescent="0.25">
      <c r="A65" t="s">
        <v>1696</v>
      </c>
      <c r="B65" t="s">
        <v>1697</v>
      </c>
      <c r="C65" t="s">
        <v>1698</v>
      </c>
    </row>
    <row r="66" spans="1:3" x14ac:dyDescent="0.25">
      <c r="A66" t="s">
        <v>1699</v>
      </c>
      <c r="B66" t="s">
        <v>1700</v>
      </c>
      <c r="C66" t="s">
        <v>1701</v>
      </c>
    </row>
    <row r="67" spans="1:3" x14ac:dyDescent="0.25">
      <c r="A67" t="s">
        <v>1702</v>
      </c>
      <c r="B67" t="s">
        <v>1703</v>
      </c>
      <c r="C67" t="s">
        <v>1704</v>
      </c>
    </row>
    <row r="68" spans="1:3" x14ac:dyDescent="0.25">
      <c r="A68" t="s">
        <v>1705</v>
      </c>
      <c r="B68" t="s">
        <v>1706</v>
      </c>
      <c r="C68" t="s">
        <v>1707</v>
      </c>
    </row>
    <row r="69" spans="1:3" x14ac:dyDescent="0.25">
      <c r="A69" t="s">
        <v>1708</v>
      </c>
      <c r="B69" t="s">
        <v>1709</v>
      </c>
      <c r="C69" t="s">
        <v>1710</v>
      </c>
    </row>
    <row r="70" spans="1:3" x14ac:dyDescent="0.25">
      <c r="A70" t="s">
        <v>1711</v>
      </c>
      <c r="B70" t="s">
        <v>1712</v>
      </c>
      <c r="C70" t="s">
        <v>1713</v>
      </c>
    </row>
    <row r="71" spans="1:3" x14ac:dyDescent="0.25">
      <c r="A71" t="s">
        <v>1714</v>
      </c>
      <c r="B71" t="s">
        <v>1715</v>
      </c>
      <c r="C71" t="s">
        <v>1716</v>
      </c>
    </row>
    <row r="72" spans="1:3" x14ac:dyDescent="0.25">
      <c r="A72" t="s">
        <v>1717</v>
      </c>
      <c r="B72" t="s">
        <v>1718</v>
      </c>
      <c r="C72" t="s">
        <v>1719</v>
      </c>
    </row>
    <row r="73" spans="1:3" x14ac:dyDescent="0.25">
      <c r="A73" t="s">
        <v>1510</v>
      </c>
      <c r="B73" t="s">
        <v>1511</v>
      </c>
      <c r="C73" t="s">
        <v>1512</v>
      </c>
    </row>
    <row r="74" spans="1:3" x14ac:dyDescent="0.25">
      <c r="A74" t="s">
        <v>1720</v>
      </c>
      <c r="B74" t="s">
        <v>1721</v>
      </c>
      <c r="C74" t="s">
        <v>1722</v>
      </c>
    </row>
    <row r="75" spans="1:3" x14ac:dyDescent="0.25">
      <c r="A75" t="s">
        <v>1723</v>
      </c>
      <c r="B75" t="s">
        <v>1724</v>
      </c>
      <c r="C75" t="s">
        <v>1725</v>
      </c>
    </row>
    <row r="76" spans="1:3" x14ac:dyDescent="0.25">
      <c r="A76" t="s">
        <v>1726</v>
      </c>
      <c r="B76" t="s">
        <v>1727</v>
      </c>
      <c r="C76" t="s">
        <v>1728</v>
      </c>
    </row>
    <row r="77" spans="1:3" x14ac:dyDescent="0.25">
      <c r="A77" t="s">
        <v>1729</v>
      </c>
      <c r="B77" t="s">
        <v>1730</v>
      </c>
      <c r="C77" t="s">
        <v>1731</v>
      </c>
    </row>
    <row r="78" spans="1:3" x14ac:dyDescent="0.25">
      <c r="A78" t="s">
        <v>1732</v>
      </c>
      <c r="B78" t="s">
        <v>1733</v>
      </c>
      <c r="C78" t="s">
        <v>1734</v>
      </c>
    </row>
    <row r="79" spans="1:3" x14ac:dyDescent="0.25">
      <c r="A79" t="s">
        <v>1735</v>
      </c>
      <c r="B79" t="s">
        <v>1736</v>
      </c>
      <c r="C79" t="s">
        <v>1737</v>
      </c>
    </row>
    <row r="80" spans="1:3" x14ac:dyDescent="0.25">
      <c r="A80" t="s">
        <v>1738</v>
      </c>
      <c r="B80" t="s">
        <v>1739</v>
      </c>
      <c r="C80" t="s">
        <v>1740</v>
      </c>
    </row>
    <row r="81" spans="1:3" x14ac:dyDescent="0.25">
      <c r="A81" t="s">
        <v>1741</v>
      </c>
      <c r="B81" t="s">
        <v>1742</v>
      </c>
      <c r="C81" t="s">
        <v>1743</v>
      </c>
    </row>
    <row r="82" spans="1:3" x14ac:dyDescent="0.25">
      <c r="A82" t="s">
        <v>1744</v>
      </c>
      <c r="B82" t="s">
        <v>1745</v>
      </c>
      <c r="C82" t="s">
        <v>1746</v>
      </c>
    </row>
    <row r="83" spans="1:3" x14ac:dyDescent="0.25">
      <c r="A83" t="s">
        <v>1747</v>
      </c>
      <c r="B83" t="s">
        <v>1748</v>
      </c>
      <c r="C83" t="s">
        <v>1749</v>
      </c>
    </row>
    <row r="84" spans="1:3" x14ac:dyDescent="0.25">
      <c r="A84" t="s">
        <v>1750</v>
      </c>
      <c r="B84" t="s">
        <v>1751</v>
      </c>
      <c r="C84" t="s">
        <v>1752</v>
      </c>
    </row>
    <row r="85" spans="1:3" x14ac:dyDescent="0.25">
      <c r="A85" t="s">
        <v>1753</v>
      </c>
      <c r="B85" t="s">
        <v>1754</v>
      </c>
      <c r="C85" t="s">
        <v>1755</v>
      </c>
    </row>
    <row r="86" spans="1:3" x14ac:dyDescent="0.25">
      <c r="A86" t="s">
        <v>1756</v>
      </c>
      <c r="B86" t="s">
        <v>1757</v>
      </c>
      <c r="C86" t="s">
        <v>1758</v>
      </c>
    </row>
    <row r="87" spans="1:3" x14ac:dyDescent="0.25">
      <c r="A87" t="s">
        <v>1759</v>
      </c>
      <c r="B87" t="s">
        <v>1760</v>
      </c>
      <c r="C87" t="s">
        <v>1761</v>
      </c>
    </row>
    <row r="88" spans="1:3" x14ac:dyDescent="0.25">
      <c r="A88" t="s">
        <v>1762</v>
      </c>
      <c r="B88" t="s">
        <v>1763</v>
      </c>
      <c r="C88" t="s">
        <v>1764</v>
      </c>
    </row>
    <row r="89" spans="1:3" x14ac:dyDescent="0.25">
      <c r="A89" t="s">
        <v>1765</v>
      </c>
      <c r="B89" t="s">
        <v>1766</v>
      </c>
      <c r="C89" t="s">
        <v>1767</v>
      </c>
    </row>
    <row r="90" spans="1:3" x14ac:dyDescent="0.25">
      <c r="A90" t="s">
        <v>1768</v>
      </c>
      <c r="B90" t="s">
        <v>1769</v>
      </c>
      <c r="C90" t="s">
        <v>1770</v>
      </c>
    </row>
    <row r="91" spans="1:3" x14ac:dyDescent="0.25">
      <c r="A91" t="s">
        <v>1771</v>
      </c>
      <c r="B91" t="s">
        <v>1772</v>
      </c>
      <c r="C91" t="s">
        <v>1773</v>
      </c>
    </row>
    <row r="92" spans="1:3" x14ac:dyDescent="0.25">
      <c r="A92" t="s">
        <v>1774</v>
      </c>
      <c r="B92" t="s">
        <v>1775</v>
      </c>
      <c r="C92" t="s">
        <v>1776</v>
      </c>
    </row>
    <row r="93" spans="1:3" x14ac:dyDescent="0.25">
      <c r="A93" t="s">
        <v>1777</v>
      </c>
      <c r="B93" t="s">
        <v>1778</v>
      </c>
      <c r="C93" t="s">
        <v>1779</v>
      </c>
    </row>
    <row r="94" spans="1:3" x14ac:dyDescent="0.25">
      <c r="A94" t="s">
        <v>1780</v>
      </c>
      <c r="B94" t="s">
        <v>1781</v>
      </c>
      <c r="C94" t="s">
        <v>1620</v>
      </c>
    </row>
    <row r="95" spans="1:3" x14ac:dyDescent="0.25">
      <c r="A95" t="s">
        <v>1782</v>
      </c>
      <c r="B95" t="s">
        <v>1783</v>
      </c>
      <c r="C95" t="s">
        <v>1784</v>
      </c>
    </row>
    <row r="96" spans="1:3" x14ac:dyDescent="0.25">
      <c r="A96" t="s">
        <v>1785</v>
      </c>
      <c r="B96" t="s">
        <v>1786</v>
      </c>
      <c r="C96" t="s">
        <v>1787</v>
      </c>
    </row>
    <row r="97" spans="1:3" x14ac:dyDescent="0.25">
      <c r="A97" t="s">
        <v>1788</v>
      </c>
      <c r="B97" t="s">
        <v>1789</v>
      </c>
      <c r="C97" t="s">
        <v>1790</v>
      </c>
    </row>
    <row r="98" spans="1:3" x14ac:dyDescent="0.25">
      <c r="A98" t="s">
        <v>1791</v>
      </c>
      <c r="B98" t="s">
        <v>1792</v>
      </c>
      <c r="C98" t="s">
        <v>1793</v>
      </c>
    </row>
    <row r="99" spans="1:3" x14ac:dyDescent="0.25">
      <c r="A99" t="s">
        <v>1794</v>
      </c>
      <c r="B99" t="s">
        <v>1795</v>
      </c>
      <c r="C99" t="s">
        <v>1796</v>
      </c>
    </row>
    <row r="100" spans="1:3" x14ac:dyDescent="0.25">
      <c r="A100" t="s">
        <v>1797</v>
      </c>
      <c r="B100" t="s">
        <v>1798</v>
      </c>
      <c r="C100" t="s">
        <v>1799</v>
      </c>
    </row>
    <row r="101" spans="1:3" x14ac:dyDescent="0.25">
      <c r="A101" t="s">
        <v>1800</v>
      </c>
      <c r="B101" t="s">
        <v>1801</v>
      </c>
      <c r="C101" t="s">
        <v>1802</v>
      </c>
    </row>
    <row r="102" spans="1:3" x14ac:dyDescent="0.25">
      <c r="A102" t="s">
        <v>1803</v>
      </c>
      <c r="B102" t="s">
        <v>1804</v>
      </c>
      <c r="C102" t="s">
        <v>1805</v>
      </c>
    </row>
    <row r="103" spans="1:3" x14ac:dyDescent="0.25">
      <c r="A103" t="s">
        <v>1806</v>
      </c>
      <c r="B103" t="s">
        <v>1807</v>
      </c>
      <c r="C103" t="s">
        <v>1808</v>
      </c>
    </row>
    <row r="104" spans="1:3" x14ac:dyDescent="0.25">
      <c r="A104" t="s">
        <v>1809</v>
      </c>
      <c r="B104" t="s">
        <v>1810</v>
      </c>
      <c r="C104" t="s">
        <v>1811</v>
      </c>
    </row>
    <row r="105" spans="1:3" x14ac:dyDescent="0.25">
      <c r="A105" t="s">
        <v>1812</v>
      </c>
      <c r="B105" t="s">
        <v>1813</v>
      </c>
      <c r="C105" t="s">
        <v>1814</v>
      </c>
    </row>
    <row r="106" spans="1:3" x14ac:dyDescent="0.25">
      <c r="A106" t="s">
        <v>1815</v>
      </c>
      <c r="B106" t="s">
        <v>1816</v>
      </c>
      <c r="C106" t="s">
        <v>1817</v>
      </c>
    </row>
    <row r="107" spans="1:3" x14ac:dyDescent="0.25">
      <c r="A107" t="s">
        <v>1818</v>
      </c>
      <c r="B107" t="s">
        <v>1819</v>
      </c>
      <c r="C107" t="s">
        <v>1820</v>
      </c>
    </row>
    <row r="108" spans="1:3" x14ac:dyDescent="0.25">
      <c r="A108" t="s">
        <v>1821</v>
      </c>
      <c r="B108" t="s">
        <v>1822</v>
      </c>
      <c r="C108" t="s">
        <v>1823</v>
      </c>
    </row>
    <row r="109" spans="1:3" x14ac:dyDescent="0.25">
      <c r="A109" t="s">
        <v>1824</v>
      </c>
      <c r="B109" t="s">
        <v>1825</v>
      </c>
      <c r="C109" t="s">
        <v>1826</v>
      </c>
    </row>
    <row r="110" spans="1:3" x14ac:dyDescent="0.25">
      <c r="A110" t="s">
        <v>1827</v>
      </c>
      <c r="B110" t="s">
        <v>1828</v>
      </c>
      <c r="C110" t="s">
        <v>1829</v>
      </c>
    </row>
    <row r="111" spans="1:3" x14ac:dyDescent="0.25">
      <c r="A111" t="s">
        <v>1830</v>
      </c>
      <c r="B111" t="s">
        <v>1831</v>
      </c>
      <c r="C111" t="s">
        <v>1832</v>
      </c>
    </row>
    <row r="112" spans="1:3" x14ac:dyDescent="0.25">
      <c r="A112" t="s">
        <v>1833</v>
      </c>
      <c r="B112" t="s">
        <v>1834</v>
      </c>
      <c r="C112" t="s">
        <v>16</v>
      </c>
    </row>
    <row r="113" spans="1:3" x14ac:dyDescent="0.25">
      <c r="A113" t="s">
        <v>1835</v>
      </c>
      <c r="B113" t="s">
        <v>1836</v>
      </c>
      <c r="C113" t="s">
        <v>1837</v>
      </c>
    </row>
    <row r="114" spans="1:3" x14ac:dyDescent="0.25">
      <c r="A114" t="s">
        <v>1838</v>
      </c>
      <c r="B114" t="s">
        <v>1839</v>
      </c>
      <c r="C114" t="s">
        <v>1840</v>
      </c>
    </row>
    <row r="115" spans="1:3" x14ac:dyDescent="0.25">
      <c r="A115" t="s">
        <v>1841</v>
      </c>
      <c r="B115" t="s">
        <v>1842</v>
      </c>
      <c r="C115" t="s">
        <v>1843</v>
      </c>
    </row>
    <row r="116" spans="1:3" x14ac:dyDescent="0.25">
      <c r="A116" t="s">
        <v>1844</v>
      </c>
      <c r="B116" t="s">
        <v>1845</v>
      </c>
      <c r="C116" t="s">
        <v>1846</v>
      </c>
    </row>
    <row r="117" spans="1:3" x14ac:dyDescent="0.25">
      <c r="A117" t="s">
        <v>1847</v>
      </c>
      <c r="B117" t="s">
        <v>1848</v>
      </c>
      <c r="C117" t="s">
        <v>1849</v>
      </c>
    </row>
    <row r="118" spans="1:3" x14ac:dyDescent="0.25">
      <c r="A118" t="s">
        <v>1850</v>
      </c>
      <c r="B118" t="s">
        <v>1851</v>
      </c>
      <c r="C118" t="s">
        <v>1852</v>
      </c>
    </row>
    <row r="119" spans="1:3" x14ac:dyDescent="0.25">
      <c r="A119" t="s">
        <v>1853</v>
      </c>
      <c r="B119" t="s">
        <v>1854</v>
      </c>
      <c r="C119" t="s">
        <v>1855</v>
      </c>
    </row>
    <row r="120" spans="1:3" x14ac:dyDescent="0.25">
      <c r="A120" t="s">
        <v>1856</v>
      </c>
      <c r="B120" t="s">
        <v>1857</v>
      </c>
      <c r="C120" t="s">
        <v>1858</v>
      </c>
    </row>
    <row r="121" spans="1:3" x14ac:dyDescent="0.25">
      <c r="A121" t="s">
        <v>1859</v>
      </c>
      <c r="B121" t="s">
        <v>1860</v>
      </c>
      <c r="C121" t="s">
        <v>1861</v>
      </c>
    </row>
    <row r="122" spans="1:3" x14ac:dyDescent="0.25">
      <c r="A122" t="s">
        <v>1862</v>
      </c>
      <c r="B122" t="s">
        <v>1863</v>
      </c>
      <c r="C122" t="s">
        <v>1864</v>
      </c>
    </row>
    <row r="123" spans="1:3" x14ac:dyDescent="0.25">
      <c r="A123" t="s">
        <v>1865</v>
      </c>
      <c r="B123" t="s">
        <v>1866</v>
      </c>
      <c r="C123" t="s">
        <v>1867</v>
      </c>
    </row>
    <row r="124" spans="1:3" x14ac:dyDescent="0.25">
      <c r="A124" t="s">
        <v>1868</v>
      </c>
      <c r="B124" t="s">
        <v>1869</v>
      </c>
      <c r="C124" t="s">
        <v>1870</v>
      </c>
    </row>
    <row r="125" spans="1:3" x14ac:dyDescent="0.25">
      <c r="A125" t="s">
        <v>1871</v>
      </c>
      <c r="B125" t="s">
        <v>1872</v>
      </c>
      <c r="C125" t="s">
        <v>1873</v>
      </c>
    </row>
    <row r="126" spans="1:3" x14ac:dyDescent="0.25">
      <c r="A126" t="s">
        <v>1874</v>
      </c>
      <c r="B126" t="s">
        <v>1875</v>
      </c>
      <c r="C126" t="s">
        <v>1876</v>
      </c>
    </row>
    <row r="127" spans="1:3" x14ac:dyDescent="0.25">
      <c r="A127" t="s">
        <v>1877</v>
      </c>
      <c r="B127" t="s">
        <v>1878</v>
      </c>
      <c r="C127" t="s">
        <v>1879</v>
      </c>
    </row>
    <row r="128" spans="1:3" x14ac:dyDescent="0.25">
      <c r="A128" t="s">
        <v>1880</v>
      </c>
      <c r="B128" t="s">
        <v>1881</v>
      </c>
      <c r="C128" t="s">
        <v>1882</v>
      </c>
    </row>
    <row r="129" spans="1:3" x14ac:dyDescent="0.25">
      <c r="A129" t="s">
        <v>1883</v>
      </c>
      <c r="B129" t="s">
        <v>1884</v>
      </c>
      <c r="C129" t="s">
        <v>1885</v>
      </c>
    </row>
    <row r="130" spans="1:3" x14ac:dyDescent="0.25">
      <c r="A130" t="s">
        <v>1886</v>
      </c>
      <c r="B130" t="s">
        <v>1887</v>
      </c>
      <c r="C130" t="s">
        <v>1888</v>
      </c>
    </row>
    <row r="131" spans="1:3" x14ac:dyDescent="0.25">
      <c r="A131" t="s">
        <v>1889</v>
      </c>
      <c r="B131" t="s">
        <v>1890</v>
      </c>
      <c r="C131" t="s">
        <v>1891</v>
      </c>
    </row>
    <row r="132" spans="1:3" x14ac:dyDescent="0.25">
      <c r="A132" t="s">
        <v>1892</v>
      </c>
      <c r="B132" t="s">
        <v>1893</v>
      </c>
      <c r="C132" t="s">
        <v>1894</v>
      </c>
    </row>
    <row r="133" spans="1:3" x14ac:dyDescent="0.25">
      <c r="A133" t="s">
        <v>1895</v>
      </c>
      <c r="B133" t="s">
        <v>1896</v>
      </c>
      <c r="C133" t="s">
        <v>1897</v>
      </c>
    </row>
    <row r="134" spans="1:3" x14ac:dyDescent="0.25">
      <c r="A134" t="s">
        <v>1898</v>
      </c>
      <c r="B134" t="s">
        <v>1899</v>
      </c>
      <c r="C134" t="s">
        <v>1900</v>
      </c>
    </row>
    <row r="135" spans="1:3" x14ac:dyDescent="0.25">
      <c r="A135" t="s">
        <v>1901</v>
      </c>
      <c r="B135" t="s">
        <v>1902</v>
      </c>
      <c r="C135" t="s">
        <v>1903</v>
      </c>
    </row>
    <row r="136" spans="1:3" x14ac:dyDescent="0.25">
      <c r="A136" t="s">
        <v>1904</v>
      </c>
      <c r="B136" t="s">
        <v>1905</v>
      </c>
      <c r="C136" t="s">
        <v>1906</v>
      </c>
    </row>
    <row r="137" spans="1:3" x14ac:dyDescent="0.25">
      <c r="A137" t="s">
        <v>1907</v>
      </c>
      <c r="B137" t="s">
        <v>1908</v>
      </c>
      <c r="C137" t="s">
        <v>1909</v>
      </c>
    </row>
    <row r="138" spans="1:3" x14ac:dyDescent="0.25">
      <c r="A138" t="s">
        <v>1910</v>
      </c>
      <c r="B138" t="s">
        <v>1911</v>
      </c>
      <c r="C138" t="s">
        <v>1912</v>
      </c>
    </row>
    <row r="139" spans="1:3" x14ac:dyDescent="0.25">
      <c r="A139" t="s">
        <v>1913</v>
      </c>
      <c r="B139" t="s">
        <v>1914</v>
      </c>
      <c r="C139" t="s">
        <v>1915</v>
      </c>
    </row>
    <row r="140" spans="1:3" x14ac:dyDescent="0.25">
      <c r="A140" t="s">
        <v>1916</v>
      </c>
      <c r="B140" t="s">
        <v>1917</v>
      </c>
      <c r="C140" t="s">
        <v>1918</v>
      </c>
    </row>
    <row r="141" spans="1:3" x14ac:dyDescent="0.25">
      <c r="A141" t="s">
        <v>1919</v>
      </c>
      <c r="B141" t="s">
        <v>1920</v>
      </c>
      <c r="C141" t="s">
        <v>1921</v>
      </c>
    </row>
    <row r="142" spans="1:3" x14ac:dyDescent="0.25">
      <c r="A142" t="s">
        <v>1922</v>
      </c>
      <c r="B142" t="s">
        <v>1923</v>
      </c>
      <c r="C142" t="s">
        <v>1924</v>
      </c>
    </row>
    <row r="143" spans="1:3" x14ac:dyDescent="0.25">
      <c r="A143" t="s">
        <v>1925</v>
      </c>
      <c r="B143" t="s">
        <v>1926</v>
      </c>
      <c r="C143" t="s">
        <v>1927</v>
      </c>
    </row>
    <row r="144" spans="1:3" x14ac:dyDescent="0.25">
      <c r="A144" t="s">
        <v>1928</v>
      </c>
      <c r="B144" t="s">
        <v>1929</v>
      </c>
      <c r="C144" t="s">
        <v>1930</v>
      </c>
    </row>
    <row r="145" spans="1:3" x14ac:dyDescent="0.25">
      <c r="A145" t="s">
        <v>1931</v>
      </c>
      <c r="B145" t="s">
        <v>1932</v>
      </c>
      <c r="C145" t="s">
        <v>1933</v>
      </c>
    </row>
    <row r="146" spans="1:3" x14ac:dyDescent="0.25">
      <c r="A146" t="s">
        <v>1934</v>
      </c>
      <c r="B146" t="s">
        <v>1935</v>
      </c>
      <c r="C146" t="s">
        <v>1936</v>
      </c>
    </row>
    <row r="147" spans="1:3" x14ac:dyDescent="0.25">
      <c r="A147" t="s">
        <v>1937</v>
      </c>
      <c r="B147" t="s">
        <v>1938</v>
      </c>
      <c r="C147" t="s">
        <v>1939</v>
      </c>
    </row>
    <row r="148" spans="1:3" x14ac:dyDescent="0.25">
      <c r="A148" t="s">
        <v>1940</v>
      </c>
      <c r="B148" t="s">
        <v>1941</v>
      </c>
      <c r="C148" t="s">
        <v>1942</v>
      </c>
    </row>
    <row r="149" spans="1:3" x14ac:dyDescent="0.25">
      <c r="A149" t="s">
        <v>1943</v>
      </c>
      <c r="B149" t="s">
        <v>1944</v>
      </c>
      <c r="C149" t="s">
        <v>1945</v>
      </c>
    </row>
    <row r="150" spans="1:3" x14ac:dyDescent="0.25">
      <c r="A150" t="s">
        <v>1946</v>
      </c>
      <c r="B150" t="s">
        <v>1947</v>
      </c>
      <c r="C150" t="s">
        <v>1948</v>
      </c>
    </row>
    <row r="151" spans="1:3" x14ac:dyDescent="0.25">
      <c r="A151" t="s">
        <v>1949</v>
      </c>
      <c r="B151" t="s">
        <v>1950</v>
      </c>
      <c r="C151" t="s">
        <v>1951</v>
      </c>
    </row>
    <row r="152" spans="1:3" x14ac:dyDescent="0.25">
      <c r="A152" t="s">
        <v>1952</v>
      </c>
      <c r="B152" t="s">
        <v>1953</v>
      </c>
      <c r="C152" t="s">
        <v>1954</v>
      </c>
    </row>
    <row r="153" spans="1:3" x14ac:dyDescent="0.25">
      <c r="A153" t="s">
        <v>1955</v>
      </c>
      <c r="B153" t="s">
        <v>1956</v>
      </c>
      <c r="C153" t="s">
        <v>1957</v>
      </c>
    </row>
    <row r="154" spans="1:3" x14ac:dyDescent="0.25">
      <c r="A154" t="s">
        <v>1958</v>
      </c>
      <c r="B154" t="s">
        <v>1959</v>
      </c>
      <c r="C154" t="s">
        <v>1960</v>
      </c>
    </row>
    <row r="155" spans="1:3" x14ac:dyDescent="0.25">
      <c r="A155" t="s">
        <v>1961</v>
      </c>
      <c r="B155" t="s">
        <v>1962</v>
      </c>
      <c r="C155" t="s">
        <v>1963</v>
      </c>
    </row>
    <row r="156" spans="1:3" x14ac:dyDescent="0.25">
      <c r="A156" t="s">
        <v>1964</v>
      </c>
      <c r="B156" t="s">
        <v>1965</v>
      </c>
      <c r="C156" t="s">
        <v>1966</v>
      </c>
    </row>
    <row r="157" spans="1:3" x14ac:dyDescent="0.25">
      <c r="A157" t="s">
        <v>1967</v>
      </c>
      <c r="B157" t="s">
        <v>1968</v>
      </c>
      <c r="C157" t="s">
        <v>1969</v>
      </c>
    </row>
    <row r="158" spans="1:3" x14ac:dyDescent="0.25">
      <c r="A158" t="s">
        <v>1970</v>
      </c>
      <c r="B158" t="s">
        <v>1971</v>
      </c>
      <c r="C158" t="s">
        <v>1972</v>
      </c>
    </row>
    <row r="159" spans="1:3" x14ac:dyDescent="0.25">
      <c r="A159" t="s">
        <v>1973</v>
      </c>
      <c r="B159" t="s">
        <v>1974</v>
      </c>
      <c r="C159" t="s">
        <v>1975</v>
      </c>
    </row>
    <row r="160" spans="1:3" x14ac:dyDescent="0.25">
      <c r="A160" t="s">
        <v>1976</v>
      </c>
      <c r="B160" t="s">
        <v>1977</v>
      </c>
      <c r="C160" t="s">
        <v>1978</v>
      </c>
    </row>
    <row r="161" spans="1:3" x14ac:dyDescent="0.25">
      <c r="A161" t="s">
        <v>1979</v>
      </c>
      <c r="B161" t="s">
        <v>1980</v>
      </c>
      <c r="C161" t="s">
        <v>1981</v>
      </c>
    </row>
    <row r="162" spans="1:3" x14ac:dyDescent="0.25">
      <c r="A162" t="s">
        <v>1982</v>
      </c>
      <c r="B162" t="s">
        <v>1983</v>
      </c>
      <c r="C162" t="s">
        <v>1984</v>
      </c>
    </row>
    <row r="163" spans="1:3" x14ac:dyDescent="0.25">
      <c r="A163" t="s">
        <v>1985</v>
      </c>
      <c r="B163" t="s">
        <v>1986</v>
      </c>
      <c r="C163" t="s">
        <v>1987</v>
      </c>
    </row>
    <row r="164" spans="1:3" x14ac:dyDescent="0.25">
      <c r="A164" t="s">
        <v>1988</v>
      </c>
      <c r="B164" t="s">
        <v>1989</v>
      </c>
      <c r="C164" t="s">
        <v>1990</v>
      </c>
    </row>
    <row r="165" spans="1:3" x14ac:dyDescent="0.25">
      <c r="A165" t="s">
        <v>1991</v>
      </c>
      <c r="B165" t="s">
        <v>1992</v>
      </c>
      <c r="C165" t="s">
        <v>1993</v>
      </c>
    </row>
    <row r="166" spans="1:3" x14ac:dyDescent="0.25">
      <c r="A166" t="s">
        <v>1994</v>
      </c>
      <c r="B166" t="s">
        <v>1995</v>
      </c>
      <c r="C166" t="s">
        <v>1996</v>
      </c>
    </row>
    <row r="167" spans="1:3" x14ac:dyDescent="0.25">
      <c r="A167" t="s">
        <v>1997</v>
      </c>
      <c r="B167" t="s">
        <v>1998</v>
      </c>
      <c r="C167" t="s">
        <v>1999</v>
      </c>
    </row>
    <row r="168" spans="1:3" x14ac:dyDescent="0.25">
      <c r="A168" t="s">
        <v>2000</v>
      </c>
      <c r="B168" t="s">
        <v>2001</v>
      </c>
      <c r="C168" t="s">
        <v>2002</v>
      </c>
    </row>
    <row r="169" spans="1:3" x14ac:dyDescent="0.25">
      <c r="A169" t="s">
        <v>2003</v>
      </c>
      <c r="B169" t="s">
        <v>2004</v>
      </c>
      <c r="C169" t="s">
        <v>2005</v>
      </c>
    </row>
    <row r="170" spans="1:3" x14ac:dyDescent="0.25">
      <c r="A170" t="s">
        <v>2006</v>
      </c>
      <c r="B170" t="s">
        <v>2007</v>
      </c>
      <c r="C170" t="s">
        <v>2008</v>
      </c>
    </row>
    <row r="171" spans="1:3" x14ac:dyDescent="0.25">
      <c r="A171" t="s">
        <v>2009</v>
      </c>
      <c r="B171" t="s">
        <v>2010</v>
      </c>
      <c r="C171" t="s">
        <v>2011</v>
      </c>
    </row>
    <row r="172" spans="1:3" x14ac:dyDescent="0.25">
      <c r="A172" t="s">
        <v>2012</v>
      </c>
      <c r="B172" t="s">
        <v>2013</v>
      </c>
      <c r="C172" t="s">
        <v>2014</v>
      </c>
    </row>
    <row r="173" spans="1:3" x14ac:dyDescent="0.25">
      <c r="A173" t="s">
        <v>2015</v>
      </c>
      <c r="B173" t="s">
        <v>2016</v>
      </c>
      <c r="C173" t="s">
        <v>2017</v>
      </c>
    </row>
    <row r="174" spans="1:3" x14ac:dyDescent="0.25">
      <c r="A174" t="s">
        <v>2018</v>
      </c>
      <c r="B174" t="s">
        <v>2019</v>
      </c>
      <c r="C174" t="s">
        <v>2020</v>
      </c>
    </row>
    <row r="175" spans="1:3" x14ac:dyDescent="0.25">
      <c r="A175" t="s">
        <v>2021</v>
      </c>
      <c r="B175" t="s">
        <v>2022</v>
      </c>
      <c r="C175" t="s">
        <v>2023</v>
      </c>
    </row>
    <row r="176" spans="1:3" x14ac:dyDescent="0.25">
      <c r="A176" t="s">
        <v>2024</v>
      </c>
      <c r="B176" t="s">
        <v>2025</v>
      </c>
      <c r="C176" t="s">
        <v>2026</v>
      </c>
    </row>
    <row r="177" spans="1:3" x14ac:dyDescent="0.25">
      <c r="A177" t="s">
        <v>2027</v>
      </c>
      <c r="B177" t="s">
        <v>2028</v>
      </c>
      <c r="C177" t="s">
        <v>2029</v>
      </c>
    </row>
    <row r="178" spans="1:3" x14ac:dyDescent="0.25">
      <c r="A178" t="s">
        <v>2030</v>
      </c>
      <c r="B178" t="s">
        <v>2031</v>
      </c>
      <c r="C178" t="s">
        <v>2032</v>
      </c>
    </row>
    <row r="179" spans="1:3" x14ac:dyDescent="0.25">
      <c r="A179" t="s">
        <v>2033</v>
      </c>
      <c r="B179" t="s">
        <v>2034</v>
      </c>
      <c r="C179" t="s">
        <v>2035</v>
      </c>
    </row>
    <row r="180" spans="1:3" x14ac:dyDescent="0.25">
      <c r="A180" t="s">
        <v>2036</v>
      </c>
      <c r="B180" t="s">
        <v>2037</v>
      </c>
      <c r="C180" t="s">
        <v>2038</v>
      </c>
    </row>
    <row r="181" spans="1:3" x14ac:dyDescent="0.25">
      <c r="A181" t="s">
        <v>2039</v>
      </c>
      <c r="B181" t="s">
        <v>2040</v>
      </c>
      <c r="C181" t="s">
        <v>2041</v>
      </c>
    </row>
    <row r="182" spans="1:3" x14ac:dyDescent="0.25">
      <c r="A182" t="s">
        <v>2042</v>
      </c>
      <c r="B182" t="s">
        <v>2043</v>
      </c>
      <c r="C182" t="s">
        <v>2044</v>
      </c>
    </row>
    <row r="183" spans="1:3" x14ac:dyDescent="0.25">
      <c r="A183" t="s">
        <v>2045</v>
      </c>
      <c r="B183" t="s">
        <v>2046</v>
      </c>
      <c r="C183" t="s">
        <v>2047</v>
      </c>
    </row>
    <row r="184" spans="1:3" x14ac:dyDescent="0.25">
      <c r="A184" t="s">
        <v>2048</v>
      </c>
      <c r="B184" t="s">
        <v>2049</v>
      </c>
      <c r="C184" t="s">
        <v>2050</v>
      </c>
    </row>
    <row r="185" spans="1:3" x14ac:dyDescent="0.25">
      <c r="A185" t="s">
        <v>2051</v>
      </c>
      <c r="B185" t="s">
        <v>2052</v>
      </c>
      <c r="C185" t="s">
        <v>2053</v>
      </c>
    </row>
    <row r="186" spans="1:3" x14ac:dyDescent="0.25">
      <c r="A186" t="s">
        <v>2054</v>
      </c>
      <c r="B186" t="s">
        <v>2055</v>
      </c>
      <c r="C186" t="s">
        <v>2056</v>
      </c>
    </row>
    <row r="187" spans="1:3" x14ac:dyDescent="0.25">
      <c r="A187" t="s">
        <v>2057</v>
      </c>
      <c r="B187" t="s">
        <v>2058</v>
      </c>
      <c r="C187" t="s">
        <v>2059</v>
      </c>
    </row>
    <row r="188" spans="1:3" x14ac:dyDescent="0.25">
      <c r="A188" t="s">
        <v>2060</v>
      </c>
      <c r="B188" t="s">
        <v>2061</v>
      </c>
      <c r="C188" t="s">
        <v>2062</v>
      </c>
    </row>
    <row r="189" spans="1:3" x14ac:dyDescent="0.25">
      <c r="A189" t="s">
        <v>2063</v>
      </c>
      <c r="B189" t="s">
        <v>2064</v>
      </c>
      <c r="C189" t="s">
        <v>1512</v>
      </c>
    </row>
    <row r="190" spans="1:3" x14ac:dyDescent="0.25">
      <c r="A190" t="s">
        <v>2065</v>
      </c>
      <c r="B190" t="s">
        <v>2066</v>
      </c>
      <c r="C190" t="s">
        <v>2067</v>
      </c>
    </row>
    <row r="191" spans="1:3" x14ac:dyDescent="0.25">
      <c r="A191" t="s">
        <v>2068</v>
      </c>
      <c r="B191" t="s">
        <v>2069</v>
      </c>
      <c r="C191" t="s">
        <v>2070</v>
      </c>
    </row>
    <row r="192" spans="1:3" x14ac:dyDescent="0.25">
      <c r="A192" t="s">
        <v>2071</v>
      </c>
      <c r="B192" t="s">
        <v>2072</v>
      </c>
      <c r="C192" t="s">
        <v>2073</v>
      </c>
    </row>
    <row r="193" spans="1:3" x14ac:dyDescent="0.25">
      <c r="A193" t="s">
        <v>2074</v>
      </c>
      <c r="B193" t="s">
        <v>2075</v>
      </c>
      <c r="C193" t="s">
        <v>2076</v>
      </c>
    </row>
    <row r="194" spans="1:3" x14ac:dyDescent="0.25">
      <c r="A194" t="s">
        <v>2077</v>
      </c>
      <c r="B194" t="s">
        <v>2078</v>
      </c>
      <c r="C194" t="s">
        <v>2079</v>
      </c>
    </row>
    <row r="195" spans="1:3" x14ac:dyDescent="0.25">
      <c r="A195" t="s">
        <v>2080</v>
      </c>
      <c r="B195" t="s">
        <v>2081</v>
      </c>
      <c r="C195" t="s">
        <v>2082</v>
      </c>
    </row>
    <row r="196" spans="1:3" x14ac:dyDescent="0.25">
      <c r="A196" t="s">
        <v>2083</v>
      </c>
      <c r="B196" t="s">
        <v>2084</v>
      </c>
      <c r="C196" t="s">
        <v>2085</v>
      </c>
    </row>
    <row r="197" spans="1:3" x14ac:dyDescent="0.25">
      <c r="A197" t="s">
        <v>2086</v>
      </c>
      <c r="B197" t="s">
        <v>2087</v>
      </c>
      <c r="C197" t="s">
        <v>2088</v>
      </c>
    </row>
    <row r="198" spans="1:3" x14ac:dyDescent="0.25">
      <c r="A198" t="s">
        <v>2089</v>
      </c>
      <c r="B198" t="s">
        <v>2090</v>
      </c>
      <c r="C198" t="s">
        <v>2091</v>
      </c>
    </row>
    <row r="199" spans="1:3" x14ac:dyDescent="0.25">
      <c r="A199" t="s">
        <v>2092</v>
      </c>
      <c r="B199" t="s">
        <v>2093</v>
      </c>
      <c r="C199" t="s">
        <v>2094</v>
      </c>
    </row>
    <row r="200" spans="1:3" x14ac:dyDescent="0.25">
      <c r="A200" t="s">
        <v>2095</v>
      </c>
      <c r="B200" t="s">
        <v>2096</v>
      </c>
      <c r="C200" t="s">
        <v>2097</v>
      </c>
    </row>
    <row r="201" spans="1:3" x14ac:dyDescent="0.25">
      <c r="A201" t="s">
        <v>2098</v>
      </c>
      <c r="B201" t="s">
        <v>2099</v>
      </c>
      <c r="C201" t="s">
        <v>2100</v>
      </c>
    </row>
    <row r="202" spans="1:3" x14ac:dyDescent="0.25">
      <c r="A202" t="s">
        <v>2101</v>
      </c>
      <c r="B202" t="s">
        <v>2102</v>
      </c>
      <c r="C202" t="s">
        <v>2103</v>
      </c>
    </row>
    <row r="203" spans="1:3" x14ac:dyDescent="0.25">
      <c r="A203" t="s">
        <v>2104</v>
      </c>
      <c r="B203" t="s">
        <v>2105</v>
      </c>
      <c r="C203" t="s">
        <v>2106</v>
      </c>
    </row>
    <row r="204" spans="1:3" x14ac:dyDescent="0.25">
      <c r="A204" t="s">
        <v>2107</v>
      </c>
      <c r="B204" t="s">
        <v>2108</v>
      </c>
      <c r="C204" t="s">
        <v>2109</v>
      </c>
    </row>
    <row r="205" spans="1:3" x14ac:dyDescent="0.25">
      <c r="A205" t="s">
        <v>2110</v>
      </c>
      <c r="B205" t="s">
        <v>2111</v>
      </c>
      <c r="C205" t="s">
        <v>2112</v>
      </c>
    </row>
    <row r="206" spans="1:3" x14ac:dyDescent="0.25">
      <c r="A206" t="s">
        <v>2113</v>
      </c>
      <c r="B206" t="s">
        <v>2114</v>
      </c>
      <c r="C206" t="s">
        <v>2115</v>
      </c>
    </row>
    <row r="207" spans="1:3" x14ac:dyDescent="0.25">
      <c r="A207" t="s">
        <v>2116</v>
      </c>
      <c r="B207" t="s">
        <v>2117</v>
      </c>
      <c r="C207" t="s">
        <v>2118</v>
      </c>
    </row>
    <row r="208" spans="1:3" x14ac:dyDescent="0.25">
      <c r="A208" t="s">
        <v>2119</v>
      </c>
      <c r="B208" t="s">
        <v>2120</v>
      </c>
      <c r="C208" t="s">
        <v>2121</v>
      </c>
    </row>
    <row r="209" spans="1:3" x14ac:dyDescent="0.25">
      <c r="A209" t="s">
        <v>2122</v>
      </c>
      <c r="B209" t="s">
        <v>2123</v>
      </c>
      <c r="C209" t="s">
        <v>2124</v>
      </c>
    </row>
    <row r="210" spans="1:3" x14ac:dyDescent="0.25">
      <c r="A210" t="s">
        <v>2125</v>
      </c>
      <c r="B210" t="s">
        <v>2126</v>
      </c>
      <c r="C210" t="s">
        <v>2127</v>
      </c>
    </row>
    <row r="211" spans="1:3" x14ac:dyDescent="0.25">
      <c r="A211" t="s">
        <v>2128</v>
      </c>
      <c r="B211" t="s">
        <v>2129</v>
      </c>
      <c r="C211" t="s">
        <v>2130</v>
      </c>
    </row>
    <row r="212" spans="1:3" x14ac:dyDescent="0.25">
      <c r="A212" t="s">
        <v>2131</v>
      </c>
      <c r="B212" t="s">
        <v>2132</v>
      </c>
      <c r="C212" t="s">
        <v>2133</v>
      </c>
    </row>
    <row r="213" spans="1:3" x14ac:dyDescent="0.25">
      <c r="A213" t="s">
        <v>2134</v>
      </c>
      <c r="B213" t="s">
        <v>2135</v>
      </c>
      <c r="C213" t="s">
        <v>2136</v>
      </c>
    </row>
    <row r="214" spans="1:3" x14ac:dyDescent="0.25">
      <c r="A214" t="s">
        <v>2137</v>
      </c>
      <c r="B214" t="s">
        <v>2138</v>
      </c>
      <c r="C214" t="s">
        <v>2139</v>
      </c>
    </row>
    <row r="215" spans="1:3" x14ac:dyDescent="0.25">
      <c r="A215" t="s">
        <v>2140</v>
      </c>
      <c r="B215" t="s">
        <v>2141</v>
      </c>
      <c r="C215" t="s">
        <v>2142</v>
      </c>
    </row>
    <row r="216" spans="1:3" x14ac:dyDescent="0.25">
      <c r="A216" t="s">
        <v>2143</v>
      </c>
      <c r="B216" t="s">
        <v>2144</v>
      </c>
      <c r="C216" t="s">
        <v>2145</v>
      </c>
    </row>
    <row r="217" spans="1:3" x14ac:dyDescent="0.25">
      <c r="A217" t="s">
        <v>2146</v>
      </c>
      <c r="B217" t="s">
        <v>2147</v>
      </c>
      <c r="C217" t="s">
        <v>2148</v>
      </c>
    </row>
    <row r="218" spans="1:3" x14ac:dyDescent="0.25">
      <c r="A218" t="s">
        <v>2149</v>
      </c>
      <c r="B218" t="s">
        <v>2150</v>
      </c>
      <c r="C218" t="s">
        <v>2151</v>
      </c>
    </row>
    <row r="219" spans="1:3" x14ac:dyDescent="0.25">
      <c r="A219" t="s">
        <v>2152</v>
      </c>
      <c r="B219" t="s">
        <v>2153</v>
      </c>
      <c r="C219" t="s">
        <v>2154</v>
      </c>
    </row>
    <row r="220" spans="1:3" x14ac:dyDescent="0.25">
      <c r="A220" t="s">
        <v>2155</v>
      </c>
      <c r="B220" t="s">
        <v>2156</v>
      </c>
      <c r="C220" t="s">
        <v>2157</v>
      </c>
    </row>
    <row r="221" spans="1:3" x14ac:dyDescent="0.25">
      <c r="A221" t="s">
        <v>2158</v>
      </c>
      <c r="B221" t="s">
        <v>2159</v>
      </c>
      <c r="C221" t="s">
        <v>2160</v>
      </c>
    </row>
    <row r="222" spans="1:3" x14ac:dyDescent="0.25">
      <c r="A222" t="s">
        <v>2161</v>
      </c>
      <c r="B222" t="s">
        <v>2162</v>
      </c>
      <c r="C222" t="s">
        <v>2163</v>
      </c>
    </row>
    <row r="223" spans="1:3" x14ac:dyDescent="0.25">
      <c r="A223" t="s">
        <v>2164</v>
      </c>
      <c r="B223" t="s">
        <v>2165</v>
      </c>
      <c r="C223" t="s">
        <v>2166</v>
      </c>
    </row>
    <row r="224" spans="1:3" x14ac:dyDescent="0.25">
      <c r="A224" t="s">
        <v>2167</v>
      </c>
      <c r="B224" t="s">
        <v>2168</v>
      </c>
      <c r="C224" t="s">
        <v>2169</v>
      </c>
    </row>
    <row r="225" spans="1:3" x14ac:dyDescent="0.25">
      <c r="A225" t="s">
        <v>2170</v>
      </c>
      <c r="B225" t="s">
        <v>2171</v>
      </c>
      <c r="C225" t="s">
        <v>2172</v>
      </c>
    </row>
    <row r="226" spans="1:3" x14ac:dyDescent="0.25">
      <c r="A226" t="s">
        <v>2173</v>
      </c>
      <c r="B226" t="s">
        <v>2174</v>
      </c>
      <c r="C226" t="s">
        <v>2175</v>
      </c>
    </row>
    <row r="227" spans="1:3" x14ac:dyDescent="0.25">
      <c r="A227" t="s">
        <v>2176</v>
      </c>
      <c r="B227" t="s">
        <v>2177</v>
      </c>
      <c r="C227" t="s">
        <v>2178</v>
      </c>
    </row>
    <row r="228" spans="1:3" x14ac:dyDescent="0.25">
      <c r="A228" t="s">
        <v>2179</v>
      </c>
      <c r="B228" t="s">
        <v>2180</v>
      </c>
      <c r="C228" t="s">
        <v>2181</v>
      </c>
    </row>
    <row r="229" spans="1:3" x14ac:dyDescent="0.25">
      <c r="A229" t="s">
        <v>2182</v>
      </c>
      <c r="B229" t="s">
        <v>2183</v>
      </c>
      <c r="C229" t="s">
        <v>2184</v>
      </c>
    </row>
    <row r="230" spans="1:3" x14ac:dyDescent="0.25">
      <c r="A230" t="s">
        <v>2185</v>
      </c>
      <c r="B230" t="s">
        <v>2186</v>
      </c>
      <c r="C230" t="s">
        <v>2187</v>
      </c>
    </row>
    <row r="231" spans="1:3" x14ac:dyDescent="0.25">
      <c r="A231" t="s">
        <v>2188</v>
      </c>
      <c r="B231" t="s">
        <v>2189</v>
      </c>
      <c r="C231" t="s">
        <v>2190</v>
      </c>
    </row>
    <row r="232" spans="1:3" x14ac:dyDescent="0.25">
      <c r="A232" t="s">
        <v>2191</v>
      </c>
      <c r="B232" t="s">
        <v>2192</v>
      </c>
      <c r="C232" t="s">
        <v>2193</v>
      </c>
    </row>
    <row r="233" spans="1:3" x14ac:dyDescent="0.25">
      <c r="A233" t="s">
        <v>2194</v>
      </c>
      <c r="B233" t="s">
        <v>2195</v>
      </c>
      <c r="C233" t="s">
        <v>2196</v>
      </c>
    </row>
    <row r="234" spans="1:3" x14ac:dyDescent="0.25">
      <c r="A234" t="s">
        <v>2197</v>
      </c>
      <c r="B234" t="s">
        <v>2198</v>
      </c>
      <c r="C234" t="s">
        <v>2199</v>
      </c>
    </row>
    <row r="235" spans="1:3" x14ac:dyDescent="0.25">
      <c r="A235" t="s">
        <v>2200</v>
      </c>
      <c r="B235" t="s">
        <v>2201</v>
      </c>
      <c r="C235" t="s">
        <v>2202</v>
      </c>
    </row>
    <row r="236" spans="1:3" x14ac:dyDescent="0.25">
      <c r="A236" t="s">
        <v>2203</v>
      </c>
      <c r="B236" t="s">
        <v>2204</v>
      </c>
      <c r="C236" t="s">
        <v>2205</v>
      </c>
    </row>
    <row r="237" spans="1:3" x14ac:dyDescent="0.25">
      <c r="A237" t="s">
        <v>2206</v>
      </c>
      <c r="B237" t="s">
        <v>2207</v>
      </c>
      <c r="C237" t="s">
        <v>2208</v>
      </c>
    </row>
    <row r="238" spans="1:3" x14ac:dyDescent="0.25">
      <c r="A238" t="s">
        <v>2209</v>
      </c>
      <c r="B238" t="s">
        <v>2210</v>
      </c>
      <c r="C238" t="s">
        <v>2211</v>
      </c>
    </row>
    <row r="239" spans="1:3" x14ac:dyDescent="0.25">
      <c r="A239" t="s">
        <v>2212</v>
      </c>
      <c r="B239" t="s">
        <v>2213</v>
      </c>
      <c r="C239" t="s">
        <v>2214</v>
      </c>
    </row>
    <row r="240" spans="1:3" x14ac:dyDescent="0.25">
      <c r="A240" t="s">
        <v>2215</v>
      </c>
      <c r="B240" t="s">
        <v>2216</v>
      </c>
      <c r="C240" t="s">
        <v>2217</v>
      </c>
    </row>
    <row r="241" spans="1:3" x14ac:dyDescent="0.25">
      <c r="A241" t="s">
        <v>2218</v>
      </c>
      <c r="B241" t="s">
        <v>2219</v>
      </c>
      <c r="C241" t="s">
        <v>2220</v>
      </c>
    </row>
    <row r="242" spans="1:3" x14ac:dyDescent="0.25">
      <c r="A242" t="s">
        <v>2221</v>
      </c>
      <c r="B242" t="s">
        <v>2222</v>
      </c>
      <c r="C242" t="s">
        <v>2223</v>
      </c>
    </row>
    <row r="243" spans="1:3" x14ac:dyDescent="0.25">
      <c r="A243" t="s">
        <v>2224</v>
      </c>
      <c r="B243" t="s">
        <v>2225</v>
      </c>
      <c r="C243" t="s">
        <v>2226</v>
      </c>
    </row>
    <row r="244" spans="1:3" x14ac:dyDescent="0.25">
      <c r="A244" t="s">
        <v>2227</v>
      </c>
      <c r="B244" t="s">
        <v>2228</v>
      </c>
      <c r="C244" t="s">
        <v>2229</v>
      </c>
    </row>
    <row r="245" spans="1:3" x14ac:dyDescent="0.25">
      <c r="A245" t="s">
        <v>2230</v>
      </c>
      <c r="B245" t="s">
        <v>2231</v>
      </c>
      <c r="C245" t="s">
        <v>2232</v>
      </c>
    </row>
  </sheetData>
  <conditionalFormatting sqref="B3:B29 B31:B1048576 B1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788D2-0EC0-42D0-A1B3-207531CD4912}">
  <dimension ref="A2:A12"/>
  <sheetViews>
    <sheetView workbookViewId="0">
      <selection activeCell="A12" sqref="A12"/>
    </sheetView>
  </sheetViews>
  <sheetFormatPr defaultRowHeight="28.8" x14ac:dyDescent="0.75"/>
  <cols>
    <col min="1" max="1" width="82.19921875" style="13" customWidth="1"/>
    <col min="2" max="16384" width="8.796875" style="13"/>
  </cols>
  <sheetData>
    <row r="2" spans="1:1" x14ac:dyDescent="0.75">
      <c r="A2" s="13" t="s">
        <v>1500</v>
      </c>
    </row>
    <row r="3" spans="1:1" x14ac:dyDescent="0.75">
      <c r="A3" s="13" t="s">
        <v>1501</v>
      </c>
    </row>
    <row r="4" spans="1:1" x14ac:dyDescent="0.75">
      <c r="A4" s="13" t="s">
        <v>1502</v>
      </c>
    </row>
    <row r="6" spans="1:1" x14ac:dyDescent="0.75">
      <c r="A6" s="13" t="s">
        <v>2248</v>
      </c>
    </row>
    <row r="7" spans="1:1" x14ac:dyDescent="0.75">
      <c r="A7" s="13" t="s">
        <v>2242</v>
      </c>
    </row>
    <row r="9" spans="1:1" x14ac:dyDescent="0.75">
      <c r="A9" s="13" t="s">
        <v>2249</v>
      </c>
    </row>
    <row r="10" spans="1:1" x14ac:dyDescent="0.75">
      <c r="A10" s="13" t="s">
        <v>2250</v>
      </c>
    </row>
    <row r="11" spans="1:1" x14ac:dyDescent="0.75">
      <c r="A11" s="13" t="s">
        <v>2251</v>
      </c>
    </row>
    <row r="12" spans="1:1" x14ac:dyDescent="0.75">
      <c r="A12" s="13" t="s">
        <v>2252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5C7E0-3F13-4261-93D0-3ABBAC295512}">
  <dimension ref="A1:P1029"/>
  <sheetViews>
    <sheetView tabSelected="1" workbookViewId="0">
      <pane xSplit="4" ySplit="1" topLeftCell="E1003" activePane="bottomRight" state="frozen"/>
      <selection pane="topRight" activeCell="E1" sqref="E1"/>
      <selection pane="bottomLeft" activeCell="A2" sqref="A2"/>
      <selection pane="bottomRight" activeCell="D1012" sqref="D1012"/>
    </sheetView>
  </sheetViews>
  <sheetFormatPr defaultRowHeight="19.8" x14ac:dyDescent="0.5"/>
  <cols>
    <col min="1" max="1" width="20.19921875" style="17" customWidth="1"/>
    <col min="2" max="2" width="20.296875" style="17" customWidth="1"/>
    <col min="3" max="3" width="8.796875" style="36" hidden="1" customWidth="1"/>
    <col min="4" max="4" width="41.796875" style="30" customWidth="1"/>
    <col min="5" max="5" width="13.19921875" style="30" customWidth="1"/>
    <col min="6" max="6" width="19.796875" style="30" customWidth="1"/>
    <col min="7" max="7" width="12.69921875" style="17" customWidth="1"/>
    <col min="8" max="8" width="10.19921875" style="17" customWidth="1"/>
    <col min="9" max="9" width="19.296875" style="17" customWidth="1"/>
    <col min="10" max="10" width="20.796875" style="17" customWidth="1"/>
    <col min="11" max="11" width="16.296875" style="30" customWidth="1"/>
    <col min="12" max="12" width="10.69921875" style="17" customWidth="1"/>
    <col min="13" max="13" width="23.296875" style="17" customWidth="1"/>
    <col min="14" max="14" width="23.796875" style="17" customWidth="1"/>
    <col min="15" max="15" width="14.3984375" style="26" hidden="1" customWidth="1"/>
    <col min="16" max="16" width="10.5" style="26" hidden="1" customWidth="1"/>
    <col min="17" max="16384" width="8.796875" style="17"/>
  </cols>
  <sheetData>
    <row r="1" spans="1:16" s="56" customFormat="1" ht="21" thickBot="1" x14ac:dyDescent="0.3">
      <c r="A1" s="55" t="s">
        <v>1493</v>
      </c>
      <c r="B1" s="56" t="s">
        <v>1486</v>
      </c>
      <c r="C1" s="55" t="s">
        <v>1485</v>
      </c>
      <c r="D1" s="55" t="s">
        <v>3730</v>
      </c>
      <c r="E1" s="56" t="s">
        <v>1494</v>
      </c>
      <c r="F1" s="57" t="s">
        <v>1490</v>
      </c>
      <c r="G1" s="56" t="s">
        <v>1491</v>
      </c>
      <c r="H1" s="56" t="s">
        <v>1492</v>
      </c>
      <c r="I1" s="56" t="s">
        <v>1495</v>
      </c>
      <c r="J1" s="57" t="s">
        <v>1496</v>
      </c>
      <c r="K1" s="56" t="s">
        <v>1497</v>
      </c>
      <c r="L1" s="56" t="s">
        <v>1498</v>
      </c>
      <c r="M1" s="56" t="s">
        <v>2233</v>
      </c>
      <c r="N1" s="56" t="s">
        <v>2234</v>
      </c>
      <c r="O1" s="58" t="s">
        <v>1505</v>
      </c>
      <c r="P1" s="56" t="s">
        <v>1506</v>
      </c>
    </row>
    <row r="2" spans="1:16" x14ac:dyDescent="0.5">
      <c r="A2" s="17" t="s">
        <v>2242</v>
      </c>
      <c r="B2" s="17" t="s">
        <v>1489</v>
      </c>
      <c r="C2" s="36">
        <f t="shared" ref="C2:C4" si="0">IF($B2="ProductService",1,IF($B2="ProductNonInventory",3,IF($B2="ProductInventory",5,"error")))</f>
        <v>5</v>
      </c>
      <c r="D2" s="30" t="s">
        <v>1503</v>
      </c>
      <c r="E2" s="30" t="s">
        <v>14</v>
      </c>
      <c r="G2" s="17">
        <v>45</v>
      </c>
      <c r="H2" s="17">
        <v>7</v>
      </c>
      <c r="I2" s="17" t="s">
        <v>1504</v>
      </c>
      <c r="K2" s="30">
        <v>30</v>
      </c>
      <c r="L2" s="17">
        <v>7</v>
      </c>
      <c r="M2" s="17" t="s">
        <v>1554</v>
      </c>
      <c r="N2" s="17" t="s">
        <v>1512</v>
      </c>
      <c r="O2" s="26" t="str">
        <f>INDEX(accountchart[chartId], MATCH(Table1[[#This Row],[sellChartName]],accountchart[chartName],0))</f>
        <v>52900517</v>
      </c>
      <c r="P2" s="26" t="str">
        <f>INDEX(accountchart[chartId], MATCH(Table1[[#This Row],[buyChartName]],accountchart[chartName],0))</f>
        <v>47210273</v>
      </c>
    </row>
    <row r="3" spans="1:16" x14ac:dyDescent="0.5">
      <c r="A3" s="17" t="s">
        <v>2241</v>
      </c>
      <c r="B3" s="17" t="s">
        <v>1489</v>
      </c>
      <c r="C3" s="36">
        <f t="shared" si="0"/>
        <v>5</v>
      </c>
      <c r="D3" s="30" t="s">
        <v>2235</v>
      </c>
      <c r="E3" s="30" t="s">
        <v>14</v>
      </c>
      <c r="G3" s="17">
        <v>90</v>
      </c>
      <c r="H3" s="17">
        <v>7</v>
      </c>
      <c r="I3" s="17" t="s">
        <v>1504</v>
      </c>
      <c r="K3" s="30">
        <v>60</v>
      </c>
      <c r="L3" s="17">
        <v>7</v>
      </c>
      <c r="M3" s="17" t="s">
        <v>1554</v>
      </c>
      <c r="N3" s="17" t="s">
        <v>1512</v>
      </c>
      <c r="O3" s="26" t="str">
        <f>INDEX(accountchart[chartId], MATCH(Table1[[#This Row],[sellChartName]],accountchart[chartName],0))</f>
        <v>52900517</v>
      </c>
      <c r="P3" s="26" t="str">
        <f>INDEX(accountchart[chartId], MATCH(Table1[[#This Row],[buyChartName]],accountchart[chartName],0))</f>
        <v>47210273</v>
      </c>
    </row>
    <row r="4" spans="1:16" x14ac:dyDescent="0.5">
      <c r="A4" s="17" t="s">
        <v>2243</v>
      </c>
      <c r="B4" s="17" t="s">
        <v>1489</v>
      </c>
      <c r="C4" s="36">
        <f t="shared" si="0"/>
        <v>5</v>
      </c>
      <c r="D4" s="30" t="s">
        <v>2236</v>
      </c>
      <c r="E4" s="30" t="s">
        <v>14</v>
      </c>
      <c r="G4" s="17">
        <v>220</v>
      </c>
      <c r="H4" s="17">
        <v>7</v>
      </c>
      <c r="I4" s="17" t="s">
        <v>1504</v>
      </c>
      <c r="K4" s="30">
        <v>150</v>
      </c>
      <c r="L4" s="17">
        <v>7</v>
      </c>
      <c r="M4" s="17" t="s">
        <v>1554</v>
      </c>
      <c r="N4" s="17" t="s">
        <v>1512</v>
      </c>
      <c r="O4" s="26" t="str">
        <f>INDEX(accountchart[chartId], MATCH(Table1[[#This Row],[sellChartName]],accountchart[chartName],0))</f>
        <v>52900517</v>
      </c>
      <c r="P4" s="26" t="str">
        <f>INDEX(accountchart[chartId], MATCH(Table1[[#This Row],[buyChartName]],accountchart[chartName],0))</f>
        <v>47210273</v>
      </c>
    </row>
    <row r="5" spans="1:16" x14ac:dyDescent="0.5">
      <c r="A5" s="17" t="s">
        <v>2244</v>
      </c>
      <c r="B5" s="17" t="s">
        <v>1489</v>
      </c>
      <c r="C5" s="37">
        <f t="shared" ref="C5:C29" si="1">IF($B5="ProductService",1,IF($B5="ProductNonInventory",3,IF($B5="ProductInventory",5,"error")))</f>
        <v>5</v>
      </c>
      <c r="D5" s="30" t="s">
        <v>2237</v>
      </c>
      <c r="E5" s="30" t="s">
        <v>14</v>
      </c>
      <c r="G5" s="17">
        <v>55</v>
      </c>
      <c r="H5" s="17">
        <v>7</v>
      </c>
      <c r="I5" s="17" t="s">
        <v>1504</v>
      </c>
      <c r="K5" s="30">
        <v>40</v>
      </c>
      <c r="L5" s="17">
        <v>7</v>
      </c>
      <c r="M5" s="17" t="s">
        <v>1554</v>
      </c>
      <c r="N5" s="17" t="s">
        <v>1512</v>
      </c>
      <c r="O5" s="27" t="str">
        <f>INDEX(accountchart[chartId], MATCH(Table1[[#This Row],[sellChartName]],accountchart[chartName],0))</f>
        <v>52900517</v>
      </c>
      <c r="P5" s="27" t="str">
        <f>INDEX(accountchart[chartId], MATCH(Table1[[#This Row],[buyChartName]],accountchart[chartName],0))</f>
        <v>47210273</v>
      </c>
    </row>
    <row r="6" spans="1:16" x14ac:dyDescent="0.5">
      <c r="A6" s="17" t="s">
        <v>2245</v>
      </c>
      <c r="B6" s="17" t="s">
        <v>1489</v>
      </c>
      <c r="C6" s="37">
        <f t="shared" si="1"/>
        <v>5</v>
      </c>
      <c r="D6" s="30" t="s">
        <v>2238</v>
      </c>
      <c r="E6" s="30" t="s">
        <v>14</v>
      </c>
      <c r="G6" s="17">
        <v>250</v>
      </c>
      <c r="H6" s="17">
        <v>7</v>
      </c>
      <c r="I6" s="17" t="s">
        <v>1504</v>
      </c>
      <c r="K6" s="30">
        <v>200</v>
      </c>
      <c r="L6" s="17">
        <v>7</v>
      </c>
      <c r="M6" s="17" t="s">
        <v>1554</v>
      </c>
      <c r="N6" s="17" t="s">
        <v>1512</v>
      </c>
      <c r="O6" s="27" t="str">
        <f>INDEX(accountchart[chartId], MATCH(Table1[[#This Row],[sellChartName]],accountchart[chartName],0))</f>
        <v>52900517</v>
      </c>
      <c r="P6" s="27" t="str">
        <f>INDEX(accountchart[chartId], MATCH(Table1[[#This Row],[buyChartName]],accountchart[chartName],0))</f>
        <v>47210273</v>
      </c>
    </row>
    <row r="7" spans="1:16" x14ac:dyDescent="0.5">
      <c r="A7" s="17" t="s">
        <v>2246</v>
      </c>
      <c r="B7" s="17" t="s">
        <v>1489</v>
      </c>
      <c r="C7" s="37">
        <f t="shared" si="1"/>
        <v>5</v>
      </c>
      <c r="D7" s="30" t="s">
        <v>2239</v>
      </c>
      <c r="E7" s="30" t="s">
        <v>14</v>
      </c>
      <c r="G7" s="30">
        <v>50</v>
      </c>
      <c r="H7" s="17">
        <v>7</v>
      </c>
      <c r="I7" s="17" t="s">
        <v>1504</v>
      </c>
      <c r="L7" s="17">
        <v>7</v>
      </c>
      <c r="M7" s="17" t="s">
        <v>1554</v>
      </c>
      <c r="N7" s="17" t="s">
        <v>1512</v>
      </c>
      <c r="O7" s="27" t="str">
        <f>INDEX(accountchart[chartId], MATCH(Table1[[#This Row],[sellChartName]],accountchart[chartName],0))</f>
        <v>52900517</v>
      </c>
      <c r="P7" s="27" t="str">
        <f>INDEX(accountchart[chartId], MATCH(Table1[[#This Row],[buyChartName]],accountchart[chartName],0))</f>
        <v>47210273</v>
      </c>
    </row>
    <row r="8" spans="1:16" x14ac:dyDescent="0.5">
      <c r="A8" s="17" t="s">
        <v>2247</v>
      </c>
      <c r="B8" s="17" t="s">
        <v>1489</v>
      </c>
      <c r="C8" s="37">
        <f t="shared" si="1"/>
        <v>5</v>
      </c>
      <c r="D8" s="30" t="s">
        <v>2240</v>
      </c>
      <c r="E8" s="30" t="s">
        <v>14</v>
      </c>
      <c r="G8" s="30">
        <v>245</v>
      </c>
      <c r="H8" s="17">
        <v>7</v>
      </c>
      <c r="I8" s="17" t="s">
        <v>1504</v>
      </c>
      <c r="L8" s="17">
        <v>7</v>
      </c>
      <c r="M8" s="17" t="s">
        <v>1554</v>
      </c>
      <c r="N8" s="17" t="s">
        <v>1512</v>
      </c>
      <c r="O8" s="27" t="str">
        <f>INDEX(accountchart[chartId], MATCH(Table1[[#This Row],[sellChartName]],accountchart[chartName],0))</f>
        <v>52900517</v>
      </c>
      <c r="P8" s="27" t="str">
        <f>INDEX(accountchart[chartId], MATCH(Table1[[#This Row],[buyChartName]],accountchart[chartName],0))</f>
        <v>47210273</v>
      </c>
    </row>
    <row r="9" spans="1:16" x14ac:dyDescent="0.5">
      <c r="A9" s="17" t="s">
        <v>2253</v>
      </c>
      <c r="B9" s="17" t="s">
        <v>1489</v>
      </c>
      <c r="C9" s="37">
        <f t="shared" si="1"/>
        <v>5</v>
      </c>
      <c r="D9" s="30" t="s">
        <v>2255</v>
      </c>
      <c r="E9" s="30" t="s">
        <v>14</v>
      </c>
      <c r="G9" s="30">
        <v>15</v>
      </c>
      <c r="H9" s="17">
        <v>7</v>
      </c>
      <c r="I9" s="17" t="s">
        <v>1504</v>
      </c>
      <c r="K9" s="30">
        <v>12</v>
      </c>
      <c r="L9" s="17">
        <v>7</v>
      </c>
      <c r="M9" s="17" t="s">
        <v>1554</v>
      </c>
      <c r="N9" s="17" t="s">
        <v>1512</v>
      </c>
      <c r="O9" s="27" t="str">
        <f>INDEX(accountchart[chartId], MATCH(Table1[[#This Row],[sellChartName]],accountchart[chartName],0))</f>
        <v>52900517</v>
      </c>
      <c r="P9" s="27" t="str">
        <f>INDEX(accountchart[chartId], MATCH(Table1[[#This Row],[buyChartName]],accountchart[chartName],0))</f>
        <v>47210273</v>
      </c>
    </row>
    <row r="10" spans="1:16" x14ac:dyDescent="0.5">
      <c r="A10" s="17" t="s">
        <v>2254</v>
      </c>
      <c r="B10" s="17" t="s">
        <v>1489</v>
      </c>
      <c r="C10" s="37">
        <f t="shared" si="1"/>
        <v>5</v>
      </c>
      <c r="D10" s="30" t="s">
        <v>2256</v>
      </c>
      <c r="E10" s="30" t="s">
        <v>2257</v>
      </c>
      <c r="G10" s="30">
        <v>180</v>
      </c>
      <c r="H10" s="17">
        <v>7</v>
      </c>
      <c r="I10" s="17" t="s">
        <v>1504</v>
      </c>
      <c r="L10" s="17">
        <v>7</v>
      </c>
      <c r="M10" s="17" t="s">
        <v>1554</v>
      </c>
      <c r="N10" s="17" t="s">
        <v>1512</v>
      </c>
      <c r="O10" s="27" t="str">
        <f>INDEX(accountchart[chartId], MATCH(Table1[[#This Row],[sellChartName]],accountchart[chartName],0))</f>
        <v>52900517</v>
      </c>
      <c r="P10" s="27" t="str">
        <f>INDEX(accountchart[chartId], MATCH(Table1[[#This Row],[buyChartName]],accountchart[chartName],0))</f>
        <v>47210273</v>
      </c>
    </row>
    <row r="11" spans="1:16" x14ac:dyDescent="0.5">
      <c r="A11" s="17" t="s">
        <v>2258</v>
      </c>
      <c r="B11" s="17" t="s">
        <v>1489</v>
      </c>
      <c r="C11" s="37">
        <f t="shared" si="1"/>
        <v>5</v>
      </c>
      <c r="D11" s="30" t="s">
        <v>4028</v>
      </c>
      <c r="E11" s="30" t="s">
        <v>191</v>
      </c>
      <c r="G11" s="30"/>
      <c r="H11" s="17">
        <v>7</v>
      </c>
      <c r="I11" s="17" t="s">
        <v>1504</v>
      </c>
      <c r="L11" s="17">
        <v>7</v>
      </c>
      <c r="M11" s="17" t="s">
        <v>1554</v>
      </c>
      <c r="N11" s="17" t="s">
        <v>1512</v>
      </c>
      <c r="O11" s="27" t="str">
        <f>INDEX(accountchart[chartId], MATCH(Table1[[#This Row],[sellChartName]],accountchart[chartName],0))</f>
        <v>52900517</v>
      </c>
      <c r="P11" s="27" t="str">
        <f>INDEX(accountchart[chartId], MATCH(Table1[[#This Row],[buyChartName]],accountchart[chartName],0))</f>
        <v>47210273</v>
      </c>
    </row>
    <row r="12" spans="1:16" x14ac:dyDescent="0.5">
      <c r="A12" s="17" t="s">
        <v>2259</v>
      </c>
      <c r="B12" s="17" t="s">
        <v>1489</v>
      </c>
      <c r="C12" s="37">
        <f t="shared" si="1"/>
        <v>5</v>
      </c>
      <c r="D12" s="30" t="s">
        <v>25</v>
      </c>
      <c r="E12" s="30" t="s">
        <v>14</v>
      </c>
      <c r="G12" s="30">
        <v>60</v>
      </c>
      <c r="H12" s="17">
        <v>7</v>
      </c>
      <c r="I12" s="17" t="s">
        <v>1504</v>
      </c>
      <c r="J12" s="17" t="s">
        <v>2261</v>
      </c>
      <c r="K12" s="30">
        <v>50</v>
      </c>
      <c r="L12" s="17">
        <v>7</v>
      </c>
      <c r="M12" s="17" t="s">
        <v>1554</v>
      </c>
      <c r="N12" s="17" t="s">
        <v>1512</v>
      </c>
      <c r="O12" s="27" t="str">
        <f>INDEX(accountchart[chartId], MATCH(Table1[[#This Row],[sellChartName]],accountchart[chartName],0))</f>
        <v>52900517</v>
      </c>
      <c r="P12" s="27" t="str">
        <f>INDEX(accountchart[chartId], MATCH(Table1[[#This Row],[buyChartName]],accountchart[chartName],0))</f>
        <v>47210273</v>
      </c>
    </row>
    <row r="13" spans="1:16" x14ac:dyDescent="0.5">
      <c r="A13" s="17" t="s">
        <v>2260</v>
      </c>
      <c r="B13" s="17" t="s">
        <v>1489</v>
      </c>
      <c r="C13" s="37">
        <f t="shared" si="1"/>
        <v>5</v>
      </c>
      <c r="D13" s="30" t="s">
        <v>26</v>
      </c>
      <c r="E13" s="30" t="s">
        <v>14</v>
      </c>
      <c r="G13" s="30">
        <v>60</v>
      </c>
      <c r="H13" s="17">
        <v>7</v>
      </c>
      <c r="I13" s="17" t="s">
        <v>1504</v>
      </c>
      <c r="J13" s="17" t="s">
        <v>2261</v>
      </c>
      <c r="K13" s="30">
        <v>50</v>
      </c>
      <c r="L13" s="17">
        <v>7</v>
      </c>
      <c r="M13" s="17" t="s">
        <v>1554</v>
      </c>
      <c r="N13" s="17" t="s">
        <v>1512</v>
      </c>
      <c r="O13" s="27" t="str">
        <f>INDEX(accountchart[chartId], MATCH(Table1[[#This Row],[sellChartName]],accountchart[chartName],0))</f>
        <v>52900517</v>
      </c>
      <c r="P13" s="27" t="str">
        <f>INDEX(accountchart[chartId], MATCH(Table1[[#This Row],[buyChartName]],accountchart[chartName],0))</f>
        <v>47210273</v>
      </c>
    </row>
    <row r="14" spans="1:16" x14ac:dyDescent="0.5">
      <c r="A14" s="17" t="s">
        <v>2262</v>
      </c>
      <c r="B14" s="17" t="s">
        <v>1489</v>
      </c>
      <c r="C14" s="37">
        <f t="shared" si="1"/>
        <v>5</v>
      </c>
      <c r="D14" s="30" t="s">
        <v>27</v>
      </c>
      <c r="E14" s="30" t="s">
        <v>14</v>
      </c>
      <c r="G14" s="30">
        <v>60</v>
      </c>
      <c r="H14" s="17">
        <v>7</v>
      </c>
      <c r="I14" s="17" t="s">
        <v>1504</v>
      </c>
      <c r="J14" s="17" t="s">
        <v>2261</v>
      </c>
      <c r="K14" s="30">
        <v>50</v>
      </c>
      <c r="L14" s="17">
        <v>7</v>
      </c>
      <c r="M14" s="17" t="s">
        <v>1554</v>
      </c>
      <c r="N14" s="17" t="s">
        <v>1512</v>
      </c>
      <c r="O14" s="27" t="str">
        <f>INDEX(accountchart[chartId], MATCH(Table1[[#This Row],[sellChartName]],accountchart[chartName],0))</f>
        <v>52900517</v>
      </c>
      <c r="P14" s="27" t="str">
        <f>INDEX(accountchart[chartId], MATCH(Table1[[#This Row],[buyChartName]],accountchart[chartName],0))</f>
        <v>47210273</v>
      </c>
    </row>
    <row r="15" spans="1:16" x14ac:dyDescent="0.5">
      <c r="A15" s="17" t="s">
        <v>2280</v>
      </c>
      <c r="B15" s="17" t="s">
        <v>1489</v>
      </c>
      <c r="C15" s="37">
        <f t="shared" si="1"/>
        <v>5</v>
      </c>
      <c r="D15" s="30" t="s">
        <v>2265</v>
      </c>
      <c r="E15" s="30" t="s">
        <v>14</v>
      </c>
      <c r="G15" s="30">
        <v>50</v>
      </c>
      <c r="H15" s="24">
        <v>1</v>
      </c>
      <c r="I15" s="17" t="s">
        <v>2278</v>
      </c>
      <c r="J15" s="17" t="s">
        <v>2266</v>
      </c>
      <c r="K15" s="30">
        <v>25</v>
      </c>
      <c r="L15" s="30">
        <v>5</v>
      </c>
      <c r="M15" s="17" t="s">
        <v>1554</v>
      </c>
      <c r="N15" s="17" t="s">
        <v>1512</v>
      </c>
      <c r="O15" s="27" t="str">
        <f>INDEX(accountchart[chartId], MATCH(Table1[[#This Row],[sellChartName]],accountchart[chartName],0))</f>
        <v>52900517</v>
      </c>
      <c r="P15" s="27" t="str">
        <f>INDEX(accountchart[chartId], MATCH(Table1[[#This Row],[buyChartName]],accountchart[chartName],0))</f>
        <v>47210273</v>
      </c>
    </row>
    <row r="16" spans="1:16" x14ac:dyDescent="0.5">
      <c r="A16" s="17" t="s">
        <v>2281</v>
      </c>
      <c r="B16" s="17" t="s">
        <v>1489</v>
      </c>
      <c r="C16" s="37">
        <f t="shared" si="1"/>
        <v>5</v>
      </c>
      <c r="D16" s="30" t="s">
        <v>2273</v>
      </c>
      <c r="E16" s="30" t="s">
        <v>14</v>
      </c>
      <c r="G16" s="30">
        <v>50</v>
      </c>
      <c r="H16" s="24">
        <v>1</v>
      </c>
      <c r="I16" s="17" t="s">
        <v>2278</v>
      </c>
      <c r="J16" s="17" t="s">
        <v>2277</v>
      </c>
      <c r="K16" s="30">
        <v>25</v>
      </c>
      <c r="L16" s="30">
        <v>5</v>
      </c>
      <c r="M16" s="17" t="s">
        <v>1554</v>
      </c>
      <c r="N16" s="17" t="s">
        <v>1512</v>
      </c>
      <c r="O16" s="27" t="str">
        <f>INDEX(accountchart[chartId], MATCH(Table1[[#This Row],[sellChartName]],accountchart[chartName],0))</f>
        <v>52900517</v>
      </c>
      <c r="P16" s="27" t="str">
        <f>INDEX(accountchart[chartId], MATCH(Table1[[#This Row],[buyChartName]],accountchart[chartName],0))</f>
        <v>47210273</v>
      </c>
    </row>
    <row r="17" spans="1:16" x14ac:dyDescent="0.5">
      <c r="A17" s="17" t="s">
        <v>2282</v>
      </c>
      <c r="B17" s="17" t="s">
        <v>1489</v>
      </c>
      <c r="C17" s="37">
        <f t="shared" si="1"/>
        <v>5</v>
      </c>
      <c r="D17" s="30" t="s">
        <v>2274</v>
      </c>
      <c r="E17" s="30" t="s">
        <v>14</v>
      </c>
      <c r="G17" s="30">
        <v>50</v>
      </c>
      <c r="H17" s="24">
        <v>1</v>
      </c>
      <c r="I17" s="17" t="s">
        <v>2278</v>
      </c>
      <c r="J17" s="17" t="s">
        <v>2277</v>
      </c>
      <c r="K17" s="30">
        <v>25</v>
      </c>
      <c r="L17" s="30">
        <v>5</v>
      </c>
      <c r="M17" s="17" t="s">
        <v>1554</v>
      </c>
      <c r="N17" s="17" t="s">
        <v>1512</v>
      </c>
      <c r="O17" s="27" t="str">
        <f>INDEX(accountchart[chartId], MATCH(Table1[[#This Row],[sellChartName]],accountchart[chartName],0))</f>
        <v>52900517</v>
      </c>
      <c r="P17" s="27" t="str">
        <f>INDEX(accountchart[chartId], MATCH(Table1[[#This Row],[buyChartName]],accountchart[chartName],0))</f>
        <v>47210273</v>
      </c>
    </row>
    <row r="18" spans="1:16" x14ac:dyDescent="0.5">
      <c r="A18" s="17" t="s">
        <v>2283</v>
      </c>
      <c r="B18" s="17" t="s">
        <v>1489</v>
      </c>
      <c r="C18" s="37">
        <f t="shared" si="1"/>
        <v>5</v>
      </c>
      <c r="D18" s="30" t="s">
        <v>2275</v>
      </c>
      <c r="E18" s="30" t="s">
        <v>14</v>
      </c>
      <c r="G18" s="30">
        <v>50</v>
      </c>
      <c r="H18" s="24">
        <v>1</v>
      </c>
      <c r="I18" s="17" t="s">
        <v>2278</v>
      </c>
      <c r="J18" s="17" t="s">
        <v>2277</v>
      </c>
      <c r="K18" s="30">
        <v>25</v>
      </c>
      <c r="L18" s="30">
        <v>5</v>
      </c>
      <c r="M18" s="17" t="s">
        <v>1554</v>
      </c>
      <c r="N18" s="17" t="s">
        <v>1512</v>
      </c>
      <c r="O18" s="27" t="str">
        <f>INDEX(accountchart[chartId], MATCH(Table1[[#This Row],[sellChartName]],accountchart[chartName],0))</f>
        <v>52900517</v>
      </c>
      <c r="P18" s="27" t="str">
        <f>INDEX(accountchart[chartId], MATCH(Table1[[#This Row],[buyChartName]],accountchart[chartName],0))</f>
        <v>47210273</v>
      </c>
    </row>
    <row r="19" spans="1:16" x14ac:dyDescent="0.5">
      <c r="A19" s="17" t="s">
        <v>2284</v>
      </c>
      <c r="B19" s="17" t="s">
        <v>1489</v>
      </c>
      <c r="C19" s="37">
        <f t="shared" si="1"/>
        <v>5</v>
      </c>
      <c r="D19" s="30" t="s">
        <v>2276</v>
      </c>
      <c r="E19" s="30" t="s">
        <v>14</v>
      </c>
      <c r="G19" s="30">
        <v>50</v>
      </c>
      <c r="H19" s="24">
        <v>1</v>
      </c>
      <c r="I19" s="17" t="s">
        <v>2278</v>
      </c>
      <c r="J19" s="17" t="s">
        <v>2277</v>
      </c>
      <c r="K19" s="30">
        <v>25</v>
      </c>
      <c r="L19" s="30">
        <v>5</v>
      </c>
      <c r="M19" s="17" t="s">
        <v>1554</v>
      </c>
      <c r="N19" s="17" t="s">
        <v>1512</v>
      </c>
      <c r="O19" s="27" t="str">
        <f>INDEX(accountchart[chartId], MATCH(Table1[[#This Row],[sellChartName]],accountchart[chartName],0))</f>
        <v>52900517</v>
      </c>
      <c r="P19" s="27" t="str">
        <f>INDEX(accountchart[chartId], MATCH(Table1[[#This Row],[buyChartName]],accountchart[chartName],0))</f>
        <v>47210273</v>
      </c>
    </row>
    <row r="20" spans="1:16" x14ac:dyDescent="0.5">
      <c r="A20" s="17" t="s">
        <v>2263</v>
      </c>
      <c r="B20" s="17" t="s">
        <v>1489</v>
      </c>
      <c r="C20" s="37">
        <f t="shared" si="1"/>
        <v>5</v>
      </c>
      <c r="D20" s="30" t="s">
        <v>29</v>
      </c>
      <c r="E20" s="30" t="s">
        <v>14</v>
      </c>
      <c r="G20" s="30">
        <v>100</v>
      </c>
      <c r="H20" s="24">
        <v>1</v>
      </c>
      <c r="I20" s="17" t="s">
        <v>2278</v>
      </c>
      <c r="J20" s="17" t="s">
        <v>2277</v>
      </c>
      <c r="K20" s="30">
        <v>70</v>
      </c>
      <c r="L20" s="30">
        <v>5</v>
      </c>
      <c r="M20" s="17" t="s">
        <v>1554</v>
      </c>
      <c r="N20" s="17" t="s">
        <v>1512</v>
      </c>
      <c r="O20" s="27" t="str">
        <f>INDEX(accountchart[chartId], MATCH(Table1[[#This Row],[sellChartName]],accountchart[chartName],0))</f>
        <v>52900517</v>
      </c>
      <c r="P20" s="27" t="str">
        <f>INDEX(accountchart[chartId], MATCH(Table1[[#This Row],[buyChartName]],accountchart[chartName],0))</f>
        <v>47210273</v>
      </c>
    </row>
    <row r="21" spans="1:16" x14ac:dyDescent="0.5">
      <c r="A21" s="17" t="s">
        <v>2285</v>
      </c>
      <c r="B21" s="17" t="s">
        <v>1489</v>
      </c>
      <c r="C21" s="37">
        <f t="shared" si="1"/>
        <v>5</v>
      </c>
      <c r="D21" s="30" t="s">
        <v>541</v>
      </c>
      <c r="E21" s="30" t="s">
        <v>14</v>
      </c>
      <c r="G21" s="30">
        <v>100</v>
      </c>
      <c r="H21" s="24">
        <v>1</v>
      </c>
      <c r="I21" s="17" t="s">
        <v>2278</v>
      </c>
      <c r="J21" s="17" t="s">
        <v>2277</v>
      </c>
      <c r="K21" s="30">
        <v>70</v>
      </c>
      <c r="L21" s="30">
        <v>5</v>
      </c>
      <c r="M21" s="17" t="s">
        <v>1554</v>
      </c>
      <c r="N21" s="17" t="s">
        <v>1512</v>
      </c>
      <c r="O21" s="27" t="str">
        <f>INDEX(accountchart[chartId], MATCH(Table1[[#This Row],[sellChartName]],accountchart[chartName],0))</f>
        <v>52900517</v>
      </c>
      <c r="P21" s="27" t="str">
        <f>INDEX(accountchart[chartId], MATCH(Table1[[#This Row],[buyChartName]],accountchart[chartName],0))</f>
        <v>47210273</v>
      </c>
    </row>
    <row r="22" spans="1:16" x14ac:dyDescent="0.5">
      <c r="A22" s="17" t="s">
        <v>2286</v>
      </c>
      <c r="B22" s="17" t="s">
        <v>1489</v>
      </c>
      <c r="C22" s="37">
        <f t="shared" si="1"/>
        <v>5</v>
      </c>
      <c r="D22" s="30" t="s">
        <v>682</v>
      </c>
      <c r="E22" s="30" t="s">
        <v>2279</v>
      </c>
      <c r="G22" s="30">
        <v>55</v>
      </c>
      <c r="H22" s="17">
        <v>1</v>
      </c>
      <c r="I22" s="17" t="s">
        <v>2278</v>
      </c>
      <c r="J22" s="30" t="s">
        <v>2802</v>
      </c>
      <c r="K22" s="30">
        <v>40</v>
      </c>
      <c r="L22" s="17">
        <v>5</v>
      </c>
      <c r="M22" s="17" t="s">
        <v>1554</v>
      </c>
      <c r="N22" s="17" t="s">
        <v>1512</v>
      </c>
      <c r="O22" s="27" t="str">
        <f>INDEX(accountchart[chartId], MATCH(Table1[[#This Row],[sellChartName]],accountchart[chartName],0))</f>
        <v>52900517</v>
      </c>
      <c r="P22" s="27" t="str">
        <f>INDEX(accountchart[chartId], MATCH(Table1[[#This Row],[buyChartName]],accountchart[chartName],0))</f>
        <v>47210273</v>
      </c>
    </row>
    <row r="23" spans="1:16" x14ac:dyDescent="0.5">
      <c r="A23" s="17" t="s">
        <v>2264</v>
      </c>
      <c r="B23" s="17" t="s">
        <v>1489</v>
      </c>
      <c r="C23" s="37">
        <f t="shared" si="1"/>
        <v>5</v>
      </c>
      <c r="D23" s="30" t="s">
        <v>32</v>
      </c>
      <c r="E23" s="30" t="s">
        <v>14</v>
      </c>
      <c r="G23" s="30">
        <v>35</v>
      </c>
      <c r="H23" s="17">
        <v>1</v>
      </c>
      <c r="I23" s="17" t="s">
        <v>2278</v>
      </c>
      <c r="J23" s="17" t="s">
        <v>2277</v>
      </c>
      <c r="K23" s="30">
        <v>25</v>
      </c>
      <c r="L23" s="17">
        <v>5</v>
      </c>
      <c r="M23" s="17" t="s">
        <v>1554</v>
      </c>
      <c r="N23" s="17" t="s">
        <v>1512</v>
      </c>
      <c r="O23" s="27" t="str">
        <f>INDEX(accountchart[chartId], MATCH(Table1[[#This Row],[sellChartName]],accountchart[chartName],0))</f>
        <v>52900517</v>
      </c>
      <c r="P23" s="27" t="str">
        <f>INDEX(accountchart[chartId], MATCH(Table1[[#This Row],[buyChartName]],accountchart[chartName],0))</f>
        <v>47210273</v>
      </c>
    </row>
    <row r="24" spans="1:16" x14ac:dyDescent="0.5">
      <c r="A24" s="17" t="s">
        <v>2267</v>
      </c>
      <c r="B24" s="17" t="s">
        <v>1489</v>
      </c>
      <c r="C24" s="37">
        <f t="shared" si="1"/>
        <v>5</v>
      </c>
      <c r="D24" s="30" t="s">
        <v>8</v>
      </c>
      <c r="E24" s="30" t="s">
        <v>14</v>
      </c>
      <c r="G24" s="30">
        <v>60</v>
      </c>
      <c r="H24" s="17">
        <v>1</v>
      </c>
      <c r="I24" s="17" t="s">
        <v>2278</v>
      </c>
      <c r="J24" s="17" t="s">
        <v>2287</v>
      </c>
      <c r="K24" s="30">
        <v>45</v>
      </c>
      <c r="L24" s="17">
        <v>5</v>
      </c>
      <c r="M24" s="17" t="s">
        <v>1554</v>
      </c>
      <c r="N24" s="17" t="s">
        <v>1512</v>
      </c>
      <c r="O24" s="27" t="str">
        <f>INDEX(accountchart[chartId], MATCH(Table1[[#This Row],[sellChartName]],accountchart[chartName],0))</f>
        <v>52900517</v>
      </c>
      <c r="P24" s="27" t="str">
        <f>INDEX(accountchart[chartId], MATCH(Table1[[#This Row],[buyChartName]],accountchart[chartName],0))</f>
        <v>47210273</v>
      </c>
    </row>
    <row r="25" spans="1:16" x14ac:dyDescent="0.5">
      <c r="A25" s="17" t="s">
        <v>2268</v>
      </c>
      <c r="B25" s="17" t="s">
        <v>1489</v>
      </c>
      <c r="C25" s="37">
        <f t="shared" si="1"/>
        <v>5</v>
      </c>
      <c r="D25" s="30" t="s">
        <v>33</v>
      </c>
      <c r="E25" s="30" t="s">
        <v>2288</v>
      </c>
      <c r="G25" s="30">
        <v>65</v>
      </c>
      <c r="H25" s="17">
        <v>1</v>
      </c>
      <c r="I25" s="17" t="s">
        <v>2278</v>
      </c>
      <c r="J25" s="30" t="s">
        <v>2803</v>
      </c>
      <c r="K25" s="30">
        <v>45</v>
      </c>
      <c r="L25" s="17">
        <v>5</v>
      </c>
      <c r="M25" s="17" t="s">
        <v>1554</v>
      </c>
      <c r="N25" s="17" t="s">
        <v>1512</v>
      </c>
      <c r="O25" s="27" t="str">
        <f>INDEX(accountchart[chartId], MATCH(Table1[[#This Row],[sellChartName]],accountchart[chartName],0))</f>
        <v>52900517</v>
      </c>
      <c r="P25" s="27" t="str">
        <f>INDEX(accountchart[chartId], MATCH(Table1[[#This Row],[buyChartName]],accountchart[chartName],0))</f>
        <v>47210273</v>
      </c>
    </row>
    <row r="26" spans="1:16" x14ac:dyDescent="0.5">
      <c r="A26" s="17" t="s">
        <v>2269</v>
      </c>
      <c r="B26" s="17" t="s">
        <v>1489</v>
      </c>
      <c r="C26" s="37">
        <f t="shared" si="1"/>
        <v>5</v>
      </c>
      <c r="D26" s="30" t="s">
        <v>34</v>
      </c>
      <c r="E26" s="30" t="s">
        <v>2288</v>
      </c>
      <c r="G26" s="30">
        <v>65</v>
      </c>
      <c r="H26" s="17">
        <v>1</v>
      </c>
      <c r="I26" s="17" t="s">
        <v>2278</v>
      </c>
      <c r="J26" s="30" t="s">
        <v>2803</v>
      </c>
      <c r="K26" s="30">
        <v>45</v>
      </c>
      <c r="L26" s="17">
        <v>5</v>
      </c>
      <c r="M26" s="17" t="s">
        <v>1554</v>
      </c>
      <c r="N26" s="17" t="s">
        <v>1512</v>
      </c>
      <c r="O26" s="27" t="str">
        <f>INDEX(accountchart[chartId], MATCH(Table1[[#This Row],[sellChartName]],accountchart[chartName],0))</f>
        <v>52900517</v>
      </c>
      <c r="P26" s="27" t="str">
        <f>INDEX(accountchart[chartId], MATCH(Table1[[#This Row],[buyChartName]],accountchart[chartName],0))</f>
        <v>47210273</v>
      </c>
    </row>
    <row r="27" spans="1:16" x14ac:dyDescent="0.5">
      <c r="A27" s="17" t="s">
        <v>2270</v>
      </c>
      <c r="B27" s="17" t="s">
        <v>1489</v>
      </c>
      <c r="C27" s="37">
        <f t="shared" si="1"/>
        <v>5</v>
      </c>
      <c r="D27" s="2" t="s">
        <v>35</v>
      </c>
      <c r="E27" s="30" t="s">
        <v>14</v>
      </c>
      <c r="G27" s="30">
        <v>45</v>
      </c>
      <c r="H27" s="17">
        <v>1</v>
      </c>
      <c r="I27" s="17" t="s">
        <v>2278</v>
      </c>
      <c r="J27" s="30" t="s">
        <v>2803</v>
      </c>
      <c r="K27" s="30">
        <v>35</v>
      </c>
      <c r="L27" s="17">
        <v>5</v>
      </c>
      <c r="M27" s="17" t="s">
        <v>1554</v>
      </c>
      <c r="N27" s="17" t="s">
        <v>1512</v>
      </c>
      <c r="O27" s="27" t="str">
        <f>INDEX(accountchart[chartId], MATCH(Table1[[#This Row],[sellChartName]],accountchart[chartName],0))</f>
        <v>52900517</v>
      </c>
      <c r="P27" s="27" t="str">
        <f>INDEX(accountchart[chartId], MATCH(Table1[[#This Row],[buyChartName]],accountchart[chartName],0))</f>
        <v>47210273</v>
      </c>
    </row>
    <row r="28" spans="1:16" x14ac:dyDescent="0.5">
      <c r="A28" s="17" t="s">
        <v>2271</v>
      </c>
      <c r="B28" s="17" t="s">
        <v>1489</v>
      </c>
      <c r="C28" s="37">
        <f t="shared" si="1"/>
        <v>5</v>
      </c>
      <c r="D28" s="2" t="s">
        <v>36</v>
      </c>
      <c r="E28" s="30" t="s">
        <v>2288</v>
      </c>
      <c r="G28" s="30">
        <v>140</v>
      </c>
      <c r="H28" s="17">
        <v>1</v>
      </c>
      <c r="I28" s="17" t="s">
        <v>2278</v>
      </c>
      <c r="J28" s="17" t="s">
        <v>2287</v>
      </c>
      <c r="K28" s="30">
        <v>100</v>
      </c>
      <c r="L28" s="17">
        <v>5</v>
      </c>
      <c r="M28" s="17" t="s">
        <v>1554</v>
      </c>
      <c r="N28" s="17" t="s">
        <v>1512</v>
      </c>
      <c r="O28" s="27" t="str">
        <f>INDEX(accountchart[chartId], MATCH(Table1[[#This Row],[sellChartName]],accountchart[chartName],0))</f>
        <v>52900517</v>
      </c>
      <c r="P28" s="27" t="str">
        <f>INDEX(accountchart[chartId], MATCH(Table1[[#This Row],[buyChartName]],accountchart[chartName],0))</f>
        <v>47210273</v>
      </c>
    </row>
    <row r="29" spans="1:16" x14ac:dyDescent="0.5">
      <c r="A29" s="17" t="s">
        <v>2272</v>
      </c>
      <c r="B29" s="17" t="s">
        <v>1489</v>
      </c>
      <c r="C29" s="37">
        <f t="shared" si="1"/>
        <v>5</v>
      </c>
      <c r="D29" s="2" t="s">
        <v>37</v>
      </c>
      <c r="E29" s="30" t="s">
        <v>2288</v>
      </c>
      <c r="G29" s="30">
        <v>200</v>
      </c>
      <c r="H29" s="17">
        <v>1</v>
      </c>
      <c r="I29" s="17" t="s">
        <v>2278</v>
      </c>
      <c r="J29" s="17" t="s">
        <v>2287</v>
      </c>
      <c r="K29" s="30">
        <v>150</v>
      </c>
      <c r="L29" s="17">
        <v>5</v>
      </c>
      <c r="M29" s="17" t="s">
        <v>1554</v>
      </c>
      <c r="N29" s="17" t="s">
        <v>1512</v>
      </c>
      <c r="O29" s="27" t="str">
        <f>INDEX(accountchart[chartId], MATCH(Table1[[#This Row],[sellChartName]],accountchart[chartName],0))</f>
        <v>52900517</v>
      </c>
      <c r="P29" s="27" t="str">
        <f>INDEX(accountchart[chartId], MATCH(Table1[[#This Row],[buyChartName]],accountchart[chartName],0))</f>
        <v>47210273</v>
      </c>
    </row>
    <row r="30" spans="1:16" x14ac:dyDescent="0.5">
      <c r="A30" s="17" t="s">
        <v>2424</v>
      </c>
      <c r="B30" s="17" t="s">
        <v>1489</v>
      </c>
      <c r="C30" s="37">
        <f t="shared" ref="C30:C100" si="2">IF($B30="ProductService",1,IF($B30="ProductNonInventory",3,IF($B30="ProductInventory",5,"error")))</f>
        <v>5</v>
      </c>
      <c r="D30" s="30" t="s">
        <v>38</v>
      </c>
      <c r="E30" s="30" t="s">
        <v>2288</v>
      </c>
      <c r="G30" s="17">
        <v>85</v>
      </c>
      <c r="H30" s="17">
        <v>1</v>
      </c>
      <c r="I30" s="17" t="s">
        <v>2278</v>
      </c>
      <c r="J30" s="30" t="s">
        <v>2803</v>
      </c>
      <c r="K30" s="30">
        <v>65</v>
      </c>
      <c r="L30" s="17">
        <v>5</v>
      </c>
      <c r="M30" s="17" t="s">
        <v>1554</v>
      </c>
      <c r="N30" s="17" t="s">
        <v>1512</v>
      </c>
      <c r="O30" s="27" t="str">
        <f>INDEX(accountchart[chartId], MATCH(Table1[[#This Row],[sellChartName]],accountchart[chartName],0))</f>
        <v>52900517</v>
      </c>
      <c r="P30" s="27" t="str">
        <f>INDEX(accountchart[chartId], MATCH(Table1[[#This Row],[buyChartName]],accountchart[chartName],0))</f>
        <v>47210273</v>
      </c>
    </row>
    <row r="31" spans="1:16" x14ac:dyDescent="0.5">
      <c r="A31" s="17" t="s">
        <v>2425</v>
      </c>
      <c r="B31" s="17" t="s">
        <v>1489</v>
      </c>
      <c r="C31" s="37">
        <f t="shared" si="2"/>
        <v>5</v>
      </c>
      <c r="D31" s="30" t="s">
        <v>549</v>
      </c>
      <c r="E31" s="30" t="s">
        <v>15</v>
      </c>
      <c r="G31" s="17">
        <v>100</v>
      </c>
      <c r="H31" s="17">
        <v>1</v>
      </c>
      <c r="I31" s="17" t="s">
        <v>2278</v>
      </c>
      <c r="J31" s="30" t="s">
        <v>2803</v>
      </c>
      <c r="K31" s="30">
        <v>80</v>
      </c>
      <c r="L31" s="17">
        <v>5</v>
      </c>
      <c r="M31" s="17" t="s">
        <v>1554</v>
      </c>
      <c r="N31" s="17" t="s">
        <v>1512</v>
      </c>
      <c r="O31" s="27" t="str">
        <f>INDEX(accountchart[chartId], MATCH(Table1[[#This Row],[sellChartName]],accountchart[chartName],0))</f>
        <v>52900517</v>
      </c>
      <c r="P31" s="27" t="str">
        <f>INDEX(accountchart[chartId], MATCH(Table1[[#This Row],[buyChartName]],accountchart[chartName],0))</f>
        <v>47210273</v>
      </c>
    </row>
    <row r="32" spans="1:16" x14ac:dyDescent="0.5">
      <c r="A32" s="17" t="s">
        <v>2426</v>
      </c>
      <c r="B32" s="17" t="s">
        <v>1489</v>
      </c>
      <c r="C32" s="37">
        <f t="shared" si="2"/>
        <v>5</v>
      </c>
      <c r="D32" s="30" t="s">
        <v>39</v>
      </c>
      <c r="E32" s="30" t="s">
        <v>15</v>
      </c>
      <c r="G32" s="17">
        <v>80</v>
      </c>
      <c r="H32" s="17">
        <v>1</v>
      </c>
      <c r="I32" s="17" t="s">
        <v>2278</v>
      </c>
      <c r="J32" s="30" t="s">
        <v>2803</v>
      </c>
      <c r="K32" s="30">
        <v>60</v>
      </c>
      <c r="L32" s="17">
        <v>5</v>
      </c>
      <c r="M32" s="17" t="s">
        <v>1554</v>
      </c>
      <c r="N32" s="17" t="s">
        <v>1512</v>
      </c>
      <c r="O32" s="27" t="str">
        <f>INDEX(accountchart[chartId], MATCH(Table1[[#This Row],[sellChartName]],accountchart[chartName],0))</f>
        <v>52900517</v>
      </c>
      <c r="P32" s="27" t="str">
        <f>INDEX(accountchart[chartId], MATCH(Table1[[#This Row],[buyChartName]],accountchart[chartName],0))</f>
        <v>47210273</v>
      </c>
    </row>
    <row r="33" spans="1:16" x14ac:dyDescent="0.5">
      <c r="A33" s="17" t="s">
        <v>2427</v>
      </c>
      <c r="B33" s="17" t="s">
        <v>1489</v>
      </c>
      <c r="C33" s="37">
        <f t="shared" si="2"/>
        <v>5</v>
      </c>
      <c r="D33" s="30" t="s">
        <v>40</v>
      </c>
      <c r="E33" s="30" t="s">
        <v>2279</v>
      </c>
      <c r="G33" s="17">
        <v>70</v>
      </c>
      <c r="H33" s="17">
        <v>1</v>
      </c>
      <c r="I33" s="17" t="s">
        <v>2278</v>
      </c>
      <c r="J33" s="17" t="s">
        <v>2287</v>
      </c>
      <c r="K33" s="30">
        <v>50</v>
      </c>
      <c r="L33" s="17">
        <v>5</v>
      </c>
      <c r="M33" s="17" t="s">
        <v>1554</v>
      </c>
      <c r="N33" s="17" t="s">
        <v>1512</v>
      </c>
      <c r="O33" s="27" t="str">
        <f>INDEX(accountchart[chartId], MATCH(Table1[[#This Row],[sellChartName]],accountchart[chartName],0))</f>
        <v>52900517</v>
      </c>
      <c r="P33" s="27" t="str">
        <f>INDEX(accountchart[chartId], MATCH(Table1[[#This Row],[buyChartName]],accountchart[chartName],0))</f>
        <v>47210273</v>
      </c>
    </row>
    <row r="34" spans="1:16" x14ac:dyDescent="0.5">
      <c r="A34" s="17" t="s">
        <v>2428</v>
      </c>
      <c r="B34" s="17" t="s">
        <v>1489</v>
      </c>
      <c r="C34" s="37">
        <f t="shared" si="2"/>
        <v>5</v>
      </c>
      <c r="D34" s="30" t="s">
        <v>41</v>
      </c>
      <c r="E34" s="30" t="s">
        <v>15</v>
      </c>
      <c r="G34" s="17">
        <v>55</v>
      </c>
      <c r="H34" s="17">
        <v>1</v>
      </c>
      <c r="I34" s="17" t="s">
        <v>2278</v>
      </c>
      <c r="J34" s="17" t="s">
        <v>2804</v>
      </c>
      <c r="K34" s="30">
        <v>45</v>
      </c>
      <c r="L34" s="17">
        <v>5</v>
      </c>
      <c r="M34" s="17" t="s">
        <v>1554</v>
      </c>
      <c r="N34" s="17" t="s">
        <v>1512</v>
      </c>
      <c r="O34" s="27" t="str">
        <f>INDEX(accountchart[chartId], MATCH(Table1[[#This Row],[sellChartName]],accountchart[chartName],0))</f>
        <v>52900517</v>
      </c>
      <c r="P34" s="27" t="str">
        <f>INDEX(accountchart[chartId], MATCH(Table1[[#This Row],[buyChartName]],accountchart[chartName],0))</f>
        <v>47210273</v>
      </c>
    </row>
    <row r="35" spans="1:16" x14ac:dyDescent="0.5">
      <c r="A35" s="17" t="s">
        <v>2429</v>
      </c>
      <c r="B35" s="17" t="s">
        <v>1489</v>
      </c>
      <c r="C35" s="37">
        <f t="shared" si="2"/>
        <v>5</v>
      </c>
      <c r="D35" s="30" t="s">
        <v>42</v>
      </c>
      <c r="E35" s="30" t="s">
        <v>14</v>
      </c>
      <c r="G35" s="17">
        <v>50</v>
      </c>
      <c r="H35" s="24">
        <v>1</v>
      </c>
      <c r="I35" s="17" t="s">
        <v>2278</v>
      </c>
      <c r="J35" s="17" t="s">
        <v>2805</v>
      </c>
      <c r="K35" s="30">
        <v>40</v>
      </c>
      <c r="L35" s="17">
        <v>5</v>
      </c>
      <c r="M35" s="17" t="s">
        <v>1554</v>
      </c>
      <c r="N35" s="17" t="s">
        <v>1512</v>
      </c>
      <c r="O35" s="27" t="str">
        <f>INDEX(accountchart[chartId], MATCH(Table1[[#This Row],[sellChartName]],accountchart[chartName],0))</f>
        <v>52900517</v>
      </c>
      <c r="P35" s="27" t="str">
        <f>INDEX(accountchart[chartId], MATCH(Table1[[#This Row],[buyChartName]],accountchart[chartName],0))</f>
        <v>47210273</v>
      </c>
    </row>
    <row r="36" spans="1:16" x14ac:dyDescent="0.5">
      <c r="A36" s="17" t="s">
        <v>2430</v>
      </c>
      <c r="B36" s="17" t="s">
        <v>1489</v>
      </c>
      <c r="C36" s="37">
        <f>IF($B36="ProductService",1,IF($B36="ProductNonInventory",3,IF($B36="ProductInventory",5,"error")))</f>
        <v>5</v>
      </c>
      <c r="D36" s="30" t="s">
        <v>3987</v>
      </c>
      <c r="E36" s="30" t="s">
        <v>2288</v>
      </c>
      <c r="G36" s="17">
        <v>150</v>
      </c>
      <c r="H36" s="17">
        <v>1</v>
      </c>
      <c r="I36" s="17" t="s">
        <v>2278</v>
      </c>
      <c r="J36" s="17" t="s">
        <v>2805</v>
      </c>
      <c r="K36" s="30">
        <v>120</v>
      </c>
      <c r="L36" s="30">
        <v>5</v>
      </c>
      <c r="M36" s="17" t="s">
        <v>1554</v>
      </c>
      <c r="N36" s="17" t="s">
        <v>1512</v>
      </c>
      <c r="O36" s="27" t="str">
        <f>INDEX(accountchart[chartId], MATCH(Table1[[#This Row],[sellChartName]],accountchart[chartName],0))</f>
        <v>52900517</v>
      </c>
      <c r="P36" s="27" t="str">
        <f>INDEX(accountchart[chartId], MATCH(Table1[[#This Row],[buyChartName]],accountchart[chartName],0))</f>
        <v>47210273</v>
      </c>
    </row>
    <row r="37" spans="1:16" x14ac:dyDescent="0.5">
      <c r="A37" s="17" t="s">
        <v>2431</v>
      </c>
      <c r="B37" s="17" t="s">
        <v>1489</v>
      </c>
      <c r="C37" s="37">
        <f t="shared" si="2"/>
        <v>5</v>
      </c>
      <c r="D37" s="30" t="s">
        <v>43</v>
      </c>
      <c r="E37" s="30" t="s">
        <v>2288</v>
      </c>
      <c r="G37" s="17">
        <v>60</v>
      </c>
      <c r="H37" s="17">
        <v>1</v>
      </c>
      <c r="I37" s="17" t="s">
        <v>2278</v>
      </c>
      <c r="J37" s="17" t="s">
        <v>2806</v>
      </c>
      <c r="K37" s="30">
        <v>42</v>
      </c>
      <c r="L37" s="17">
        <v>5</v>
      </c>
      <c r="M37" s="17" t="s">
        <v>1554</v>
      </c>
      <c r="N37" s="17" t="s">
        <v>1512</v>
      </c>
      <c r="O37" s="27" t="str">
        <f>INDEX(accountchart[chartId], MATCH(Table1[[#This Row],[sellChartName]],accountchart[chartName],0))</f>
        <v>52900517</v>
      </c>
      <c r="P37" s="27" t="str">
        <f>INDEX(accountchart[chartId], MATCH(Table1[[#This Row],[buyChartName]],accountchart[chartName],0))</f>
        <v>47210273</v>
      </c>
    </row>
    <row r="38" spans="1:16" x14ac:dyDescent="0.5">
      <c r="A38" s="17" t="s">
        <v>2432</v>
      </c>
      <c r="B38" s="17" t="s">
        <v>1489</v>
      </c>
      <c r="C38" s="37">
        <f t="shared" si="2"/>
        <v>5</v>
      </c>
      <c r="D38" s="30" t="s">
        <v>44</v>
      </c>
      <c r="E38" s="30" t="s">
        <v>2288</v>
      </c>
      <c r="G38" s="17">
        <v>60</v>
      </c>
      <c r="H38" s="17">
        <v>1</v>
      </c>
      <c r="I38" s="17" t="s">
        <v>2278</v>
      </c>
      <c r="J38" s="17" t="s">
        <v>2806</v>
      </c>
      <c r="K38" s="30">
        <v>42</v>
      </c>
      <c r="L38" s="17">
        <v>5</v>
      </c>
      <c r="M38" s="17" t="s">
        <v>1554</v>
      </c>
      <c r="N38" s="17" t="s">
        <v>1512</v>
      </c>
      <c r="O38" s="27" t="str">
        <f>INDEX(accountchart[chartId], MATCH(Table1[[#This Row],[sellChartName]],accountchart[chartName],0))</f>
        <v>52900517</v>
      </c>
      <c r="P38" s="27" t="str">
        <f>INDEX(accountchart[chartId], MATCH(Table1[[#This Row],[buyChartName]],accountchart[chartName],0))</f>
        <v>47210273</v>
      </c>
    </row>
    <row r="39" spans="1:16" x14ac:dyDescent="0.5">
      <c r="A39" s="17" t="s">
        <v>2433</v>
      </c>
      <c r="B39" s="17" t="s">
        <v>1489</v>
      </c>
      <c r="C39" s="37">
        <f t="shared" si="2"/>
        <v>5</v>
      </c>
      <c r="D39" s="30" t="s">
        <v>45</v>
      </c>
      <c r="E39" s="30" t="s">
        <v>15</v>
      </c>
      <c r="G39" s="17">
        <v>200</v>
      </c>
      <c r="H39" s="17">
        <v>1</v>
      </c>
      <c r="I39" s="17" t="s">
        <v>2278</v>
      </c>
      <c r="J39" s="17" t="s">
        <v>2807</v>
      </c>
      <c r="K39" s="30">
        <v>150</v>
      </c>
      <c r="L39" s="17">
        <v>5</v>
      </c>
      <c r="M39" s="17" t="s">
        <v>1554</v>
      </c>
      <c r="N39" s="17" t="s">
        <v>1512</v>
      </c>
      <c r="O39" s="27" t="str">
        <f>INDEX(accountchart[chartId], MATCH(Table1[[#This Row],[sellChartName]],accountchart[chartName],0))</f>
        <v>52900517</v>
      </c>
      <c r="P39" s="27" t="str">
        <f>INDEX(accountchart[chartId], MATCH(Table1[[#This Row],[buyChartName]],accountchart[chartName],0))</f>
        <v>47210273</v>
      </c>
    </row>
    <row r="40" spans="1:16" x14ac:dyDescent="0.5">
      <c r="A40" s="17" t="s">
        <v>2434</v>
      </c>
      <c r="B40" s="17" t="s">
        <v>1489</v>
      </c>
      <c r="C40" s="37">
        <f t="shared" si="2"/>
        <v>5</v>
      </c>
      <c r="D40" s="30" t="s">
        <v>213</v>
      </c>
      <c r="E40" s="30" t="s">
        <v>14</v>
      </c>
      <c r="G40" s="17">
        <v>230</v>
      </c>
      <c r="H40" s="17">
        <v>1</v>
      </c>
      <c r="I40" s="17" t="s">
        <v>2278</v>
      </c>
      <c r="J40" s="17" t="s">
        <v>2807</v>
      </c>
      <c r="K40" s="30">
        <v>180</v>
      </c>
      <c r="L40" s="17">
        <v>5</v>
      </c>
      <c r="M40" s="17" t="s">
        <v>1554</v>
      </c>
      <c r="N40" s="17" t="s">
        <v>1512</v>
      </c>
      <c r="O40" s="27" t="str">
        <f>INDEX(accountchart[chartId], MATCH(Table1[[#This Row],[sellChartName]],accountchart[chartName],0))</f>
        <v>52900517</v>
      </c>
      <c r="P40" s="27" t="str">
        <f>INDEX(accountchart[chartId], MATCH(Table1[[#This Row],[buyChartName]],accountchart[chartName],0))</f>
        <v>47210273</v>
      </c>
    </row>
    <row r="41" spans="1:16" x14ac:dyDescent="0.5">
      <c r="A41" s="17" t="s">
        <v>2435</v>
      </c>
      <c r="B41" s="17" t="s">
        <v>1489</v>
      </c>
      <c r="C41" s="37">
        <f t="shared" si="2"/>
        <v>5</v>
      </c>
      <c r="D41" s="30" t="s">
        <v>47</v>
      </c>
      <c r="E41" s="30" t="s">
        <v>15</v>
      </c>
      <c r="G41" s="17">
        <v>60</v>
      </c>
      <c r="H41" s="17">
        <v>1</v>
      </c>
      <c r="I41" s="17" t="s">
        <v>2278</v>
      </c>
      <c r="J41" s="17" t="s">
        <v>2808</v>
      </c>
      <c r="K41" s="30">
        <v>45</v>
      </c>
      <c r="L41" s="17">
        <v>5</v>
      </c>
      <c r="M41" s="17" t="s">
        <v>1554</v>
      </c>
      <c r="N41" s="17" t="s">
        <v>1512</v>
      </c>
      <c r="O41" s="27" t="str">
        <f>INDEX(accountchart[chartId], MATCH(Table1[[#This Row],[sellChartName]],accountchart[chartName],0))</f>
        <v>52900517</v>
      </c>
      <c r="P41" s="27" t="str">
        <f>INDEX(accountchart[chartId], MATCH(Table1[[#This Row],[buyChartName]],accountchart[chartName],0))</f>
        <v>47210273</v>
      </c>
    </row>
    <row r="42" spans="1:16" x14ac:dyDescent="0.5">
      <c r="A42" s="17" t="s">
        <v>2436</v>
      </c>
      <c r="B42" s="17" t="s">
        <v>1489</v>
      </c>
      <c r="C42" s="37">
        <f t="shared" si="2"/>
        <v>5</v>
      </c>
      <c r="D42" s="30" t="s">
        <v>49</v>
      </c>
      <c r="E42" s="30" t="s">
        <v>2288</v>
      </c>
      <c r="G42" s="17">
        <v>75</v>
      </c>
      <c r="H42" s="17">
        <v>1</v>
      </c>
      <c r="I42" s="17" t="s">
        <v>2278</v>
      </c>
      <c r="J42" s="17" t="s">
        <v>2809</v>
      </c>
      <c r="K42" s="30">
        <v>60</v>
      </c>
      <c r="L42" s="17">
        <v>5</v>
      </c>
      <c r="M42" s="17" t="s">
        <v>1554</v>
      </c>
      <c r="N42" s="17" t="s">
        <v>1512</v>
      </c>
      <c r="O42" s="27" t="str">
        <f>INDEX(accountchart[chartId], MATCH(Table1[[#This Row],[sellChartName]],accountchart[chartName],0))</f>
        <v>52900517</v>
      </c>
      <c r="P42" s="27" t="str">
        <f>INDEX(accountchart[chartId], MATCH(Table1[[#This Row],[buyChartName]],accountchart[chartName],0))</f>
        <v>47210273</v>
      </c>
    </row>
    <row r="43" spans="1:16" x14ac:dyDescent="0.5">
      <c r="A43" s="17" t="s">
        <v>2437</v>
      </c>
      <c r="B43" s="17" t="s">
        <v>1489</v>
      </c>
      <c r="C43" s="37">
        <f t="shared" si="2"/>
        <v>5</v>
      </c>
      <c r="D43" s="30" t="s">
        <v>50</v>
      </c>
      <c r="E43" s="30" t="s">
        <v>14</v>
      </c>
      <c r="G43" s="17">
        <v>70</v>
      </c>
      <c r="H43" s="17">
        <v>1</v>
      </c>
      <c r="I43" s="17" t="s">
        <v>2278</v>
      </c>
      <c r="J43" s="17" t="s">
        <v>2807</v>
      </c>
      <c r="K43" s="30">
        <v>50</v>
      </c>
      <c r="L43" s="17">
        <v>5</v>
      </c>
      <c r="M43" s="17" t="s">
        <v>1554</v>
      </c>
      <c r="N43" s="17" t="s">
        <v>1512</v>
      </c>
      <c r="O43" s="27" t="str">
        <f>INDEX(accountchart[chartId], MATCH(Table1[[#This Row],[sellChartName]],accountchart[chartName],0))</f>
        <v>52900517</v>
      </c>
      <c r="P43" s="27" t="str">
        <f>INDEX(accountchart[chartId], MATCH(Table1[[#This Row],[buyChartName]],accountchart[chartName],0))</f>
        <v>47210273</v>
      </c>
    </row>
    <row r="44" spans="1:16" x14ac:dyDescent="0.5">
      <c r="A44" s="17" t="s">
        <v>2438</v>
      </c>
      <c r="B44" s="17" t="s">
        <v>1489</v>
      </c>
      <c r="C44" s="37">
        <f t="shared" si="2"/>
        <v>5</v>
      </c>
      <c r="D44" s="30" t="s">
        <v>217</v>
      </c>
      <c r="E44" s="30" t="s">
        <v>15</v>
      </c>
      <c r="G44" s="17">
        <v>65</v>
      </c>
      <c r="H44" s="17">
        <v>1</v>
      </c>
      <c r="I44" s="17" t="s">
        <v>2278</v>
      </c>
      <c r="J44" s="17" t="s">
        <v>2807</v>
      </c>
      <c r="K44" s="30">
        <v>50</v>
      </c>
      <c r="L44" s="17">
        <v>5</v>
      </c>
      <c r="M44" s="17" t="s">
        <v>1554</v>
      </c>
      <c r="N44" s="17" t="s">
        <v>1512</v>
      </c>
      <c r="O44" s="27" t="str">
        <f>INDEX(accountchart[chartId], MATCH(Table1[[#This Row],[sellChartName]],accountchart[chartName],0))</f>
        <v>52900517</v>
      </c>
      <c r="P44" s="27" t="str">
        <f>INDEX(accountchart[chartId], MATCH(Table1[[#This Row],[buyChartName]],accountchart[chartName],0))</f>
        <v>47210273</v>
      </c>
    </row>
    <row r="45" spans="1:16" x14ac:dyDescent="0.5">
      <c r="A45" s="17" t="s">
        <v>2439</v>
      </c>
      <c r="B45" s="17" t="s">
        <v>1489</v>
      </c>
      <c r="C45" s="37">
        <f t="shared" si="2"/>
        <v>5</v>
      </c>
      <c r="D45" s="30" t="s">
        <v>547</v>
      </c>
      <c r="E45" s="30" t="s">
        <v>2279</v>
      </c>
      <c r="G45" s="17">
        <v>45</v>
      </c>
      <c r="H45" s="17">
        <v>1</v>
      </c>
      <c r="I45" s="17" t="s">
        <v>2278</v>
      </c>
      <c r="J45" s="30" t="s">
        <v>2803</v>
      </c>
      <c r="K45" s="30">
        <v>35</v>
      </c>
      <c r="L45" s="17">
        <v>5</v>
      </c>
      <c r="M45" s="17" t="s">
        <v>1554</v>
      </c>
      <c r="N45" s="17" t="s">
        <v>1512</v>
      </c>
      <c r="O45" s="27" t="str">
        <f>INDEX(accountchart[chartId], MATCH(Table1[[#This Row],[sellChartName]],accountchart[chartName],0))</f>
        <v>52900517</v>
      </c>
      <c r="P45" s="27" t="str">
        <f>INDEX(accountchart[chartId], MATCH(Table1[[#This Row],[buyChartName]],accountchart[chartName],0))</f>
        <v>47210273</v>
      </c>
    </row>
    <row r="46" spans="1:16" x14ac:dyDescent="0.5">
      <c r="A46" s="17" t="s">
        <v>2440</v>
      </c>
      <c r="B46" s="17" t="s">
        <v>1489</v>
      </c>
      <c r="C46" s="37">
        <f t="shared" si="2"/>
        <v>5</v>
      </c>
      <c r="D46" s="30" t="s">
        <v>51</v>
      </c>
      <c r="E46" s="30" t="s">
        <v>15</v>
      </c>
      <c r="G46" s="17">
        <v>150</v>
      </c>
      <c r="H46" s="17">
        <v>1</v>
      </c>
      <c r="I46" s="17" t="s">
        <v>2278</v>
      </c>
      <c r="J46" s="30" t="s">
        <v>2803</v>
      </c>
      <c r="K46" s="30">
        <v>120</v>
      </c>
      <c r="L46" s="17">
        <v>5</v>
      </c>
      <c r="M46" s="17" t="s">
        <v>1554</v>
      </c>
      <c r="N46" s="17" t="s">
        <v>1512</v>
      </c>
      <c r="O46" s="27" t="str">
        <f>INDEX(accountchart[chartId], MATCH(Table1[[#This Row],[sellChartName]],accountchart[chartName],0))</f>
        <v>52900517</v>
      </c>
      <c r="P46" s="27" t="str">
        <f>INDEX(accountchart[chartId], MATCH(Table1[[#This Row],[buyChartName]],accountchart[chartName],0))</f>
        <v>47210273</v>
      </c>
    </row>
    <row r="47" spans="1:16" x14ac:dyDescent="0.5">
      <c r="A47" s="17" t="s">
        <v>2441</v>
      </c>
      <c r="B47" s="17" t="s">
        <v>1489</v>
      </c>
      <c r="C47" s="37">
        <f t="shared" si="2"/>
        <v>5</v>
      </c>
      <c r="D47" s="30" t="s">
        <v>52</v>
      </c>
      <c r="E47" s="30" t="s">
        <v>2279</v>
      </c>
      <c r="G47" s="17">
        <v>45</v>
      </c>
      <c r="H47" s="17">
        <v>1</v>
      </c>
      <c r="I47" s="17" t="s">
        <v>2278</v>
      </c>
      <c r="J47" s="30" t="s">
        <v>2803</v>
      </c>
      <c r="K47" s="30">
        <v>35</v>
      </c>
      <c r="L47" s="17">
        <v>5</v>
      </c>
      <c r="M47" s="17" t="s">
        <v>1554</v>
      </c>
      <c r="N47" s="17" t="s">
        <v>1512</v>
      </c>
      <c r="O47" s="27" t="str">
        <f>INDEX(accountchart[chartId], MATCH(Table1[[#This Row],[sellChartName]],accountchart[chartName],0))</f>
        <v>52900517</v>
      </c>
      <c r="P47" s="27" t="str">
        <f>INDEX(accountchart[chartId], MATCH(Table1[[#This Row],[buyChartName]],accountchart[chartName],0))</f>
        <v>47210273</v>
      </c>
    </row>
    <row r="48" spans="1:16" x14ac:dyDescent="0.5">
      <c r="A48" s="17" t="s">
        <v>2442</v>
      </c>
      <c r="B48" s="17" t="s">
        <v>1489</v>
      </c>
      <c r="C48" s="37">
        <f t="shared" si="2"/>
        <v>5</v>
      </c>
      <c r="D48" s="30" t="s">
        <v>55</v>
      </c>
      <c r="E48" s="30" t="s">
        <v>15</v>
      </c>
      <c r="G48" s="17">
        <v>120</v>
      </c>
      <c r="H48" s="17">
        <v>1</v>
      </c>
      <c r="I48" s="17" t="s">
        <v>2278</v>
      </c>
      <c r="J48" s="30" t="s">
        <v>2810</v>
      </c>
      <c r="K48" s="30">
        <v>100</v>
      </c>
      <c r="L48" s="17">
        <v>5</v>
      </c>
      <c r="M48" s="17" t="s">
        <v>1554</v>
      </c>
      <c r="N48" s="17" t="s">
        <v>1512</v>
      </c>
      <c r="O48" s="27" t="str">
        <f>INDEX(accountchart[chartId], MATCH(Table1[[#This Row],[sellChartName]],accountchart[chartName],0))</f>
        <v>52900517</v>
      </c>
      <c r="P48" s="27" t="str">
        <f>INDEX(accountchart[chartId], MATCH(Table1[[#This Row],[buyChartName]],accountchart[chartName],0))</f>
        <v>47210273</v>
      </c>
    </row>
    <row r="49" spans="1:16" x14ac:dyDescent="0.5">
      <c r="A49" s="17" t="s">
        <v>2443</v>
      </c>
      <c r="B49" s="17" t="s">
        <v>1489</v>
      </c>
      <c r="C49" s="37">
        <f t="shared" si="2"/>
        <v>5</v>
      </c>
      <c r="D49" s="30" t="s">
        <v>56</v>
      </c>
      <c r="E49" s="30" t="s">
        <v>15</v>
      </c>
      <c r="G49" s="17">
        <v>40</v>
      </c>
      <c r="H49" s="17">
        <v>1</v>
      </c>
      <c r="I49" s="17" t="s">
        <v>2278</v>
      </c>
      <c r="J49" s="30" t="s">
        <v>2810</v>
      </c>
      <c r="K49" s="30">
        <v>30</v>
      </c>
      <c r="L49" s="17">
        <v>5</v>
      </c>
      <c r="M49" s="17" t="s">
        <v>1554</v>
      </c>
      <c r="N49" s="17" t="s">
        <v>1512</v>
      </c>
      <c r="O49" s="27" t="str">
        <f>INDEX(accountchart[chartId], MATCH(Table1[[#This Row],[sellChartName]],accountchart[chartName],0))</f>
        <v>52900517</v>
      </c>
      <c r="P49" s="27" t="str">
        <f>INDEX(accountchart[chartId], MATCH(Table1[[#This Row],[buyChartName]],accountchart[chartName],0))</f>
        <v>47210273</v>
      </c>
    </row>
    <row r="50" spans="1:16" x14ac:dyDescent="0.5">
      <c r="A50" s="17" t="s">
        <v>2444</v>
      </c>
      <c r="B50" s="17" t="s">
        <v>1489</v>
      </c>
      <c r="C50" s="37">
        <f t="shared" si="2"/>
        <v>5</v>
      </c>
      <c r="D50" s="30" t="s">
        <v>57</v>
      </c>
      <c r="E50" s="30" t="s">
        <v>2279</v>
      </c>
      <c r="G50" s="17">
        <v>55</v>
      </c>
      <c r="H50" s="17">
        <v>1</v>
      </c>
      <c r="I50" s="17" t="s">
        <v>2278</v>
      </c>
      <c r="J50" s="30" t="s">
        <v>2811</v>
      </c>
      <c r="K50" s="30">
        <v>40</v>
      </c>
      <c r="L50" s="17">
        <v>5</v>
      </c>
      <c r="M50" s="17" t="s">
        <v>1554</v>
      </c>
      <c r="N50" s="17" t="s">
        <v>1512</v>
      </c>
      <c r="O50" s="27" t="str">
        <f>INDEX(accountchart[chartId], MATCH(Table1[[#This Row],[sellChartName]],accountchart[chartName],0))</f>
        <v>52900517</v>
      </c>
      <c r="P50" s="27" t="str">
        <f>INDEX(accountchart[chartId], MATCH(Table1[[#This Row],[buyChartName]],accountchart[chartName],0))</f>
        <v>47210273</v>
      </c>
    </row>
    <row r="51" spans="1:16" x14ac:dyDescent="0.5">
      <c r="A51" s="17" t="s">
        <v>2445</v>
      </c>
      <c r="B51" s="17" t="s">
        <v>1489</v>
      </c>
      <c r="C51" s="37">
        <f t="shared" si="2"/>
        <v>5</v>
      </c>
      <c r="D51" s="30" t="s">
        <v>58</v>
      </c>
      <c r="E51" s="30" t="s">
        <v>648</v>
      </c>
      <c r="G51" s="17">
        <v>120</v>
      </c>
      <c r="H51" s="17">
        <v>1</v>
      </c>
      <c r="I51" s="17" t="s">
        <v>2278</v>
      </c>
      <c r="J51" s="30" t="s">
        <v>2812</v>
      </c>
      <c r="K51" s="30">
        <v>100</v>
      </c>
      <c r="L51" s="17">
        <v>5</v>
      </c>
      <c r="M51" s="17" t="s">
        <v>1554</v>
      </c>
      <c r="N51" s="17" t="s">
        <v>1512</v>
      </c>
      <c r="O51" s="27" t="str">
        <f>INDEX(accountchart[chartId], MATCH(Table1[[#This Row],[sellChartName]],accountchart[chartName],0))</f>
        <v>52900517</v>
      </c>
      <c r="P51" s="27" t="str">
        <f>INDEX(accountchart[chartId], MATCH(Table1[[#This Row],[buyChartName]],accountchart[chartName],0))</f>
        <v>47210273</v>
      </c>
    </row>
    <row r="52" spans="1:16" x14ac:dyDescent="0.5">
      <c r="A52" s="17" t="s">
        <v>2446</v>
      </c>
      <c r="B52" s="17" t="s">
        <v>1489</v>
      </c>
      <c r="C52" s="37">
        <f t="shared" si="2"/>
        <v>5</v>
      </c>
      <c r="D52" s="30" t="s">
        <v>59</v>
      </c>
      <c r="E52" s="30" t="s">
        <v>14</v>
      </c>
      <c r="G52" s="17">
        <v>25</v>
      </c>
      <c r="H52" s="17">
        <v>1</v>
      </c>
      <c r="I52" s="17" t="s">
        <v>2278</v>
      </c>
      <c r="J52" s="30" t="s">
        <v>2810</v>
      </c>
      <c r="K52" s="30">
        <v>20</v>
      </c>
      <c r="L52" s="17">
        <v>5</v>
      </c>
      <c r="M52" s="17" t="s">
        <v>1554</v>
      </c>
      <c r="N52" s="17" t="s">
        <v>1512</v>
      </c>
      <c r="O52" s="27" t="str">
        <f>INDEX(accountchart[chartId], MATCH(Table1[[#This Row],[sellChartName]],accountchart[chartName],0))</f>
        <v>52900517</v>
      </c>
      <c r="P52" s="27" t="str">
        <f>INDEX(accountchart[chartId], MATCH(Table1[[#This Row],[buyChartName]],accountchart[chartName],0))</f>
        <v>47210273</v>
      </c>
    </row>
    <row r="53" spans="1:16" x14ac:dyDescent="0.5">
      <c r="A53" s="17" t="s">
        <v>2447</v>
      </c>
      <c r="B53" s="17" t="s">
        <v>1489</v>
      </c>
      <c r="C53" s="37">
        <f t="shared" si="2"/>
        <v>5</v>
      </c>
      <c r="D53" s="30" t="s">
        <v>60</v>
      </c>
      <c r="E53" s="30" t="s">
        <v>15</v>
      </c>
      <c r="G53" s="17">
        <v>45</v>
      </c>
      <c r="H53" s="17">
        <v>1</v>
      </c>
      <c r="I53" s="17" t="s">
        <v>2278</v>
      </c>
      <c r="J53" s="17" t="s">
        <v>2277</v>
      </c>
      <c r="K53" s="30">
        <v>35</v>
      </c>
      <c r="L53" s="17">
        <v>5</v>
      </c>
      <c r="M53" s="17" t="s">
        <v>1554</v>
      </c>
      <c r="N53" s="17" t="s">
        <v>1512</v>
      </c>
      <c r="O53" s="27" t="str">
        <f>INDEX(accountchart[chartId], MATCH(Table1[[#This Row],[sellChartName]],accountchart[chartName],0))</f>
        <v>52900517</v>
      </c>
      <c r="P53" s="27" t="str">
        <f>INDEX(accountchart[chartId], MATCH(Table1[[#This Row],[buyChartName]],accountchart[chartName],0))</f>
        <v>47210273</v>
      </c>
    </row>
    <row r="54" spans="1:16" x14ac:dyDescent="0.5">
      <c r="A54" s="17" t="s">
        <v>2448</v>
      </c>
      <c r="B54" s="17" t="s">
        <v>1489</v>
      </c>
      <c r="C54" s="37">
        <f t="shared" si="2"/>
        <v>5</v>
      </c>
      <c r="D54" s="30" t="s">
        <v>61</v>
      </c>
      <c r="E54" s="30" t="s">
        <v>15</v>
      </c>
      <c r="G54" s="17">
        <v>65</v>
      </c>
      <c r="H54" s="17">
        <v>1</v>
      </c>
      <c r="I54" s="17" t="s">
        <v>2278</v>
      </c>
      <c r="J54" s="17" t="s">
        <v>2813</v>
      </c>
      <c r="K54" s="30">
        <v>55</v>
      </c>
      <c r="L54" s="17">
        <v>5</v>
      </c>
      <c r="M54" s="17" t="s">
        <v>1554</v>
      </c>
      <c r="N54" s="17" t="s">
        <v>1512</v>
      </c>
      <c r="O54" s="27" t="str">
        <f>INDEX(accountchart[chartId], MATCH(Table1[[#This Row],[sellChartName]],accountchart[chartName],0))</f>
        <v>52900517</v>
      </c>
      <c r="P54" s="27" t="str">
        <f>INDEX(accountchart[chartId], MATCH(Table1[[#This Row],[buyChartName]],accountchart[chartName],0))</f>
        <v>47210273</v>
      </c>
    </row>
    <row r="55" spans="1:16" x14ac:dyDescent="0.5">
      <c r="A55" s="17" t="s">
        <v>2449</v>
      </c>
      <c r="B55" s="17" t="s">
        <v>1489</v>
      </c>
      <c r="C55" s="37">
        <f t="shared" si="2"/>
        <v>5</v>
      </c>
      <c r="D55" s="30" t="s">
        <v>62</v>
      </c>
      <c r="E55" s="30" t="s">
        <v>15</v>
      </c>
      <c r="G55" s="17">
        <v>50</v>
      </c>
      <c r="H55" s="17">
        <v>1</v>
      </c>
      <c r="I55" s="17" t="s">
        <v>2278</v>
      </c>
      <c r="J55" s="30" t="s">
        <v>2810</v>
      </c>
      <c r="K55" s="30">
        <v>40</v>
      </c>
      <c r="L55" s="17">
        <v>5</v>
      </c>
      <c r="M55" s="17" t="s">
        <v>1554</v>
      </c>
      <c r="N55" s="17" t="s">
        <v>1512</v>
      </c>
      <c r="O55" s="27" t="str">
        <f>INDEX(accountchart[chartId], MATCH(Table1[[#This Row],[sellChartName]],accountchart[chartName],0))</f>
        <v>52900517</v>
      </c>
      <c r="P55" s="27" t="str">
        <f>INDEX(accountchart[chartId], MATCH(Table1[[#This Row],[buyChartName]],accountchart[chartName],0))</f>
        <v>47210273</v>
      </c>
    </row>
    <row r="56" spans="1:16" x14ac:dyDescent="0.5">
      <c r="A56" s="17" t="s">
        <v>2450</v>
      </c>
      <c r="B56" s="17" t="s">
        <v>1489</v>
      </c>
      <c r="C56" s="37">
        <f t="shared" si="2"/>
        <v>5</v>
      </c>
      <c r="D56" s="30" t="s">
        <v>63</v>
      </c>
      <c r="E56" s="30" t="s">
        <v>2279</v>
      </c>
      <c r="G56" s="17">
        <v>25</v>
      </c>
      <c r="H56" s="17">
        <v>1</v>
      </c>
      <c r="I56" s="17" t="s">
        <v>2278</v>
      </c>
      <c r="J56" s="17" t="s">
        <v>2277</v>
      </c>
      <c r="K56" s="30">
        <v>20</v>
      </c>
      <c r="L56" s="17">
        <v>5</v>
      </c>
      <c r="M56" s="17" t="s">
        <v>1554</v>
      </c>
      <c r="N56" s="17" t="s">
        <v>1512</v>
      </c>
      <c r="O56" s="27" t="str">
        <f>INDEX(accountchart[chartId], MATCH(Table1[[#This Row],[sellChartName]],accountchart[chartName],0))</f>
        <v>52900517</v>
      </c>
      <c r="P56" s="27" t="str">
        <f>INDEX(accountchart[chartId], MATCH(Table1[[#This Row],[buyChartName]],accountchart[chartName],0))</f>
        <v>47210273</v>
      </c>
    </row>
    <row r="57" spans="1:16" x14ac:dyDescent="0.5">
      <c r="A57" s="17" t="s">
        <v>2451</v>
      </c>
      <c r="B57" s="17" t="s">
        <v>1489</v>
      </c>
      <c r="C57" s="37">
        <f t="shared" si="2"/>
        <v>5</v>
      </c>
      <c r="D57" s="30" t="s">
        <v>64</v>
      </c>
      <c r="E57" s="30" t="s">
        <v>2279</v>
      </c>
      <c r="G57" s="17">
        <v>25</v>
      </c>
      <c r="H57" s="17">
        <v>1</v>
      </c>
      <c r="I57" s="17" t="s">
        <v>2278</v>
      </c>
      <c r="J57" s="17" t="s">
        <v>2277</v>
      </c>
      <c r="K57" s="30">
        <v>20</v>
      </c>
      <c r="L57" s="17">
        <v>5</v>
      </c>
      <c r="M57" s="17" t="s">
        <v>1554</v>
      </c>
      <c r="N57" s="17" t="s">
        <v>1512</v>
      </c>
      <c r="O57" s="27" t="str">
        <f>INDEX(accountchart[chartId], MATCH(Table1[[#This Row],[sellChartName]],accountchart[chartName],0))</f>
        <v>52900517</v>
      </c>
      <c r="P57" s="27" t="str">
        <f>INDEX(accountchart[chartId], MATCH(Table1[[#This Row],[buyChartName]],accountchart[chartName],0))</f>
        <v>47210273</v>
      </c>
    </row>
    <row r="58" spans="1:16" x14ac:dyDescent="0.5">
      <c r="A58" s="17" t="s">
        <v>2452</v>
      </c>
      <c r="B58" s="17" t="s">
        <v>1489</v>
      </c>
      <c r="C58" s="37">
        <f t="shared" si="2"/>
        <v>5</v>
      </c>
      <c r="D58" s="30" t="s">
        <v>65</v>
      </c>
      <c r="E58" s="30" t="s">
        <v>648</v>
      </c>
      <c r="G58" s="17">
        <v>30</v>
      </c>
      <c r="H58" s="17">
        <v>1</v>
      </c>
      <c r="I58" s="17" t="s">
        <v>2278</v>
      </c>
      <c r="J58" s="17" t="s">
        <v>2277</v>
      </c>
      <c r="K58" s="30">
        <v>20</v>
      </c>
      <c r="L58" s="17">
        <v>5</v>
      </c>
      <c r="M58" s="17" t="s">
        <v>1554</v>
      </c>
      <c r="N58" s="17" t="s">
        <v>1512</v>
      </c>
      <c r="O58" s="27" t="str">
        <f>INDEX(accountchart[chartId], MATCH(Table1[[#This Row],[sellChartName]],accountchart[chartName],0))</f>
        <v>52900517</v>
      </c>
      <c r="P58" s="27" t="str">
        <f>INDEX(accountchart[chartId], MATCH(Table1[[#This Row],[buyChartName]],accountchart[chartName],0))</f>
        <v>47210273</v>
      </c>
    </row>
    <row r="59" spans="1:16" x14ac:dyDescent="0.5">
      <c r="A59" s="17" t="s">
        <v>2453</v>
      </c>
      <c r="B59" s="17" t="s">
        <v>1489</v>
      </c>
      <c r="C59" s="37">
        <f t="shared" si="2"/>
        <v>5</v>
      </c>
      <c r="D59" s="30" t="s">
        <v>66</v>
      </c>
      <c r="E59" s="30" t="s">
        <v>648</v>
      </c>
      <c r="G59" s="17">
        <v>20</v>
      </c>
      <c r="H59" s="17">
        <v>1</v>
      </c>
      <c r="I59" s="17" t="s">
        <v>2278</v>
      </c>
      <c r="J59" s="17" t="s">
        <v>2814</v>
      </c>
      <c r="K59" s="30">
        <v>12</v>
      </c>
      <c r="L59" s="17">
        <v>5</v>
      </c>
      <c r="M59" s="17" t="s">
        <v>1554</v>
      </c>
      <c r="N59" s="17" t="s">
        <v>1512</v>
      </c>
      <c r="O59" s="27" t="str">
        <f>INDEX(accountchart[chartId], MATCH(Table1[[#This Row],[sellChartName]],accountchart[chartName],0))</f>
        <v>52900517</v>
      </c>
      <c r="P59" s="27" t="str">
        <f>INDEX(accountchart[chartId], MATCH(Table1[[#This Row],[buyChartName]],accountchart[chartName],0))</f>
        <v>47210273</v>
      </c>
    </row>
    <row r="60" spans="1:16" x14ac:dyDescent="0.5">
      <c r="A60" s="17" t="s">
        <v>2454</v>
      </c>
      <c r="B60" s="17" t="s">
        <v>1489</v>
      </c>
      <c r="C60" s="37">
        <f t="shared" si="2"/>
        <v>5</v>
      </c>
      <c r="D60" s="30" t="s">
        <v>67</v>
      </c>
      <c r="E60" s="30" t="s">
        <v>648</v>
      </c>
      <c r="G60" s="30"/>
      <c r="H60" s="17">
        <v>1</v>
      </c>
      <c r="I60" s="17" t="s">
        <v>2278</v>
      </c>
      <c r="J60" s="24"/>
      <c r="L60" s="17">
        <v>5</v>
      </c>
      <c r="M60" s="17" t="s">
        <v>1554</v>
      </c>
      <c r="N60" s="17" t="s">
        <v>1512</v>
      </c>
      <c r="O60" s="27" t="str">
        <f>INDEX(accountchart[chartId], MATCH(Table1[[#This Row],[sellChartName]],accountchart[chartName],0))</f>
        <v>52900517</v>
      </c>
      <c r="P60" s="27" t="str">
        <f>INDEX(accountchart[chartId], MATCH(Table1[[#This Row],[buyChartName]],accountchart[chartName],0))</f>
        <v>47210273</v>
      </c>
    </row>
    <row r="61" spans="1:16" x14ac:dyDescent="0.5">
      <c r="A61" s="17" t="s">
        <v>2455</v>
      </c>
      <c r="B61" s="17" t="s">
        <v>1489</v>
      </c>
      <c r="C61" s="37">
        <f t="shared" si="2"/>
        <v>5</v>
      </c>
      <c r="D61" s="30" t="s">
        <v>68</v>
      </c>
      <c r="E61" s="30" t="s">
        <v>15</v>
      </c>
      <c r="G61" s="17">
        <v>250</v>
      </c>
      <c r="H61" s="17">
        <v>1</v>
      </c>
      <c r="I61" s="17" t="s">
        <v>2278</v>
      </c>
      <c r="J61" s="17" t="s">
        <v>2815</v>
      </c>
      <c r="K61" s="30">
        <v>150</v>
      </c>
      <c r="L61" s="17">
        <v>5</v>
      </c>
      <c r="M61" s="17" t="s">
        <v>1554</v>
      </c>
      <c r="N61" s="17" t="s">
        <v>1512</v>
      </c>
      <c r="O61" s="27" t="str">
        <f>INDEX(accountchart[chartId], MATCH(Table1[[#This Row],[sellChartName]],accountchart[chartName],0))</f>
        <v>52900517</v>
      </c>
      <c r="P61" s="27" t="str">
        <f>INDEX(accountchart[chartId], MATCH(Table1[[#This Row],[buyChartName]],accountchart[chartName],0))</f>
        <v>47210273</v>
      </c>
    </row>
    <row r="62" spans="1:16" x14ac:dyDescent="0.5">
      <c r="A62" s="17" t="s">
        <v>2456</v>
      </c>
      <c r="B62" s="17" t="s">
        <v>1489</v>
      </c>
      <c r="C62" s="37">
        <f t="shared" si="2"/>
        <v>5</v>
      </c>
      <c r="D62" s="30" t="s">
        <v>69</v>
      </c>
      <c r="E62" s="30" t="s">
        <v>15</v>
      </c>
      <c r="G62" s="17">
        <v>250</v>
      </c>
      <c r="H62" s="17">
        <v>1</v>
      </c>
      <c r="I62" s="17" t="s">
        <v>2278</v>
      </c>
      <c r="J62" s="17" t="s">
        <v>2815</v>
      </c>
      <c r="K62" s="30">
        <v>150</v>
      </c>
      <c r="L62" s="17">
        <v>5</v>
      </c>
      <c r="M62" s="17" t="s">
        <v>1554</v>
      </c>
      <c r="N62" s="17" t="s">
        <v>1512</v>
      </c>
      <c r="O62" s="27" t="str">
        <f>INDEX(accountchart[chartId], MATCH(Table1[[#This Row],[sellChartName]],accountchart[chartName],0))</f>
        <v>52900517</v>
      </c>
      <c r="P62" s="27" t="str">
        <f>INDEX(accountchart[chartId], MATCH(Table1[[#This Row],[buyChartName]],accountchart[chartName],0))</f>
        <v>47210273</v>
      </c>
    </row>
    <row r="63" spans="1:16" x14ac:dyDescent="0.5">
      <c r="A63" s="17" t="s">
        <v>2457</v>
      </c>
      <c r="B63" s="17" t="s">
        <v>1489</v>
      </c>
      <c r="C63" s="37">
        <f t="shared" si="2"/>
        <v>5</v>
      </c>
      <c r="D63" s="30" t="s">
        <v>70</v>
      </c>
      <c r="E63" s="30" t="s">
        <v>15</v>
      </c>
      <c r="G63" s="17">
        <v>250</v>
      </c>
      <c r="H63" s="17">
        <v>1</v>
      </c>
      <c r="I63" s="17" t="s">
        <v>2278</v>
      </c>
      <c r="J63" s="17" t="s">
        <v>2815</v>
      </c>
      <c r="K63" s="30">
        <v>150</v>
      </c>
      <c r="L63" s="17">
        <v>5</v>
      </c>
      <c r="M63" s="17" t="s">
        <v>1554</v>
      </c>
      <c r="N63" s="17" t="s">
        <v>1512</v>
      </c>
      <c r="O63" s="27" t="str">
        <f>INDEX(accountchart[chartId], MATCH(Table1[[#This Row],[sellChartName]],accountchart[chartName],0))</f>
        <v>52900517</v>
      </c>
      <c r="P63" s="27" t="str">
        <f>INDEX(accountchart[chartId], MATCH(Table1[[#This Row],[buyChartName]],accountchart[chartName],0))</f>
        <v>47210273</v>
      </c>
    </row>
    <row r="64" spans="1:16" x14ac:dyDescent="0.5">
      <c r="A64" s="17" t="s">
        <v>2458</v>
      </c>
      <c r="B64" s="17" t="s">
        <v>1489</v>
      </c>
      <c r="C64" s="37">
        <f t="shared" si="2"/>
        <v>5</v>
      </c>
      <c r="D64" s="30" t="s">
        <v>91</v>
      </c>
      <c r="E64" s="30" t="s">
        <v>15</v>
      </c>
      <c r="G64" s="17">
        <v>35</v>
      </c>
      <c r="H64" s="17">
        <v>1</v>
      </c>
      <c r="I64" s="17" t="s">
        <v>2278</v>
      </c>
      <c r="J64" s="17" t="s">
        <v>2816</v>
      </c>
      <c r="K64" s="30">
        <v>26</v>
      </c>
      <c r="L64" s="17">
        <v>5</v>
      </c>
      <c r="M64" s="17" t="s">
        <v>1554</v>
      </c>
      <c r="N64" s="17" t="s">
        <v>1512</v>
      </c>
      <c r="O64" s="27" t="str">
        <f>INDEX(accountchart[chartId], MATCH(Table1[[#This Row],[sellChartName]],accountchart[chartName],0))</f>
        <v>52900517</v>
      </c>
      <c r="P64" s="27" t="str">
        <f>INDEX(accountchart[chartId], MATCH(Table1[[#This Row],[buyChartName]],accountchart[chartName],0))</f>
        <v>47210273</v>
      </c>
    </row>
    <row r="65" spans="1:16" x14ac:dyDescent="0.5">
      <c r="A65" s="17" t="s">
        <v>2459</v>
      </c>
      <c r="B65" s="17" t="s">
        <v>1489</v>
      </c>
      <c r="C65" s="37">
        <f t="shared" si="2"/>
        <v>5</v>
      </c>
      <c r="D65" s="30" t="s">
        <v>92</v>
      </c>
      <c r="E65" s="30" t="s">
        <v>15</v>
      </c>
      <c r="G65" s="17">
        <v>35</v>
      </c>
      <c r="H65" s="17">
        <v>1</v>
      </c>
      <c r="I65" s="17" t="s">
        <v>2278</v>
      </c>
      <c r="J65" s="17" t="s">
        <v>2816</v>
      </c>
      <c r="K65" s="30">
        <v>26</v>
      </c>
      <c r="L65" s="17">
        <v>5</v>
      </c>
      <c r="M65" s="17" t="s">
        <v>1554</v>
      </c>
      <c r="N65" s="17" t="s">
        <v>1512</v>
      </c>
      <c r="O65" s="27" t="str">
        <f>INDEX(accountchart[chartId], MATCH(Table1[[#This Row],[sellChartName]],accountchart[chartName],0))</f>
        <v>52900517</v>
      </c>
      <c r="P65" s="27" t="str">
        <f>INDEX(accountchart[chartId], MATCH(Table1[[#This Row],[buyChartName]],accountchart[chartName],0))</f>
        <v>47210273</v>
      </c>
    </row>
    <row r="66" spans="1:16" x14ac:dyDescent="0.5">
      <c r="A66" s="17" t="s">
        <v>2460</v>
      </c>
      <c r="B66" s="17" t="s">
        <v>1489</v>
      </c>
      <c r="C66" s="37">
        <f t="shared" si="2"/>
        <v>5</v>
      </c>
      <c r="D66" s="30" t="s">
        <v>93</v>
      </c>
      <c r="E66" s="30" t="s">
        <v>15</v>
      </c>
      <c r="G66" s="17">
        <v>35</v>
      </c>
      <c r="H66" s="17">
        <v>1</v>
      </c>
      <c r="I66" s="17" t="s">
        <v>2278</v>
      </c>
      <c r="J66" s="17" t="s">
        <v>2816</v>
      </c>
      <c r="K66" s="30">
        <v>26</v>
      </c>
      <c r="L66" s="17">
        <v>5</v>
      </c>
      <c r="M66" s="17" t="s">
        <v>1554</v>
      </c>
      <c r="N66" s="17" t="s">
        <v>1512</v>
      </c>
      <c r="O66" s="27" t="str">
        <f>INDEX(accountchart[chartId], MATCH(Table1[[#This Row],[sellChartName]],accountchart[chartName],0))</f>
        <v>52900517</v>
      </c>
      <c r="P66" s="27" t="str">
        <f>INDEX(accountchart[chartId], MATCH(Table1[[#This Row],[buyChartName]],accountchart[chartName],0))</f>
        <v>47210273</v>
      </c>
    </row>
    <row r="67" spans="1:16" x14ac:dyDescent="0.5">
      <c r="A67" s="17" t="s">
        <v>2461</v>
      </c>
      <c r="B67" s="17" t="s">
        <v>1489</v>
      </c>
      <c r="C67" s="37">
        <f t="shared" si="2"/>
        <v>5</v>
      </c>
      <c r="D67" s="30" t="s">
        <v>94</v>
      </c>
      <c r="E67" s="30" t="s">
        <v>15</v>
      </c>
      <c r="G67" s="17">
        <v>35</v>
      </c>
      <c r="H67" s="17">
        <v>1</v>
      </c>
      <c r="I67" s="17" t="s">
        <v>2278</v>
      </c>
      <c r="J67" s="17" t="s">
        <v>2816</v>
      </c>
      <c r="K67" s="30">
        <v>26</v>
      </c>
      <c r="L67" s="17">
        <v>5</v>
      </c>
      <c r="M67" s="17" t="s">
        <v>1554</v>
      </c>
      <c r="N67" s="17" t="s">
        <v>1512</v>
      </c>
      <c r="O67" s="27" t="str">
        <f>INDEX(accountchart[chartId], MATCH(Table1[[#This Row],[sellChartName]],accountchart[chartName],0))</f>
        <v>52900517</v>
      </c>
      <c r="P67" s="27" t="str">
        <f>INDEX(accountchart[chartId], MATCH(Table1[[#This Row],[buyChartName]],accountchart[chartName],0))</f>
        <v>47210273</v>
      </c>
    </row>
    <row r="68" spans="1:16" x14ac:dyDescent="0.5">
      <c r="A68" s="17" t="s">
        <v>2462</v>
      </c>
      <c r="B68" s="17" t="s">
        <v>1489</v>
      </c>
      <c r="C68" s="37">
        <f t="shared" si="2"/>
        <v>5</v>
      </c>
      <c r="D68" s="30" t="s">
        <v>95</v>
      </c>
      <c r="E68" s="30" t="s">
        <v>15</v>
      </c>
      <c r="G68" s="17">
        <v>35</v>
      </c>
      <c r="H68" s="17">
        <v>1</v>
      </c>
      <c r="I68" s="17" t="s">
        <v>2278</v>
      </c>
      <c r="J68" s="17" t="s">
        <v>2816</v>
      </c>
      <c r="K68" s="30">
        <v>26</v>
      </c>
      <c r="L68" s="17">
        <v>5</v>
      </c>
      <c r="M68" s="17" t="s">
        <v>1554</v>
      </c>
      <c r="N68" s="17" t="s">
        <v>1512</v>
      </c>
      <c r="O68" s="27" t="str">
        <f>INDEX(accountchart[chartId], MATCH(Table1[[#This Row],[sellChartName]],accountchart[chartName],0))</f>
        <v>52900517</v>
      </c>
      <c r="P68" s="27" t="str">
        <f>INDEX(accountchart[chartId], MATCH(Table1[[#This Row],[buyChartName]],accountchart[chartName],0))</f>
        <v>47210273</v>
      </c>
    </row>
    <row r="69" spans="1:16" x14ac:dyDescent="0.5">
      <c r="A69" s="17" t="s">
        <v>2463</v>
      </c>
      <c r="B69" s="17" t="s">
        <v>1489</v>
      </c>
      <c r="C69" s="37">
        <f t="shared" si="2"/>
        <v>5</v>
      </c>
      <c r="D69" s="30" t="s">
        <v>96</v>
      </c>
      <c r="E69" s="30" t="s">
        <v>15</v>
      </c>
      <c r="G69" s="17">
        <v>35</v>
      </c>
      <c r="H69" s="17">
        <v>1</v>
      </c>
      <c r="I69" s="17" t="s">
        <v>2278</v>
      </c>
      <c r="J69" s="17" t="s">
        <v>2816</v>
      </c>
      <c r="K69" s="30">
        <v>26</v>
      </c>
      <c r="L69" s="17">
        <v>5</v>
      </c>
      <c r="M69" s="17" t="s">
        <v>1554</v>
      </c>
      <c r="N69" s="17" t="s">
        <v>1512</v>
      </c>
      <c r="O69" s="27" t="str">
        <f>INDEX(accountchart[chartId], MATCH(Table1[[#This Row],[sellChartName]],accountchart[chartName],0))</f>
        <v>52900517</v>
      </c>
      <c r="P69" s="27" t="str">
        <f>INDEX(accountchart[chartId], MATCH(Table1[[#This Row],[buyChartName]],accountchart[chartName],0))</f>
        <v>47210273</v>
      </c>
    </row>
    <row r="70" spans="1:16" x14ac:dyDescent="0.5">
      <c r="A70" s="17" t="s">
        <v>2465</v>
      </c>
      <c r="B70" s="17" t="s">
        <v>1489</v>
      </c>
      <c r="C70" s="37">
        <f t="shared" si="2"/>
        <v>5</v>
      </c>
      <c r="D70" s="30" t="s">
        <v>3988</v>
      </c>
      <c r="E70" s="30" t="s">
        <v>2288</v>
      </c>
      <c r="G70" s="17">
        <v>100</v>
      </c>
      <c r="H70" s="17">
        <v>1</v>
      </c>
      <c r="I70" s="17" t="s">
        <v>2464</v>
      </c>
      <c r="J70" s="17" t="s">
        <v>2817</v>
      </c>
      <c r="K70" s="30">
        <v>80</v>
      </c>
      <c r="L70" s="30">
        <v>5</v>
      </c>
      <c r="M70" s="17" t="s">
        <v>1554</v>
      </c>
      <c r="N70" s="17" t="s">
        <v>1512</v>
      </c>
      <c r="O70" s="27" t="str">
        <f>INDEX(accountchart[chartId], MATCH(Table1[[#This Row],[sellChartName]],accountchart[chartName],0))</f>
        <v>52900517</v>
      </c>
      <c r="P70" s="27" t="str">
        <f>INDEX(accountchart[chartId], MATCH(Table1[[#This Row],[buyChartName]],accountchart[chartName],0))</f>
        <v>47210273</v>
      </c>
    </row>
    <row r="71" spans="1:16" x14ac:dyDescent="0.5">
      <c r="A71" s="17" t="s">
        <v>2466</v>
      </c>
      <c r="B71" s="17" t="s">
        <v>1489</v>
      </c>
      <c r="C71" s="37">
        <f t="shared" si="2"/>
        <v>5</v>
      </c>
      <c r="D71" s="30" t="s">
        <v>3989</v>
      </c>
      <c r="E71" s="30" t="s">
        <v>2288</v>
      </c>
      <c r="G71" s="17">
        <v>220</v>
      </c>
      <c r="H71" s="17">
        <v>1</v>
      </c>
      <c r="I71" s="17" t="s">
        <v>2464</v>
      </c>
      <c r="J71" s="17" t="s">
        <v>2817</v>
      </c>
      <c r="K71" s="30">
        <v>185</v>
      </c>
      <c r="L71" s="30">
        <v>5</v>
      </c>
      <c r="M71" s="17" t="s">
        <v>1554</v>
      </c>
      <c r="N71" s="17" t="s">
        <v>1512</v>
      </c>
      <c r="O71" s="27" t="str">
        <f>INDEX(accountchart[chartId], MATCH(Table1[[#This Row],[sellChartName]],accountchart[chartName],0))</f>
        <v>52900517</v>
      </c>
      <c r="P71" s="27" t="str">
        <f>INDEX(accountchart[chartId], MATCH(Table1[[#This Row],[buyChartName]],accountchart[chartName],0))</f>
        <v>47210273</v>
      </c>
    </row>
    <row r="72" spans="1:16" x14ac:dyDescent="0.5">
      <c r="A72" s="17" t="s">
        <v>2467</v>
      </c>
      <c r="B72" s="17" t="s">
        <v>1489</v>
      </c>
      <c r="C72" s="37">
        <f t="shared" si="2"/>
        <v>5</v>
      </c>
      <c r="D72" s="30" t="s">
        <v>3990</v>
      </c>
      <c r="E72" s="30" t="s">
        <v>2288</v>
      </c>
      <c r="G72" s="17">
        <v>550</v>
      </c>
      <c r="H72" s="17">
        <v>1</v>
      </c>
      <c r="I72" s="17" t="s">
        <v>2464</v>
      </c>
      <c r="J72" s="17" t="s">
        <v>2817</v>
      </c>
      <c r="K72" s="30">
        <v>460</v>
      </c>
      <c r="L72" s="30">
        <v>5</v>
      </c>
      <c r="M72" s="17" t="s">
        <v>1554</v>
      </c>
      <c r="N72" s="17" t="s">
        <v>1512</v>
      </c>
      <c r="O72" s="27" t="str">
        <f>INDEX(accountchart[chartId], MATCH(Table1[[#This Row],[sellChartName]],accountchart[chartName],0))</f>
        <v>52900517</v>
      </c>
      <c r="P72" s="27" t="str">
        <f>INDEX(accountchart[chartId], MATCH(Table1[[#This Row],[buyChartName]],accountchart[chartName],0))</f>
        <v>47210273</v>
      </c>
    </row>
    <row r="73" spans="1:16" x14ac:dyDescent="0.5">
      <c r="A73" s="17" t="s">
        <v>2468</v>
      </c>
      <c r="B73" s="17" t="s">
        <v>1489</v>
      </c>
      <c r="C73" s="37">
        <f t="shared" si="2"/>
        <v>5</v>
      </c>
      <c r="D73" s="30" t="s">
        <v>3991</v>
      </c>
      <c r="E73" s="30" t="s">
        <v>2288</v>
      </c>
      <c r="G73" s="17">
        <v>100</v>
      </c>
      <c r="H73" s="17">
        <v>1</v>
      </c>
      <c r="I73" s="17" t="s">
        <v>2464</v>
      </c>
      <c r="J73" s="17" t="s">
        <v>2817</v>
      </c>
      <c r="K73" s="30">
        <v>80</v>
      </c>
      <c r="L73" s="30">
        <v>5</v>
      </c>
      <c r="M73" s="17" t="s">
        <v>1554</v>
      </c>
      <c r="N73" s="17" t="s">
        <v>1512</v>
      </c>
      <c r="O73" s="27" t="str">
        <f>INDEX(accountchart[chartId], MATCH(Table1[[#This Row],[sellChartName]],accountchart[chartName],0))</f>
        <v>52900517</v>
      </c>
      <c r="P73" s="27" t="str">
        <f>INDEX(accountchart[chartId], MATCH(Table1[[#This Row],[buyChartName]],accountchart[chartName],0))</f>
        <v>47210273</v>
      </c>
    </row>
    <row r="74" spans="1:16" x14ac:dyDescent="0.5">
      <c r="A74" s="17" t="s">
        <v>2471</v>
      </c>
      <c r="B74" s="17" t="s">
        <v>1489</v>
      </c>
      <c r="C74" s="37">
        <f t="shared" si="2"/>
        <v>5</v>
      </c>
      <c r="D74" s="30" t="s">
        <v>3992</v>
      </c>
      <c r="E74" s="30" t="s">
        <v>2288</v>
      </c>
      <c r="G74" s="17">
        <v>220</v>
      </c>
      <c r="H74" s="17">
        <v>1</v>
      </c>
      <c r="I74" s="17" t="s">
        <v>2464</v>
      </c>
      <c r="J74" s="17" t="s">
        <v>2817</v>
      </c>
      <c r="K74" s="30">
        <v>185</v>
      </c>
      <c r="L74" s="30">
        <v>5</v>
      </c>
      <c r="M74" s="17" t="s">
        <v>1554</v>
      </c>
      <c r="N74" s="17" t="s">
        <v>1512</v>
      </c>
      <c r="O74" s="27" t="str">
        <f>INDEX(accountchart[chartId], MATCH(Table1[[#This Row],[sellChartName]],accountchart[chartName],0))</f>
        <v>52900517</v>
      </c>
      <c r="P74" s="27" t="str">
        <f>INDEX(accountchart[chartId], MATCH(Table1[[#This Row],[buyChartName]],accountchart[chartName],0))</f>
        <v>47210273</v>
      </c>
    </row>
    <row r="75" spans="1:16" x14ac:dyDescent="0.5">
      <c r="A75" s="17" t="s">
        <v>2469</v>
      </c>
      <c r="B75" s="17" t="s">
        <v>1489</v>
      </c>
      <c r="C75" s="37">
        <f t="shared" si="2"/>
        <v>5</v>
      </c>
      <c r="D75" s="30" t="s">
        <v>572</v>
      </c>
      <c r="E75" s="30" t="s">
        <v>2288</v>
      </c>
      <c r="G75" s="17">
        <v>150</v>
      </c>
      <c r="H75" s="17">
        <v>1</v>
      </c>
      <c r="I75" s="17" t="s">
        <v>2464</v>
      </c>
      <c r="J75" s="17" t="s">
        <v>2817</v>
      </c>
      <c r="K75" s="30">
        <v>95</v>
      </c>
      <c r="L75" s="30">
        <v>5</v>
      </c>
      <c r="M75" s="17" t="s">
        <v>1554</v>
      </c>
      <c r="N75" s="17" t="s">
        <v>1512</v>
      </c>
      <c r="O75" s="27" t="str">
        <f>INDEX(accountchart[chartId], MATCH(Table1[[#This Row],[sellChartName]],accountchart[chartName],0))</f>
        <v>52900517</v>
      </c>
      <c r="P75" s="27" t="str">
        <f>INDEX(accountchart[chartId], MATCH(Table1[[#This Row],[buyChartName]],accountchart[chartName],0))</f>
        <v>47210273</v>
      </c>
    </row>
    <row r="76" spans="1:16" x14ac:dyDescent="0.5">
      <c r="A76" s="17" t="s">
        <v>2470</v>
      </c>
      <c r="B76" s="17" t="s">
        <v>1489</v>
      </c>
      <c r="C76" s="37">
        <f>IF($B76="ProductService",1,IF($B76="ProductNonInventory",3,IF($B76="ProductInventory",5,"error")))</f>
        <v>5</v>
      </c>
      <c r="D76" s="30" t="s">
        <v>574</v>
      </c>
      <c r="E76" s="30" t="s">
        <v>2288</v>
      </c>
      <c r="F76" s="52"/>
      <c r="G76" s="17">
        <v>150</v>
      </c>
      <c r="H76" s="17">
        <v>1</v>
      </c>
      <c r="I76" s="17" t="s">
        <v>2464</v>
      </c>
      <c r="J76" s="17" t="s">
        <v>2817</v>
      </c>
      <c r="K76" s="30">
        <v>95</v>
      </c>
      <c r="L76" s="30">
        <v>5</v>
      </c>
      <c r="M76" s="17" t="s">
        <v>1554</v>
      </c>
      <c r="N76" s="17" t="s">
        <v>1512</v>
      </c>
      <c r="O76" s="27" t="str">
        <f>INDEX(accountchart[chartId], MATCH(Table1[[#This Row],[sellChartName]],accountchart[chartName],0))</f>
        <v>52900517</v>
      </c>
      <c r="P76" s="27" t="str">
        <f>INDEX(accountchart[chartId], MATCH(Table1[[#This Row],[buyChartName]],accountchart[chartName],0))</f>
        <v>47210273</v>
      </c>
    </row>
    <row r="77" spans="1:16" x14ac:dyDescent="0.5">
      <c r="A77" s="17" t="s">
        <v>2472</v>
      </c>
      <c r="B77" s="17" t="s">
        <v>1489</v>
      </c>
      <c r="C77" s="37">
        <f t="shared" si="2"/>
        <v>5</v>
      </c>
      <c r="D77" s="30" t="s">
        <v>71</v>
      </c>
      <c r="E77" s="30" t="s">
        <v>2288</v>
      </c>
      <c r="G77" s="17">
        <v>80</v>
      </c>
      <c r="H77" s="17">
        <v>1</v>
      </c>
      <c r="I77" s="17" t="s">
        <v>2464</v>
      </c>
      <c r="J77" s="17" t="s">
        <v>2818</v>
      </c>
      <c r="K77" s="30">
        <v>57</v>
      </c>
      <c r="L77" s="17">
        <v>5</v>
      </c>
      <c r="M77" s="17" t="s">
        <v>1554</v>
      </c>
      <c r="N77" s="17" t="s">
        <v>1512</v>
      </c>
      <c r="O77" s="27" t="str">
        <f>INDEX(accountchart[chartId], MATCH(Table1[[#This Row],[sellChartName]],accountchart[chartName],0))</f>
        <v>52900517</v>
      </c>
      <c r="P77" s="27" t="str">
        <f>INDEX(accountchart[chartId], MATCH(Table1[[#This Row],[buyChartName]],accountchart[chartName],0))</f>
        <v>47210273</v>
      </c>
    </row>
    <row r="78" spans="1:16" x14ac:dyDescent="0.5">
      <c r="A78" s="17" t="s">
        <v>2473</v>
      </c>
      <c r="B78" s="17" t="s">
        <v>1489</v>
      </c>
      <c r="C78" s="37">
        <f t="shared" si="2"/>
        <v>5</v>
      </c>
      <c r="D78" s="30" t="s">
        <v>72</v>
      </c>
      <c r="E78" s="30" t="s">
        <v>2288</v>
      </c>
      <c r="G78" s="17">
        <v>95</v>
      </c>
      <c r="H78" s="17">
        <v>1</v>
      </c>
      <c r="I78" s="17" t="s">
        <v>2464</v>
      </c>
      <c r="J78" s="30" t="s">
        <v>2803</v>
      </c>
      <c r="K78" s="30">
        <v>75</v>
      </c>
      <c r="L78" s="17">
        <v>5</v>
      </c>
      <c r="M78" s="17" t="s">
        <v>1554</v>
      </c>
      <c r="N78" s="17" t="s">
        <v>1512</v>
      </c>
      <c r="O78" s="27" t="str">
        <f>INDEX(accountchart[chartId], MATCH(Table1[[#This Row],[sellChartName]],accountchart[chartName],0))</f>
        <v>52900517</v>
      </c>
      <c r="P78" s="27" t="str">
        <f>INDEX(accountchart[chartId], MATCH(Table1[[#This Row],[buyChartName]],accountchart[chartName],0))</f>
        <v>47210273</v>
      </c>
    </row>
    <row r="79" spans="1:16" x14ac:dyDescent="0.5">
      <c r="A79" s="17" t="s">
        <v>2474</v>
      </c>
      <c r="B79" s="17" t="s">
        <v>1489</v>
      </c>
      <c r="C79" s="37">
        <f t="shared" si="2"/>
        <v>5</v>
      </c>
      <c r="D79" s="30" t="s">
        <v>73</v>
      </c>
      <c r="E79" s="30" t="s">
        <v>2288</v>
      </c>
      <c r="G79" s="17">
        <v>95</v>
      </c>
      <c r="H79" s="17">
        <v>1</v>
      </c>
      <c r="I79" s="17" t="s">
        <v>2464</v>
      </c>
      <c r="J79" s="30" t="s">
        <v>2803</v>
      </c>
      <c r="K79" s="30">
        <v>75</v>
      </c>
      <c r="L79" s="17">
        <v>5</v>
      </c>
      <c r="M79" s="17" t="s">
        <v>1554</v>
      </c>
      <c r="N79" s="17" t="s">
        <v>1512</v>
      </c>
      <c r="O79" s="27" t="str">
        <f>INDEX(accountchart[chartId], MATCH(Table1[[#This Row],[sellChartName]],accountchart[chartName],0))</f>
        <v>52900517</v>
      </c>
      <c r="P79" s="27" t="str">
        <f>INDEX(accountchart[chartId], MATCH(Table1[[#This Row],[buyChartName]],accountchart[chartName],0))</f>
        <v>47210273</v>
      </c>
    </row>
    <row r="80" spans="1:16" x14ac:dyDescent="0.5">
      <c r="A80" s="17" t="s">
        <v>2475</v>
      </c>
      <c r="B80" s="17" t="s">
        <v>1489</v>
      </c>
      <c r="C80" s="37">
        <f t="shared" si="2"/>
        <v>5</v>
      </c>
      <c r="D80" s="30" t="s">
        <v>74</v>
      </c>
      <c r="E80" s="30" t="s">
        <v>2383</v>
      </c>
      <c r="G80" s="17">
        <v>50</v>
      </c>
      <c r="H80" s="17">
        <v>1</v>
      </c>
      <c r="I80" s="17" t="s">
        <v>2464</v>
      </c>
      <c r="J80" s="17" t="s">
        <v>2287</v>
      </c>
      <c r="K80" s="30">
        <v>35</v>
      </c>
      <c r="L80" s="17">
        <v>5</v>
      </c>
      <c r="M80" s="17" t="s">
        <v>1554</v>
      </c>
      <c r="N80" s="17" t="s">
        <v>1512</v>
      </c>
      <c r="O80" s="27" t="str">
        <f>INDEX(accountchart[chartId], MATCH(Table1[[#This Row],[sellChartName]],accountchart[chartName],0))</f>
        <v>52900517</v>
      </c>
      <c r="P80" s="27" t="str">
        <f>INDEX(accountchart[chartId], MATCH(Table1[[#This Row],[buyChartName]],accountchart[chartName],0))</f>
        <v>47210273</v>
      </c>
    </row>
    <row r="81" spans="1:16" x14ac:dyDescent="0.5">
      <c r="A81" s="17" t="s">
        <v>2476</v>
      </c>
      <c r="B81" s="17" t="s">
        <v>1489</v>
      </c>
      <c r="C81" s="37">
        <f t="shared" si="2"/>
        <v>5</v>
      </c>
      <c r="D81" s="30" t="s">
        <v>75</v>
      </c>
      <c r="E81" s="30" t="s">
        <v>2383</v>
      </c>
      <c r="G81" s="17">
        <v>50</v>
      </c>
      <c r="H81" s="17">
        <v>1</v>
      </c>
      <c r="I81" s="17" t="s">
        <v>2464</v>
      </c>
      <c r="J81" s="17" t="s">
        <v>2287</v>
      </c>
      <c r="K81" s="30">
        <v>35</v>
      </c>
      <c r="L81" s="17">
        <v>5</v>
      </c>
      <c r="M81" s="17" t="s">
        <v>1554</v>
      </c>
      <c r="N81" s="17" t="s">
        <v>1512</v>
      </c>
      <c r="O81" s="27" t="str">
        <f>INDEX(accountchart[chartId], MATCH(Table1[[#This Row],[sellChartName]],accountchart[chartName],0))</f>
        <v>52900517</v>
      </c>
      <c r="P81" s="27" t="str">
        <f>INDEX(accountchart[chartId], MATCH(Table1[[#This Row],[buyChartName]],accountchart[chartName],0))</f>
        <v>47210273</v>
      </c>
    </row>
    <row r="82" spans="1:16" x14ac:dyDescent="0.5">
      <c r="A82" s="17" t="s">
        <v>2477</v>
      </c>
      <c r="B82" s="17" t="s">
        <v>1489</v>
      </c>
      <c r="C82" s="37">
        <f t="shared" si="2"/>
        <v>5</v>
      </c>
      <c r="D82" s="30" t="s">
        <v>76</v>
      </c>
      <c r="E82" s="30" t="s">
        <v>2383</v>
      </c>
      <c r="G82" s="17">
        <v>50</v>
      </c>
      <c r="H82" s="17">
        <v>1</v>
      </c>
      <c r="I82" s="17" t="s">
        <v>2464</v>
      </c>
      <c r="J82" s="17" t="s">
        <v>2287</v>
      </c>
      <c r="K82" s="30">
        <v>35</v>
      </c>
      <c r="L82" s="17">
        <v>5</v>
      </c>
      <c r="M82" s="17" t="s">
        <v>1554</v>
      </c>
      <c r="N82" s="17" t="s">
        <v>1512</v>
      </c>
      <c r="O82" s="27" t="str">
        <f>INDEX(accountchart[chartId], MATCH(Table1[[#This Row],[sellChartName]],accountchart[chartName],0))</f>
        <v>52900517</v>
      </c>
      <c r="P82" s="27" t="str">
        <f>INDEX(accountchart[chartId], MATCH(Table1[[#This Row],[buyChartName]],accountchart[chartName],0))</f>
        <v>47210273</v>
      </c>
    </row>
    <row r="83" spans="1:16" x14ac:dyDescent="0.5">
      <c r="A83" s="17" t="s">
        <v>2478</v>
      </c>
      <c r="B83" s="17" t="s">
        <v>1489</v>
      </c>
      <c r="C83" s="37">
        <f t="shared" si="2"/>
        <v>5</v>
      </c>
      <c r="D83" s="30" t="s">
        <v>592</v>
      </c>
      <c r="E83" s="30" t="s">
        <v>2288</v>
      </c>
      <c r="G83" s="17">
        <v>115</v>
      </c>
      <c r="H83" s="17">
        <v>1</v>
      </c>
      <c r="I83" s="17" t="s">
        <v>2464</v>
      </c>
      <c r="J83" s="17" t="s">
        <v>2816</v>
      </c>
      <c r="K83" s="30">
        <v>86</v>
      </c>
      <c r="L83" s="17">
        <v>5</v>
      </c>
      <c r="M83" s="17" t="s">
        <v>1554</v>
      </c>
      <c r="N83" s="17" t="s">
        <v>1512</v>
      </c>
      <c r="O83" s="27" t="str">
        <f>INDEX(accountchart[chartId], MATCH(Table1[[#This Row],[sellChartName]],accountchart[chartName],0))</f>
        <v>52900517</v>
      </c>
      <c r="P83" s="27" t="str">
        <f>INDEX(accountchart[chartId], MATCH(Table1[[#This Row],[buyChartName]],accountchart[chartName],0))</f>
        <v>47210273</v>
      </c>
    </row>
    <row r="84" spans="1:16" x14ac:dyDescent="0.5">
      <c r="A84" s="17" t="s">
        <v>2479</v>
      </c>
      <c r="B84" s="17" t="s">
        <v>1489</v>
      </c>
      <c r="C84" s="37">
        <f t="shared" si="2"/>
        <v>5</v>
      </c>
      <c r="D84" s="30" t="s">
        <v>77</v>
      </c>
      <c r="E84" s="30" t="s">
        <v>2288</v>
      </c>
      <c r="G84" s="17">
        <v>85</v>
      </c>
      <c r="H84" s="17">
        <v>1</v>
      </c>
      <c r="I84" s="17" t="s">
        <v>2464</v>
      </c>
      <c r="J84" s="17" t="s">
        <v>2816</v>
      </c>
      <c r="K84" s="30">
        <v>64</v>
      </c>
      <c r="L84" s="17">
        <v>5</v>
      </c>
      <c r="M84" s="17" t="s">
        <v>1554</v>
      </c>
      <c r="N84" s="17" t="s">
        <v>1512</v>
      </c>
      <c r="O84" s="27" t="str">
        <f>INDEX(accountchart[chartId], MATCH(Table1[[#This Row],[sellChartName]],accountchart[chartName],0))</f>
        <v>52900517</v>
      </c>
      <c r="P84" s="27" t="str">
        <f>INDEX(accountchart[chartId], MATCH(Table1[[#This Row],[buyChartName]],accountchart[chartName],0))</f>
        <v>47210273</v>
      </c>
    </row>
    <row r="85" spans="1:16" x14ac:dyDescent="0.5">
      <c r="A85" s="17" t="s">
        <v>2480</v>
      </c>
      <c r="B85" s="17" t="s">
        <v>1489</v>
      </c>
      <c r="C85" s="37">
        <f t="shared" si="2"/>
        <v>5</v>
      </c>
      <c r="D85" s="30" t="s">
        <v>78</v>
      </c>
      <c r="E85" s="30" t="s">
        <v>2288</v>
      </c>
      <c r="G85" s="17">
        <v>85</v>
      </c>
      <c r="H85" s="17">
        <v>1</v>
      </c>
      <c r="I85" s="17" t="s">
        <v>2464</v>
      </c>
      <c r="J85" s="17" t="s">
        <v>2816</v>
      </c>
      <c r="K85" s="30">
        <v>64</v>
      </c>
      <c r="L85" s="17">
        <v>5</v>
      </c>
      <c r="M85" s="17" t="s">
        <v>1554</v>
      </c>
      <c r="N85" s="17" t="s">
        <v>1512</v>
      </c>
      <c r="O85" s="27" t="str">
        <f>INDEX(accountchart[chartId], MATCH(Table1[[#This Row],[sellChartName]],accountchart[chartName],0))</f>
        <v>52900517</v>
      </c>
      <c r="P85" s="27" t="str">
        <f>INDEX(accountchart[chartId], MATCH(Table1[[#This Row],[buyChartName]],accountchart[chartName],0))</f>
        <v>47210273</v>
      </c>
    </row>
    <row r="86" spans="1:16" x14ac:dyDescent="0.5">
      <c r="A86" s="17" t="s">
        <v>2481</v>
      </c>
      <c r="B86" s="17" t="s">
        <v>1489</v>
      </c>
      <c r="C86" s="37">
        <f t="shared" si="2"/>
        <v>5</v>
      </c>
      <c r="D86" s="30" t="s">
        <v>738</v>
      </c>
      <c r="E86" s="30" t="s">
        <v>2288</v>
      </c>
      <c r="G86" s="17">
        <v>95</v>
      </c>
      <c r="H86" s="17">
        <v>1</v>
      </c>
      <c r="I86" s="17" t="s">
        <v>2464</v>
      </c>
      <c r="J86" s="17" t="s">
        <v>2287</v>
      </c>
      <c r="K86" s="30">
        <v>65</v>
      </c>
      <c r="L86" s="17">
        <v>5</v>
      </c>
      <c r="M86" s="17" t="s">
        <v>1554</v>
      </c>
      <c r="N86" s="17" t="s">
        <v>1512</v>
      </c>
      <c r="O86" s="27" t="str">
        <f>INDEX(accountchart[chartId], MATCH(Table1[[#This Row],[sellChartName]],accountchart[chartName],0))</f>
        <v>52900517</v>
      </c>
      <c r="P86" s="27" t="str">
        <f>INDEX(accountchart[chartId], MATCH(Table1[[#This Row],[buyChartName]],accountchart[chartName],0))</f>
        <v>47210273</v>
      </c>
    </row>
    <row r="87" spans="1:16" x14ac:dyDescent="0.5">
      <c r="A87" s="17" t="s">
        <v>2482</v>
      </c>
      <c r="B87" s="17" t="s">
        <v>1489</v>
      </c>
      <c r="C87" s="37">
        <f t="shared" si="2"/>
        <v>5</v>
      </c>
      <c r="D87" s="30" t="s">
        <v>740</v>
      </c>
      <c r="E87" s="30" t="s">
        <v>2288</v>
      </c>
      <c r="G87" s="17">
        <v>95</v>
      </c>
      <c r="H87" s="17">
        <v>1</v>
      </c>
      <c r="I87" s="17" t="s">
        <v>2464</v>
      </c>
      <c r="J87" s="17" t="s">
        <v>2287</v>
      </c>
      <c r="K87" s="30">
        <v>65</v>
      </c>
      <c r="L87" s="17">
        <v>5</v>
      </c>
      <c r="M87" s="17" t="s">
        <v>1554</v>
      </c>
      <c r="N87" s="17" t="s">
        <v>1512</v>
      </c>
      <c r="O87" s="27" t="str">
        <f>INDEX(accountchart[chartId], MATCH(Table1[[#This Row],[sellChartName]],accountchart[chartName],0))</f>
        <v>52900517</v>
      </c>
      <c r="P87" s="27" t="str">
        <f>INDEX(accountchart[chartId], MATCH(Table1[[#This Row],[buyChartName]],accountchart[chartName],0))</f>
        <v>47210273</v>
      </c>
    </row>
    <row r="88" spans="1:16" x14ac:dyDescent="0.5">
      <c r="A88" s="17" t="s">
        <v>2483</v>
      </c>
      <c r="B88" s="17" t="s">
        <v>1489</v>
      </c>
      <c r="C88" s="37">
        <f t="shared" si="2"/>
        <v>5</v>
      </c>
      <c r="D88" s="30" t="s">
        <v>742</v>
      </c>
      <c r="E88" s="30" t="s">
        <v>2288</v>
      </c>
      <c r="G88" s="17">
        <v>145</v>
      </c>
      <c r="H88" s="17">
        <v>1</v>
      </c>
      <c r="I88" s="17" t="s">
        <v>2464</v>
      </c>
      <c r="J88" s="17" t="s">
        <v>2816</v>
      </c>
      <c r="K88" s="30">
        <v>109</v>
      </c>
      <c r="L88" s="17">
        <v>5</v>
      </c>
      <c r="M88" s="17" t="s">
        <v>1554</v>
      </c>
      <c r="N88" s="17" t="s">
        <v>1512</v>
      </c>
      <c r="O88" s="27" t="str">
        <f>INDEX(accountchart[chartId], MATCH(Table1[[#This Row],[sellChartName]],accountchart[chartName],0))</f>
        <v>52900517</v>
      </c>
      <c r="P88" s="27" t="str">
        <f>INDEX(accountchart[chartId], MATCH(Table1[[#This Row],[buyChartName]],accountchart[chartName],0))</f>
        <v>47210273</v>
      </c>
    </row>
    <row r="89" spans="1:16" x14ac:dyDescent="0.5">
      <c r="A89" s="17" t="s">
        <v>2484</v>
      </c>
      <c r="B89" s="17" t="s">
        <v>1489</v>
      </c>
      <c r="C89" s="37">
        <f t="shared" si="2"/>
        <v>5</v>
      </c>
      <c r="D89" s="30" t="s">
        <v>741</v>
      </c>
      <c r="E89" s="30" t="s">
        <v>2288</v>
      </c>
      <c r="G89" s="17">
        <v>130</v>
      </c>
      <c r="H89" s="17">
        <v>1</v>
      </c>
      <c r="I89" s="17" t="s">
        <v>2464</v>
      </c>
      <c r="J89" s="17" t="s">
        <v>2816</v>
      </c>
      <c r="K89" s="30">
        <v>98</v>
      </c>
      <c r="L89" s="17">
        <v>5</v>
      </c>
      <c r="M89" s="17" t="s">
        <v>1554</v>
      </c>
      <c r="N89" s="17" t="s">
        <v>1512</v>
      </c>
      <c r="O89" s="27" t="str">
        <f>INDEX(accountchart[chartId], MATCH(Table1[[#This Row],[sellChartName]],accountchart[chartName],0))</f>
        <v>52900517</v>
      </c>
      <c r="P89" s="27" t="str">
        <f>INDEX(accountchart[chartId], MATCH(Table1[[#This Row],[buyChartName]],accountchart[chartName],0))</f>
        <v>47210273</v>
      </c>
    </row>
    <row r="90" spans="1:16" x14ac:dyDescent="0.5">
      <c r="A90" s="17" t="s">
        <v>2485</v>
      </c>
      <c r="B90" s="17" t="s">
        <v>1489</v>
      </c>
      <c r="C90" s="37">
        <f t="shared" si="2"/>
        <v>5</v>
      </c>
      <c r="D90" s="30" t="s">
        <v>739</v>
      </c>
      <c r="E90" s="30" t="s">
        <v>2288</v>
      </c>
      <c r="G90" s="17">
        <v>130</v>
      </c>
      <c r="H90" s="17">
        <v>1</v>
      </c>
      <c r="I90" s="17" t="s">
        <v>2464</v>
      </c>
      <c r="J90" s="17" t="s">
        <v>2816</v>
      </c>
      <c r="K90" s="30">
        <v>98</v>
      </c>
      <c r="L90" s="17">
        <v>5</v>
      </c>
      <c r="M90" s="17" t="s">
        <v>1554</v>
      </c>
      <c r="N90" s="17" t="s">
        <v>1512</v>
      </c>
      <c r="O90" s="27" t="str">
        <f>INDEX(accountchart[chartId], MATCH(Table1[[#This Row],[sellChartName]],accountchart[chartName],0))</f>
        <v>52900517</v>
      </c>
      <c r="P90" s="27" t="str">
        <f>INDEX(accountchart[chartId], MATCH(Table1[[#This Row],[buyChartName]],accountchart[chartName],0))</f>
        <v>47210273</v>
      </c>
    </row>
    <row r="91" spans="1:16" x14ac:dyDescent="0.5">
      <c r="A91" s="17" t="s">
        <v>2486</v>
      </c>
      <c r="B91" s="17" t="s">
        <v>1489</v>
      </c>
      <c r="C91" s="37">
        <f t="shared" si="2"/>
        <v>5</v>
      </c>
      <c r="D91" s="30" t="s">
        <v>79</v>
      </c>
      <c r="E91" s="30" t="s">
        <v>2288</v>
      </c>
      <c r="G91" s="17">
        <v>130</v>
      </c>
      <c r="H91" s="17">
        <v>1</v>
      </c>
      <c r="I91" s="17" t="s">
        <v>2464</v>
      </c>
      <c r="J91" s="17" t="s">
        <v>2816</v>
      </c>
      <c r="K91" s="30">
        <v>98</v>
      </c>
      <c r="L91" s="17">
        <v>5</v>
      </c>
      <c r="M91" s="17" t="s">
        <v>1554</v>
      </c>
      <c r="N91" s="17" t="s">
        <v>1512</v>
      </c>
      <c r="O91" s="27" t="str">
        <f>INDEX(accountchart[chartId], MATCH(Table1[[#This Row],[sellChartName]],accountchart[chartName],0))</f>
        <v>52900517</v>
      </c>
      <c r="P91" s="27" t="str">
        <f>INDEX(accountchart[chartId], MATCH(Table1[[#This Row],[buyChartName]],accountchart[chartName],0))</f>
        <v>47210273</v>
      </c>
    </row>
    <row r="92" spans="1:16" x14ac:dyDescent="0.5">
      <c r="A92" s="17" t="s">
        <v>2614</v>
      </c>
      <c r="B92" s="17" t="s">
        <v>1489</v>
      </c>
      <c r="C92" s="37">
        <f t="shared" si="2"/>
        <v>5</v>
      </c>
      <c r="D92" s="30" t="s">
        <v>80</v>
      </c>
      <c r="E92" s="30" t="s">
        <v>2384</v>
      </c>
      <c r="G92" s="17">
        <v>95</v>
      </c>
      <c r="H92" s="17">
        <v>1</v>
      </c>
      <c r="I92" s="17" t="s">
        <v>2464</v>
      </c>
      <c r="J92" s="17" t="s">
        <v>2816</v>
      </c>
      <c r="K92" s="30">
        <v>71</v>
      </c>
      <c r="L92" s="17">
        <v>5</v>
      </c>
      <c r="M92" s="17" t="s">
        <v>1554</v>
      </c>
      <c r="N92" s="17" t="s">
        <v>1512</v>
      </c>
      <c r="O92" s="27" t="str">
        <f>INDEX(accountchart[chartId], MATCH(Table1[[#This Row],[sellChartName]],accountchart[chartName],0))</f>
        <v>52900517</v>
      </c>
      <c r="P92" s="27" t="str">
        <f>INDEX(accountchart[chartId], MATCH(Table1[[#This Row],[buyChartName]],accountchart[chartName],0))</f>
        <v>47210273</v>
      </c>
    </row>
    <row r="93" spans="1:16" x14ac:dyDescent="0.5">
      <c r="A93" s="17" t="s">
        <v>2615</v>
      </c>
      <c r="B93" s="17" t="s">
        <v>1489</v>
      </c>
      <c r="C93" s="37">
        <f t="shared" si="2"/>
        <v>5</v>
      </c>
      <c r="D93" s="30" t="s">
        <v>81</v>
      </c>
      <c r="E93" s="30" t="s">
        <v>2279</v>
      </c>
      <c r="G93" s="17">
        <v>40</v>
      </c>
      <c r="H93" s="17">
        <v>1</v>
      </c>
      <c r="I93" s="17" t="s">
        <v>2464</v>
      </c>
      <c r="J93" s="17" t="s">
        <v>2287</v>
      </c>
      <c r="K93" s="30">
        <v>25</v>
      </c>
      <c r="L93" s="17">
        <v>5</v>
      </c>
      <c r="M93" s="17" t="s">
        <v>1554</v>
      </c>
      <c r="N93" s="17" t="s">
        <v>1512</v>
      </c>
      <c r="O93" s="27" t="str">
        <f>INDEX(accountchart[chartId], MATCH(Table1[[#This Row],[sellChartName]],accountchart[chartName],0))</f>
        <v>52900517</v>
      </c>
      <c r="P93" s="27" t="str">
        <f>INDEX(accountchart[chartId], MATCH(Table1[[#This Row],[buyChartName]],accountchart[chartName],0))</f>
        <v>47210273</v>
      </c>
    </row>
    <row r="94" spans="1:16" x14ac:dyDescent="0.5">
      <c r="A94" s="17" t="s">
        <v>2616</v>
      </c>
      <c r="B94" s="17" t="s">
        <v>1489</v>
      </c>
      <c r="C94" s="37">
        <f t="shared" si="2"/>
        <v>5</v>
      </c>
      <c r="D94" s="30" t="s">
        <v>82</v>
      </c>
      <c r="E94" s="30" t="s">
        <v>2288</v>
      </c>
      <c r="G94" s="17">
        <v>95</v>
      </c>
      <c r="H94" s="17">
        <v>1</v>
      </c>
      <c r="I94" s="17" t="s">
        <v>2464</v>
      </c>
      <c r="J94" s="17" t="s">
        <v>2816</v>
      </c>
      <c r="K94" s="30">
        <v>68</v>
      </c>
      <c r="L94" s="17">
        <v>5</v>
      </c>
      <c r="M94" s="17" t="s">
        <v>1554</v>
      </c>
      <c r="N94" s="17" t="s">
        <v>1512</v>
      </c>
      <c r="O94" s="27" t="str">
        <f>INDEX(accountchart[chartId], MATCH(Table1[[#This Row],[sellChartName]],accountchart[chartName],0))</f>
        <v>52900517</v>
      </c>
      <c r="P94" s="27" t="str">
        <f>INDEX(accountchart[chartId], MATCH(Table1[[#This Row],[buyChartName]],accountchart[chartName],0))</f>
        <v>47210273</v>
      </c>
    </row>
    <row r="95" spans="1:16" x14ac:dyDescent="0.5">
      <c r="A95" s="17" t="s">
        <v>2617</v>
      </c>
      <c r="B95" s="17" t="s">
        <v>1489</v>
      </c>
      <c r="C95" s="37">
        <f t="shared" si="2"/>
        <v>5</v>
      </c>
      <c r="D95" s="30" t="s">
        <v>564</v>
      </c>
      <c r="E95" s="30" t="s">
        <v>2385</v>
      </c>
      <c r="G95" s="17">
        <v>70</v>
      </c>
      <c r="H95" s="17">
        <v>1</v>
      </c>
      <c r="I95" s="17" t="s">
        <v>2464</v>
      </c>
      <c r="J95" s="17" t="s">
        <v>2816</v>
      </c>
      <c r="K95" s="30">
        <v>53</v>
      </c>
      <c r="L95" s="17">
        <v>5</v>
      </c>
      <c r="M95" s="17" t="s">
        <v>1554</v>
      </c>
      <c r="N95" s="17" t="s">
        <v>1512</v>
      </c>
      <c r="O95" s="27" t="str">
        <f>INDEX(accountchart[chartId], MATCH(Table1[[#This Row],[sellChartName]],accountchart[chartName],0))</f>
        <v>52900517</v>
      </c>
      <c r="P95" s="27" t="str">
        <f>INDEX(accountchart[chartId], MATCH(Table1[[#This Row],[buyChartName]],accountchart[chartName],0))</f>
        <v>47210273</v>
      </c>
    </row>
    <row r="96" spans="1:16" x14ac:dyDescent="0.5">
      <c r="A96" s="17" t="s">
        <v>2618</v>
      </c>
      <c r="B96" s="17" t="s">
        <v>1489</v>
      </c>
      <c r="C96" s="37">
        <f t="shared" si="2"/>
        <v>5</v>
      </c>
      <c r="D96" s="30" t="s">
        <v>83</v>
      </c>
      <c r="E96" s="30" t="s">
        <v>15</v>
      </c>
      <c r="G96" s="17">
        <v>50</v>
      </c>
      <c r="H96" s="17">
        <v>1</v>
      </c>
      <c r="I96" s="17" t="s">
        <v>2464</v>
      </c>
      <c r="J96" s="17" t="s">
        <v>2816</v>
      </c>
      <c r="K96" s="30">
        <v>30</v>
      </c>
      <c r="L96" s="17">
        <v>5</v>
      </c>
      <c r="M96" s="17" t="s">
        <v>1554</v>
      </c>
      <c r="N96" s="17" t="s">
        <v>1512</v>
      </c>
      <c r="O96" s="27" t="str">
        <f>INDEX(accountchart[chartId], MATCH(Table1[[#This Row],[sellChartName]],accountchart[chartName],0))</f>
        <v>52900517</v>
      </c>
      <c r="P96" s="27" t="str">
        <f>INDEX(accountchart[chartId], MATCH(Table1[[#This Row],[buyChartName]],accountchart[chartName],0))</f>
        <v>47210273</v>
      </c>
    </row>
    <row r="97" spans="1:16" x14ac:dyDescent="0.5">
      <c r="A97" s="17" t="s">
        <v>2619</v>
      </c>
      <c r="B97" s="17" t="s">
        <v>1489</v>
      </c>
      <c r="C97" s="37">
        <f t="shared" si="2"/>
        <v>5</v>
      </c>
      <c r="D97" s="30" t="s">
        <v>84</v>
      </c>
      <c r="E97" s="30" t="s">
        <v>648</v>
      </c>
      <c r="G97" s="17">
        <v>60</v>
      </c>
      <c r="H97" s="17">
        <v>1</v>
      </c>
      <c r="I97" s="17" t="s">
        <v>2464</v>
      </c>
      <c r="J97" s="17" t="s">
        <v>2816</v>
      </c>
      <c r="K97" s="30">
        <v>45</v>
      </c>
      <c r="L97" s="17">
        <v>5</v>
      </c>
      <c r="M97" s="17" t="s">
        <v>1554</v>
      </c>
      <c r="N97" s="17" t="s">
        <v>1512</v>
      </c>
      <c r="O97" s="27" t="str">
        <f>INDEX(accountchart[chartId], MATCH(Table1[[#This Row],[sellChartName]],accountchart[chartName],0))</f>
        <v>52900517</v>
      </c>
      <c r="P97" s="27" t="str">
        <f>INDEX(accountchart[chartId], MATCH(Table1[[#This Row],[buyChartName]],accountchart[chartName],0))</f>
        <v>47210273</v>
      </c>
    </row>
    <row r="98" spans="1:16" x14ac:dyDescent="0.5">
      <c r="A98" s="17" t="s">
        <v>2620</v>
      </c>
      <c r="B98" s="17" t="s">
        <v>1489</v>
      </c>
      <c r="C98" s="37">
        <f t="shared" si="2"/>
        <v>5</v>
      </c>
      <c r="D98" s="30" t="s">
        <v>85</v>
      </c>
      <c r="E98" s="30" t="s">
        <v>2279</v>
      </c>
      <c r="G98" s="17">
        <v>45</v>
      </c>
      <c r="H98" s="17">
        <v>1</v>
      </c>
      <c r="I98" s="17" t="s">
        <v>2464</v>
      </c>
      <c r="J98" s="17" t="s">
        <v>2816</v>
      </c>
      <c r="K98" s="30">
        <v>30</v>
      </c>
      <c r="L98" s="17">
        <v>5</v>
      </c>
      <c r="M98" s="17" t="s">
        <v>1554</v>
      </c>
      <c r="N98" s="17" t="s">
        <v>1512</v>
      </c>
      <c r="O98" s="27" t="str">
        <f>INDEX(accountchart[chartId], MATCH(Table1[[#This Row],[sellChartName]],accountchart[chartName],0))</f>
        <v>52900517</v>
      </c>
      <c r="P98" s="27" t="str">
        <f>INDEX(accountchart[chartId], MATCH(Table1[[#This Row],[buyChartName]],accountchart[chartName],0))</f>
        <v>47210273</v>
      </c>
    </row>
    <row r="99" spans="1:16" x14ac:dyDescent="0.5">
      <c r="A99" s="17" t="s">
        <v>2621</v>
      </c>
      <c r="B99" s="17" t="s">
        <v>1489</v>
      </c>
      <c r="C99" s="37">
        <f t="shared" si="2"/>
        <v>5</v>
      </c>
      <c r="D99" s="30" t="s">
        <v>86</v>
      </c>
      <c r="E99" s="30" t="s">
        <v>2279</v>
      </c>
      <c r="G99" s="17">
        <v>45</v>
      </c>
      <c r="H99" s="17">
        <v>1</v>
      </c>
      <c r="I99" s="17" t="s">
        <v>2464</v>
      </c>
      <c r="J99" s="17" t="s">
        <v>2816</v>
      </c>
      <c r="K99" s="30">
        <v>30</v>
      </c>
      <c r="L99" s="17">
        <v>5</v>
      </c>
      <c r="M99" s="17" t="s">
        <v>1554</v>
      </c>
      <c r="N99" s="17" t="s">
        <v>1512</v>
      </c>
      <c r="O99" s="27" t="str">
        <f>INDEX(accountchart[chartId], MATCH(Table1[[#This Row],[sellChartName]],accountchart[chartName],0))</f>
        <v>52900517</v>
      </c>
      <c r="P99" s="27" t="str">
        <f>INDEX(accountchart[chartId], MATCH(Table1[[#This Row],[buyChartName]],accountchart[chartName],0))</f>
        <v>47210273</v>
      </c>
    </row>
    <row r="100" spans="1:16" x14ac:dyDescent="0.5">
      <c r="A100" s="17" t="s">
        <v>2622</v>
      </c>
      <c r="B100" s="17" t="s">
        <v>1489</v>
      </c>
      <c r="C100" s="37">
        <f t="shared" si="2"/>
        <v>5</v>
      </c>
      <c r="D100" s="30" t="s">
        <v>87</v>
      </c>
      <c r="E100" s="30" t="s">
        <v>2279</v>
      </c>
      <c r="G100" s="17">
        <v>45</v>
      </c>
      <c r="H100" s="17">
        <v>1</v>
      </c>
      <c r="I100" s="17" t="s">
        <v>2464</v>
      </c>
      <c r="J100" s="17" t="s">
        <v>2816</v>
      </c>
      <c r="K100" s="30">
        <v>30</v>
      </c>
      <c r="L100" s="17">
        <v>5</v>
      </c>
      <c r="M100" s="17" t="s">
        <v>1554</v>
      </c>
      <c r="N100" s="17" t="s">
        <v>1512</v>
      </c>
      <c r="O100" s="27" t="str">
        <f>INDEX(accountchart[chartId], MATCH(Table1[[#This Row],[sellChartName]],accountchart[chartName],0))</f>
        <v>52900517</v>
      </c>
      <c r="P100" s="27" t="str">
        <f>INDEX(accountchart[chartId], MATCH(Table1[[#This Row],[buyChartName]],accountchart[chartName],0))</f>
        <v>47210273</v>
      </c>
    </row>
    <row r="101" spans="1:16" x14ac:dyDescent="0.5">
      <c r="A101" s="17" t="s">
        <v>2623</v>
      </c>
      <c r="B101" s="17" t="s">
        <v>1489</v>
      </c>
      <c r="C101" s="37">
        <f t="shared" ref="C101:C158" si="3">IF($B101="ProductService",1,IF($B101="ProductNonInventory",3,IF($B101="ProductInventory",5,"error")))</f>
        <v>5</v>
      </c>
      <c r="D101" s="30" t="s">
        <v>88</v>
      </c>
      <c r="E101" s="30" t="s">
        <v>2288</v>
      </c>
      <c r="G101" s="17">
        <v>40</v>
      </c>
      <c r="H101" s="17">
        <v>1</v>
      </c>
      <c r="I101" s="17" t="s">
        <v>2464</v>
      </c>
      <c r="J101" s="17" t="s">
        <v>2816</v>
      </c>
      <c r="K101" s="30">
        <v>30</v>
      </c>
      <c r="L101" s="17">
        <v>5</v>
      </c>
      <c r="M101" s="17" t="s">
        <v>1554</v>
      </c>
      <c r="N101" s="17" t="s">
        <v>1512</v>
      </c>
      <c r="O101" s="27" t="str">
        <f>INDEX(accountchart[chartId], MATCH(Table1[[#This Row],[sellChartName]],accountchart[chartName],0))</f>
        <v>52900517</v>
      </c>
      <c r="P101" s="27" t="str">
        <f>INDEX(accountchart[chartId], MATCH(Table1[[#This Row],[buyChartName]],accountchart[chartName],0))</f>
        <v>47210273</v>
      </c>
    </row>
    <row r="102" spans="1:16" x14ac:dyDescent="0.5">
      <c r="A102" s="17" t="s">
        <v>2624</v>
      </c>
      <c r="B102" s="17" t="s">
        <v>1489</v>
      </c>
      <c r="C102" s="37">
        <f t="shared" si="3"/>
        <v>5</v>
      </c>
      <c r="D102" s="30" t="s">
        <v>89</v>
      </c>
      <c r="E102" s="30" t="s">
        <v>2288</v>
      </c>
      <c r="G102" s="17">
        <v>150</v>
      </c>
      <c r="H102" s="17">
        <v>1</v>
      </c>
      <c r="I102" s="17" t="s">
        <v>2464</v>
      </c>
      <c r="J102" s="17" t="s">
        <v>2816</v>
      </c>
      <c r="K102" s="30">
        <v>113</v>
      </c>
      <c r="L102" s="17">
        <v>5</v>
      </c>
      <c r="M102" s="17" t="s">
        <v>1554</v>
      </c>
      <c r="N102" s="17" t="s">
        <v>1512</v>
      </c>
      <c r="O102" s="27" t="str">
        <f>INDEX(accountchart[chartId], MATCH(Table1[[#This Row],[sellChartName]],accountchart[chartName],0))</f>
        <v>52900517</v>
      </c>
      <c r="P102" s="27" t="str">
        <f>INDEX(accountchart[chartId], MATCH(Table1[[#This Row],[buyChartName]],accountchart[chartName],0))</f>
        <v>47210273</v>
      </c>
    </row>
    <row r="103" spans="1:16" x14ac:dyDescent="0.5">
      <c r="A103" s="17" t="s">
        <v>2625</v>
      </c>
      <c r="B103" s="17" t="s">
        <v>1489</v>
      </c>
      <c r="C103" s="37">
        <f t="shared" si="3"/>
        <v>5</v>
      </c>
      <c r="D103" s="30" t="s">
        <v>90</v>
      </c>
      <c r="E103" s="30" t="s">
        <v>2288</v>
      </c>
      <c r="G103" s="17">
        <v>90</v>
      </c>
      <c r="H103" s="17">
        <v>1</v>
      </c>
      <c r="I103" s="17" t="s">
        <v>2464</v>
      </c>
      <c r="J103" s="17" t="s">
        <v>2816</v>
      </c>
      <c r="K103" s="30">
        <v>68</v>
      </c>
      <c r="L103" s="17">
        <v>5</v>
      </c>
      <c r="M103" s="17" t="s">
        <v>1554</v>
      </c>
      <c r="N103" s="17" t="s">
        <v>1512</v>
      </c>
      <c r="O103" s="27" t="str">
        <f>INDEX(accountchart[chartId], MATCH(Table1[[#This Row],[sellChartName]],accountchart[chartName],0))</f>
        <v>52900517</v>
      </c>
      <c r="P103" s="27" t="str">
        <f>INDEX(accountchart[chartId], MATCH(Table1[[#This Row],[buyChartName]],accountchart[chartName],0))</f>
        <v>47210273</v>
      </c>
    </row>
    <row r="104" spans="1:16" x14ac:dyDescent="0.5">
      <c r="A104" s="17" t="s">
        <v>2626</v>
      </c>
      <c r="B104" s="17" t="s">
        <v>1489</v>
      </c>
      <c r="C104" s="37">
        <f t="shared" si="3"/>
        <v>5</v>
      </c>
      <c r="D104" s="30" t="s">
        <v>583</v>
      </c>
      <c r="E104" s="30" t="s">
        <v>2288</v>
      </c>
      <c r="G104" s="17">
        <v>220</v>
      </c>
      <c r="H104" s="17">
        <v>1</v>
      </c>
      <c r="I104" s="17" t="s">
        <v>2464</v>
      </c>
      <c r="J104" s="17" t="s">
        <v>2816</v>
      </c>
      <c r="K104" s="30">
        <v>165</v>
      </c>
      <c r="L104" s="17">
        <v>5</v>
      </c>
      <c r="M104" s="17" t="s">
        <v>1554</v>
      </c>
      <c r="N104" s="17" t="s">
        <v>1512</v>
      </c>
      <c r="O104" s="27" t="str">
        <f>INDEX(accountchart[chartId], MATCH(Table1[[#This Row],[sellChartName]],accountchart[chartName],0))</f>
        <v>52900517</v>
      </c>
      <c r="P104" s="27" t="str">
        <f>INDEX(accountchart[chartId], MATCH(Table1[[#This Row],[buyChartName]],accountchart[chartName],0))</f>
        <v>47210273</v>
      </c>
    </row>
    <row r="105" spans="1:16" x14ac:dyDescent="0.5">
      <c r="A105" s="17" t="s">
        <v>2627</v>
      </c>
      <c r="B105" s="17" t="s">
        <v>1489</v>
      </c>
      <c r="C105" s="37">
        <f t="shared" si="3"/>
        <v>5</v>
      </c>
      <c r="D105" s="30" t="s">
        <v>569</v>
      </c>
      <c r="E105" s="30" t="s">
        <v>2288</v>
      </c>
      <c r="G105" s="17">
        <v>50</v>
      </c>
      <c r="H105" s="17">
        <v>1</v>
      </c>
      <c r="I105" s="17" t="s">
        <v>2464</v>
      </c>
      <c r="J105" s="30" t="s">
        <v>2803</v>
      </c>
      <c r="K105" s="30">
        <v>30</v>
      </c>
      <c r="L105" s="17">
        <v>5</v>
      </c>
      <c r="M105" s="17" t="s">
        <v>1554</v>
      </c>
      <c r="N105" s="17" t="s">
        <v>1512</v>
      </c>
      <c r="O105" s="27" t="str">
        <f>INDEX(accountchart[chartId], MATCH(Table1[[#This Row],[sellChartName]],accountchart[chartName],0))</f>
        <v>52900517</v>
      </c>
      <c r="P105" s="27" t="str">
        <f>INDEX(accountchart[chartId], MATCH(Table1[[#This Row],[buyChartName]],accountchart[chartName],0))</f>
        <v>47210273</v>
      </c>
    </row>
    <row r="106" spans="1:16" x14ac:dyDescent="0.5">
      <c r="A106" s="17" t="s">
        <v>2628</v>
      </c>
      <c r="B106" s="17" t="s">
        <v>1489</v>
      </c>
      <c r="C106" s="37">
        <f t="shared" si="3"/>
        <v>5</v>
      </c>
      <c r="D106" s="30" t="s">
        <v>570</v>
      </c>
      <c r="E106" s="30" t="s">
        <v>2288</v>
      </c>
      <c r="G106" s="17">
        <v>70</v>
      </c>
      <c r="H106" s="17">
        <v>1</v>
      </c>
      <c r="I106" s="17" t="s">
        <v>2464</v>
      </c>
      <c r="J106" s="30" t="s">
        <v>2803</v>
      </c>
      <c r="K106" s="30">
        <v>50</v>
      </c>
      <c r="L106" s="17">
        <v>5</v>
      </c>
      <c r="M106" s="17" t="s">
        <v>1554</v>
      </c>
      <c r="N106" s="17" t="s">
        <v>1512</v>
      </c>
      <c r="O106" s="27" t="str">
        <f>INDEX(accountchart[chartId], MATCH(Table1[[#This Row],[sellChartName]],accountchart[chartName],0))</f>
        <v>52900517</v>
      </c>
      <c r="P106" s="27" t="str">
        <f>INDEX(accountchart[chartId], MATCH(Table1[[#This Row],[buyChartName]],accountchart[chartName],0))</f>
        <v>47210273</v>
      </c>
    </row>
    <row r="107" spans="1:16" x14ac:dyDescent="0.5">
      <c r="A107" s="17" t="s">
        <v>2629</v>
      </c>
      <c r="B107" s="17" t="s">
        <v>1489</v>
      </c>
      <c r="C107" s="37">
        <f t="shared" si="3"/>
        <v>5</v>
      </c>
      <c r="D107" s="30" t="s">
        <v>99</v>
      </c>
      <c r="E107" s="30" t="s">
        <v>609</v>
      </c>
      <c r="G107" s="17">
        <v>250</v>
      </c>
      <c r="H107" s="17">
        <v>1</v>
      </c>
      <c r="I107" s="17" t="s">
        <v>2464</v>
      </c>
      <c r="K107" s="30">
        <v>165</v>
      </c>
      <c r="L107" s="17">
        <v>5</v>
      </c>
      <c r="M107" s="17" t="s">
        <v>1554</v>
      </c>
      <c r="N107" s="17" t="s">
        <v>1512</v>
      </c>
      <c r="O107" s="27" t="str">
        <f>INDEX(accountchart[chartId], MATCH(Table1[[#This Row],[sellChartName]],accountchart[chartName],0))</f>
        <v>52900517</v>
      </c>
      <c r="P107" s="27" t="str">
        <f>INDEX(accountchart[chartId], MATCH(Table1[[#This Row],[buyChartName]],accountchart[chartName],0))</f>
        <v>47210273</v>
      </c>
    </row>
    <row r="108" spans="1:16" x14ac:dyDescent="0.5">
      <c r="A108" s="17" t="s">
        <v>2630</v>
      </c>
      <c r="B108" s="17" t="s">
        <v>1489</v>
      </c>
      <c r="C108" s="37">
        <f t="shared" si="3"/>
        <v>5</v>
      </c>
      <c r="D108" s="30" t="s">
        <v>100</v>
      </c>
      <c r="E108" s="30" t="s">
        <v>2288</v>
      </c>
      <c r="G108" s="17">
        <v>60</v>
      </c>
      <c r="H108" s="17">
        <v>1</v>
      </c>
      <c r="I108" s="17" t="s">
        <v>2464</v>
      </c>
      <c r="J108" s="30" t="s">
        <v>2819</v>
      </c>
      <c r="K108" s="30">
        <v>25</v>
      </c>
      <c r="L108" s="17">
        <v>5</v>
      </c>
      <c r="M108" s="17" t="s">
        <v>1554</v>
      </c>
      <c r="N108" s="17" t="s">
        <v>1512</v>
      </c>
      <c r="O108" s="27" t="str">
        <f>INDEX(accountchart[chartId], MATCH(Table1[[#This Row],[sellChartName]],accountchart[chartName],0))</f>
        <v>52900517</v>
      </c>
      <c r="P108" s="27" t="str">
        <f>INDEX(accountchart[chartId], MATCH(Table1[[#This Row],[buyChartName]],accountchart[chartName],0))</f>
        <v>47210273</v>
      </c>
    </row>
    <row r="109" spans="1:16" x14ac:dyDescent="0.5">
      <c r="A109" s="17" t="s">
        <v>2631</v>
      </c>
      <c r="B109" s="17" t="s">
        <v>1489</v>
      </c>
      <c r="C109" s="37">
        <f t="shared" si="3"/>
        <v>5</v>
      </c>
      <c r="D109" s="30" t="s">
        <v>576</v>
      </c>
      <c r="E109" s="30" t="s">
        <v>2288</v>
      </c>
      <c r="G109" s="30"/>
      <c r="H109" s="24">
        <v>1</v>
      </c>
      <c r="I109" s="17" t="s">
        <v>2464</v>
      </c>
      <c r="J109" s="30" t="s">
        <v>2819</v>
      </c>
      <c r="M109" s="17" t="s">
        <v>1554</v>
      </c>
      <c r="O109" s="27" t="str">
        <f>INDEX(accountchart[chartId], MATCH(Table1[[#This Row],[sellChartName]],accountchart[chartName],0))</f>
        <v>52900517</v>
      </c>
      <c r="P109" s="27" t="e">
        <f>INDEX(accountchart[chartId], MATCH(Table1[[#This Row],[buyChartName]],accountchart[chartName],0))</f>
        <v>#N/A</v>
      </c>
    </row>
    <row r="110" spans="1:16" x14ac:dyDescent="0.5">
      <c r="A110" s="17" t="s">
        <v>2632</v>
      </c>
      <c r="B110" s="17" t="s">
        <v>1489</v>
      </c>
      <c r="C110" s="37">
        <f t="shared" si="3"/>
        <v>5</v>
      </c>
      <c r="D110" s="30" t="s">
        <v>101</v>
      </c>
      <c r="E110" s="30" t="s">
        <v>2288</v>
      </c>
      <c r="G110" s="30"/>
      <c r="H110" s="24">
        <v>1</v>
      </c>
      <c r="I110" s="17" t="s">
        <v>2464</v>
      </c>
      <c r="J110" s="30" t="s">
        <v>2819</v>
      </c>
      <c r="M110" s="17" t="s">
        <v>1554</v>
      </c>
      <c r="O110" s="27" t="str">
        <f>INDEX(accountchart[chartId], MATCH(Table1[[#This Row],[sellChartName]],accountchart[chartName],0))</f>
        <v>52900517</v>
      </c>
      <c r="P110" s="27" t="e">
        <f>INDEX(accountchart[chartId], MATCH(Table1[[#This Row],[buyChartName]],accountchart[chartName],0))</f>
        <v>#N/A</v>
      </c>
    </row>
    <row r="111" spans="1:16" x14ac:dyDescent="0.5">
      <c r="A111" s="17" t="s">
        <v>2633</v>
      </c>
      <c r="B111" s="17" t="s">
        <v>1489</v>
      </c>
      <c r="C111" s="37">
        <f t="shared" si="3"/>
        <v>5</v>
      </c>
      <c r="D111" s="30" t="s">
        <v>102</v>
      </c>
      <c r="E111" s="30" t="s">
        <v>2386</v>
      </c>
      <c r="G111" s="30"/>
      <c r="H111" s="24">
        <v>1</v>
      </c>
      <c r="I111" s="17" t="s">
        <v>2464</v>
      </c>
      <c r="J111" s="30" t="s">
        <v>2819</v>
      </c>
      <c r="M111" s="17" t="s">
        <v>1554</v>
      </c>
      <c r="O111" s="27" t="str">
        <f>INDEX(accountchart[chartId], MATCH(Table1[[#This Row],[sellChartName]],accountchart[chartName],0))</f>
        <v>52900517</v>
      </c>
      <c r="P111" s="27" t="e">
        <f>INDEX(accountchart[chartId], MATCH(Table1[[#This Row],[buyChartName]],accountchart[chartName],0))</f>
        <v>#N/A</v>
      </c>
    </row>
    <row r="112" spans="1:16" x14ac:dyDescent="0.5">
      <c r="A112" s="17" t="s">
        <v>2634</v>
      </c>
      <c r="B112" s="17" t="s">
        <v>1489</v>
      </c>
      <c r="C112" s="37">
        <f t="shared" si="3"/>
        <v>5</v>
      </c>
      <c r="D112" s="30" t="s">
        <v>103</v>
      </c>
      <c r="E112" s="30" t="s">
        <v>14</v>
      </c>
      <c r="G112" s="30"/>
      <c r="H112" s="24">
        <v>1</v>
      </c>
      <c r="I112" s="17" t="s">
        <v>2464</v>
      </c>
      <c r="J112" s="30" t="s">
        <v>2819</v>
      </c>
      <c r="M112" s="17" t="s">
        <v>1554</v>
      </c>
      <c r="O112" s="27" t="str">
        <f>INDEX(accountchart[chartId], MATCH(Table1[[#This Row],[sellChartName]],accountchart[chartName],0))</f>
        <v>52900517</v>
      </c>
      <c r="P112" s="27" t="e">
        <f>INDEX(accountchart[chartId], MATCH(Table1[[#This Row],[buyChartName]],accountchart[chartName],0))</f>
        <v>#N/A</v>
      </c>
    </row>
    <row r="113" spans="1:16" x14ac:dyDescent="0.5">
      <c r="A113" s="17" t="s">
        <v>2635</v>
      </c>
      <c r="B113" s="17" t="s">
        <v>1489</v>
      </c>
      <c r="C113" s="37">
        <f t="shared" si="3"/>
        <v>5</v>
      </c>
      <c r="D113" s="30" t="s">
        <v>104</v>
      </c>
      <c r="E113" s="30" t="s">
        <v>2387</v>
      </c>
      <c r="G113" s="17">
        <v>1200</v>
      </c>
      <c r="H113" s="17">
        <v>1</v>
      </c>
      <c r="I113" s="17" t="s">
        <v>2464</v>
      </c>
      <c r="J113" s="30" t="s">
        <v>2820</v>
      </c>
      <c r="K113" s="30">
        <v>830</v>
      </c>
      <c r="L113" s="24">
        <v>5</v>
      </c>
      <c r="M113" s="17" t="s">
        <v>1554</v>
      </c>
      <c r="N113" s="17" t="s">
        <v>1512</v>
      </c>
      <c r="O113" s="27" t="str">
        <f>INDEX(accountchart[chartId], MATCH(Table1[[#This Row],[sellChartName]],accountchart[chartName],0))</f>
        <v>52900517</v>
      </c>
      <c r="P113" s="27" t="str">
        <f>INDEX(accountchart[chartId], MATCH(Table1[[#This Row],[buyChartName]],accountchart[chartName],0))</f>
        <v>47210273</v>
      </c>
    </row>
    <row r="114" spans="1:16" x14ac:dyDescent="0.5">
      <c r="A114" s="17" t="s">
        <v>2636</v>
      </c>
      <c r="B114" s="17" t="s">
        <v>1489</v>
      </c>
      <c r="C114" s="37">
        <f t="shared" si="3"/>
        <v>5</v>
      </c>
      <c r="D114" s="30" t="s">
        <v>105</v>
      </c>
      <c r="E114" s="30" t="s">
        <v>2385</v>
      </c>
      <c r="G114" s="17">
        <v>170</v>
      </c>
      <c r="H114" s="17">
        <v>1</v>
      </c>
      <c r="I114" s="17" t="s">
        <v>2464</v>
      </c>
      <c r="J114" s="17" t="s">
        <v>2816</v>
      </c>
      <c r="K114" s="30">
        <v>128</v>
      </c>
      <c r="L114" s="17">
        <v>5</v>
      </c>
      <c r="M114" s="17" t="s">
        <v>1554</v>
      </c>
      <c r="N114" s="17" t="s">
        <v>1512</v>
      </c>
      <c r="O114" s="27" t="str">
        <f>INDEX(accountchart[chartId], MATCH(Table1[[#This Row],[sellChartName]],accountchart[chartName],0))</f>
        <v>52900517</v>
      </c>
      <c r="P114" s="27" t="str">
        <f>INDEX(accountchart[chartId], MATCH(Table1[[#This Row],[buyChartName]],accountchart[chartName],0))</f>
        <v>47210273</v>
      </c>
    </row>
    <row r="115" spans="1:16" x14ac:dyDescent="0.5">
      <c r="A115" s="17" t="s">
        <v>2637</v>
      </c>
      <c r="B115" s="17" t="s">
        <v>1489</v>
      </c>
      <c r="C115" s="37">
        <f t="shared" si="3"/>
        <v>5</v>
      </c>
      <c r="D115" s="30" t="s">
        <v>584</v>
      </c>
      <c r="E115" s="30" t="s">
        <v>2385</v>
      </c>
      <c r="G115" s="17">
        <v>160</v>
      </c>
      <c r="H115" s="17">
        <v>1</v>
      </c>
      <c r="I115" s="17" t="s">
        <v>2464</v>
      </c>
      <c r="J115" s="17" t="s">
        <v>2816</v>
      </c>
      <c r="K115" s="30">
        <v>120</v>
      </c>
      <c r="L115" s="17">
        <v>5</v>
      </c>
      <c r="M115" s="17" t="s">
        <v>1554</v>
      </c>
      <c r="N115" s="17" t="s">
        <v>1512</v>
      </c>
      <c r="O115" s="27" t="str">
        <f>INDEX(accountchart[chartId], MATCH(Table1[[#This Row],[sellChartName]],accountchart[chartName],0))</f>
        <v>52900517</v>
      </c>
      <c r="P115" s="27" t="str">
        <f>INDEX(accountchart[chartId], MATCH(Table1[[#This Row],[buyChartName]],accountchart[chartName],0))</f>
        <v>47210273</v>
      </c>
    </row>
    <row r="116" spans="1:16" x14ac:dyDescent="0.5">
      <c r="A116" s="17" t="s">
        <v>2638</v>
      </c>
      <c r="B116" s="17" t="s">
        <v>1489</v>
      </c>
      <c r="C116" s="37">
        <f t="shared" si="3"/>
        <v>5</v>
      </c>
      <c r="D116" s="30" t="s">
        <v>106</v>
      </c>
      <c r="E116" s="30" t="s">
        <v>2385</v>
      </c>
      <c r="G116" s="17">
        <v>160</v>
      </c>
      <c r="H116" s="17">
        <v>1</v>
      </c>
      <c r="I116" s="17" t="s">
        <v>2464</v>
      </c>
      <c r="J116" s="17" t="s">
        <v>2816</v>
      </c>
      <c r="K116" s="30">
        <v>120</v>
      </c>
      <c r="L116" s="17">
        <v>5</v>
      </c>
      <c r="M116" s="17" t="s">
        <v>1554</v>
      </c>
      <c r="N116" s="17" t="s">
        <v>1512</v>
      </c>
      <c r="O116" s="27" t="str">
        <f>INDEX(accountchart[chartId], MATCH(Table1[[#This Row],[sellChartName]],accountchart[chartName],0))</f>
        <v>52900517</v>
      </c>
      <c r="P116" s="27" t="str">
        <f>INDEX(accountchart[chartId], MATCH(Table1[[#This Row],[buyChartName]],accountchart[chartName],0))</f>
        <v>47210273</v>
      </c>
    </row>
    <row r="117" spans="1:16" x14ac:dyDescent="0.5">
      <c r="A117" s="17" t="s">
        <v>2639</v>
      </c>
      <c r="B117" s="17" t="s">
        <v>1489</v>
      </c>
      <c r="C117" s="37">
        <f t="shared" si="3"/>
        <v>5</v>
      </c>
      <c r="D117" s="30" t="s">
        <v>107</v>
      </c>
      <c r="E117" s="30" t="s">
        <v>15</v>
      </c>
      <c r="G117" s="17">
        <v>10</v>
      </c>
      <c r="H117" s="17">
        <v>1</v>
      </c>
      <c r="I117" s="17" t="s">
        <v>2464</v>
      </c>
      <c r="J117" s="17" t="s">
        <v>2816</v>
      </c>
      <c r="K117" s="30">
        <v>8</v>
      </c>
      <c r="L117" s="17">
        <v>5</v>
      </c>
      <c r="M117" s="17" t="s">
        <v>1554</v>
      </c>
      <c r="N117" s="17" t="s">
        <v>1512</v>
      </c>
      <c r="O117" s="27" t="str">
        <f>INDEX(accountchart[chartId], MATCH(Table1[[#This Row],[sellChartName]],accountchart[chartName],0))</f>
        <v>52900517</v>
      </c>
      <c r="P117" s="27" t="str">
        <f>INDEX(accountchart[chartId], MATCH(Table1[[#This Row],[buyChartName]],accountchart[chartName],0))</f>
        <v>47210273</v>
      </c>
    </row>
    <row r="118" spans="1:16" x14ac:dyDescent="0.5">
      <c r="A118" s="17" t="s">
        <v>2640</v>
      </c>
      <c r="B118" s="17" t="s">
        <v>1489</v>
      </c>
      <c r="C118" s="37">
        <f t="shared" si="3"/>
        <v>5</v>
      </c>
      <c r="D118" s="30" t="s">
        <v>108</v>
      </c>
      <c r="E118" s="30" t="s">
        <v>15</v>
      </c>
      <c r="G118" s="17">
        <v>10</v>
      </c>
      <c r="H118" s="17">
        <v>1</v>
      </c>
      <c r="I118" s="17" t="s">
        <v>2464</v>
      </c>
      <c r="J118" s="17" t="s">
        <v>2816</v>
      </c>
      <c r="K118" s="30">
        <v>8</v>
      </c>
      <c r="L118" s="17">
        <v>5</v>
      </c>
      <c r="M118" s="17" t="s">
        <v>1554</v>
      </c>
      <c r="N118" s="17" t="s">
        <v>1512</v>
      </c>
      <c r="O118" s="27" t="str">
        <f>INDEX(accountchart[chartId], MATCH(Table1[[#This Row],[sellChartName]],accountchart[chartName],0))</f>
        <v>52900517</v>
      </c>
      <c r="P118" s="27" t="str">
        <f>INDEX(accountchart[chartId], MATCH(Table1[[#This Row],[buyChartName]],accountchart[chartName],0))</f>
        <v>47210273</v>
      </c>
    </row>
    <row r="119" spans="1:16" x14ac:dyDescent="0.5">
      <c r="A119" s="17" t="s">
        <v>2641</v>
      </c>
      <c r="B119" s="17" t="s">
        <v>1489</v>
      </c>
      <c r="C119" s="37">
        <f>IF($B119="ProductService",1,IF($B119="ProductNonInventory",3,IF($B119="ProductInventory",5,"error")))</f>
        <v>5</v>
      </c>
      <c r="D119" s="30" t="s">
        <v>119</v>
      </c>
      <c r="E119" s="30" t="s">
        <v>609</v>
      </c>
      <c r="G119" s="17">
        <v>40</v>
      </c>
      <c r="H119" s="24">
        <v>1</v>
      </c>
      <c r="I119" s="17" t="s">
        <v>2464</v>
      </c>
      <c r="M119" s="17" t="s">
        <v>1554</v>
      </c>
      <c r="O119" s="27" t="str">
        <f>INDEX(accountchart[chartId], MATCH(Table1[[#This Row],[sellChartName]],accountchart[chartName],0))</f>
        <v>52900517</v>
      </c>
      <c r="P119" s="27" t="e">
        <f>INDEX(accountchart[chartId], MATCH(Table1[[#This Row],[buyChartName]],accountchart[chartName],0))</f>
        <v>#N/A</v>
      </c>
    </row>
    <row r="120" spans="1:16" x14ac:dyDescent="0.5">
      <c r="A120" s="17" t="s">
        <v>2490</v>
      </c>
      <c r="B120" s="17" t="s">
        <v>1489</v>
      </c>
      <c r="C120" s="37">
        <f t="shared" si="3"/>
        <v>5</v>
      </c>
      <c r="D120" s="30" t="s">
        <v>109</v>
      </c>
      <c r="E120" s="30" t="s">
        <v>14</v>
      </c>
      <c r="G120" s="17">
        <v>50</v>
      </c>
      <c r="H120" s="17">
        <v>7</v>
      </c>
      <c r="I120" s="17" t="s">
        <v>2487</v>
      </c>
      <c r="J120" s="30" t="s">
        <v>2803</v>
      </c>
      <c r="K120" s="30">
        <v>35</v>
      </c>
      <c r="L120" s="17">
        <v>5</v>
      </c>
      <c r="M120" s="17" t="s">
        <v>1554</v>
      </c>
      <c r="N120" s="17" t="s">
        <v>1512</v>
      </c>
      <c r="O120" s="27" t="str">
        <f>INDEX(accountchart[chartId], MATCH(Table1[[#This Row],[sellChartName]],accountchart[chartName],0))</f>
        <v>52900517</v>
      </c>
      <c r="P120" s="27" t="str">
        <f>INDEX(accountchart[chartId], MATCH(Table1[[#This Row],[buyChartName]],accountchart[chartName],0))</f>
        <v>47210273</v>
      </c>
    </row>
    <row r="121" spans="1:16" x14ac:dyDescent="0.5">
      <c r="A121" s="17" t="s">
        <v>2600</v>
      </c>
      <c r="B121" s="17" t="s">
        <v>1489</v>
      </c>
      <c r="C121" s="37">
        <f t="shared" si="3"/>
        <v>5</v>
      </c>
      <c r="D121" s="30" t="s">
        <v>2404</v>
      </c>
      <c r="E121" s="30" t="s">
        <v>2288</v>
      </c>
      <c r="G121" s="17">
        <v>100</v>
      </c>
      <c r="H121" s="17">
        <v>7</v>
      </c>
      <c r="I121" s="17" t="s">
        <v>2487</v>
      </c>
      <c r="K121" s="30">
        <v>75</v>
      </c>
      <c r="L121" s="17">
        <v>5</v>
      </c>
      <c r="M121" s="17" t="s">
        <v>1554</v>
      </c>
      <c r="N121" s="17" t="s">
        <v>1512</v>
      </c>
      <c r="O121" s="27" t="str">
        <f>INDEX(accountchart[chartId], MATCH(Table1[[#This Row],[sellChartName]],accountchart[chartName],0))</f>
        <v>52900517</v>
      </c>
      <c r="P121" s="27" t="str">
        <f>INDEX(accountchart[chartId], MATCH(Table1[[#This Row],[buyChartName]],accountchart[chartName],0))</f>
        <v>47210273</v>
      </c>
    </row>
    <row r="122" spans="1:16" x14ac:dyDescent="0.5">
      <c r="A122" s="17" t="s">
        <v>2601</v>
      </c>
      <c r="B122" s="17" t="s">
        <v>1489</v>
      </c>
      <c r="C122" s="37">
        <f t="shared" si="3"/>
        <v>5</v>
      </c>
      <c r="D122" s="30" t="s">
        <v>2405</v>
      </c>
      <c r="E122" s="30" t="s">
        <v>597</v>
      </c>
      <c r="G122" s="17">
        <v>150</v>
      </c>
      <c r="H122" s="17">
        <v>7</v>
      </c>
      <c r="I122" s="17" t="s">
        <v>2487</v>
      </c>
      <c r="K122" s="30">
        <v>115</v>
      </c>
      <c r="L122" s="17">
        <v>5</v>
      </c>
      <c r="M122" s="17" t="s">
        <v>1554</v>
      </c>
      <c r="N122" s="17" t="s">
        <v>1512</v>
      </c>
      <c r="O122" s="27" t="str">
        <f>INDEX(accountchart[chartId], MATCH(Table1[[#This Row],[sellChartName]],accountchart[chartName],0))</f>
        <v>52900517</v>
      </c>
      <c r="P122" s="27" t="str">
        <f>INDEX(accountchart[chartId], MATCH(Table1[[#This Row],[buyChartName]],accountchart[chartName],0))</f>
        <v>47210273</v>
      </c>
    </row>
    <row r="123" spans="1:16" x14ac:dyDescent="0.5">
      <c r="A123" s="17" t="s">
        <v>2602</v>
      </c>
      <c r="B123" s="17" t="s">
        <v>1489</v>
      </c>
      <c r="C123" s="37">
        <f t="shared" si="3"/>
        <v>5</v>
      </c>
      <c r="D123" s="30" t="s">
        <v>2423</v>
      </c>
      <c r="E123" s="30" t="s">
        <v>14</v>
      </c>
      <c r="G123" s="17">
        <v>20</v>
      </c>
      <c r="H123" s="17">
        <v>7</v>
      </c>
      <c r="I123" s="17" t="s">
        <v>2487</v>
      </c>
      <c r="K123" s="30">
        <v>0</v>
      </c>
      <c r="L123" s="17">
        <v>5</v>
      </c>
      <c r="M123" s="17" t="s">
        <v>1554</v>
      </c>
      <c r="N123" s="17" t="s">
        <v>1512</v>
      </c>
      <c r="O123" s="27" t="str">
        <f>INDEX(accountchart[chartId], MATCH(Table1[[#This Row],[sellChartName]],accountchart[chartName],0))</f>
        <v>52900517</v>
      </c>
      <c r="P123" s="27" t="str">
        <f>INDEX(accountchart[chartId], MATCH(Table1[[#This Row],[buyChartName]],accountchart[chartName],0))</f>
        <v>47210273</v>
      </c>
    </row>
    <row r="124" spans="1:16" x14ac:dyDescent="0.5">
      <c r="A124" s="17" t="s">
        <v>2603</v>
      </c>
      <c r="B124" s="17" t="s">
        <v>1489</v>
      </c>
      <c r="C124" s="37">
        <f t="shared" si="3"/>
        <v>5</v>
      </c>
      <c r="D124" s="30" t="s">
        <v>2422</v>
      </c>
      <c r="E124" s="30" t="s">
        <v>2257</v>
      </c>
      <c r="G124" s="17">
        <v>200</v>
      </c>
      <c r="H124" s="17">
        <v>7</v>
      </c>
      <c r="I124" s="17" t="s">
        <v>2487</v>
      </c>
      <c r="K124" s="30">
        <v>160</v>
      </c>
      <c r="L124" s="17">
        <v>5</v>
      </c>
      <c r="M124" s="17" t="s">
        <v>1554</v>
      </c>
      <c r="N124" s="17" t="s">
        <v>1512</v>
      </c>
      <c r="O124" s="27" t="str">
        <f>INDEX(accountchart[chartId], MATCH(Table1[[#This Row],[sellChartName]],accountchart[chartName],0))</f>
        <v>52900517</v>
      </c>
      <c r="P124" s="27" t="str">
        <f>INDEX(accountchart[chartId], MATCH(Table1[[#This Row],[buyChartName]],accountchart[chartName],0))</f>
        <v>47210273</v>
      </c>
    </row>
    <row r="125" spans="1:16" x14ac:dyDescent="0.5">
      <c r="A125" s="17" t="s">
        <v>2604</v>
      </c>
      <c r="B125" s="17" t="s">
        <v>1489</v>
      </c>
      <c r="C125" s="37">
        <f t="shared" si="3"/>
        <v>5</v>
      </c>
      <c r="D125" s="30" t="s">
        <v>2420</v>
      </c>
      <c r="E125" s="30" t="s">
        <v>14</v>
      </c>
      <c r="G125" s="17">
        <v>25</v>
      </c>
      <c r="H125" s="17">
        <v>7</v>
      </c>
      <c r="I125" s="17" t="s">
        <v>2487</v>
      </c>
      <c r="K125" s="30">
        <v>0</v>
      </c>
      <c r="L125" s="17">
        <v>5</v>
      </c>
      <c r="M125" s="17" t="s">
        <v>1554</v>
      </c>
      <c r="N125" s="17" t="s">
        <v>1512</v>
      </c>
      <c r="O125" s="27" t="str">
        <f>INDEX(accountchart[chartId], MATCH(Table1[[#This Row],[sellChartName]],accountchart[chartName],0))</f>
        <v>52900517</v>
      </c>
      <c r="P125" s="27" t="str">
        <f>INDEX(accountchart[chartId], MATCH(Table1[[#This Row],[buyChartName]],accountchart[chartName],0))</f>
        <v>47210273</v>
      </c>
    </row>
    <row r="126" spans="1:16" x14ac:dyDescent="0.5">
      <c r="A126" s="17" t="s">
        <v>2605</v>
      </c>
      <c r="B126" s="17" t="s">
        <v>1489</v>
      </c>
      <c r="C126" s="37">
        <f t="shared" si="3"/>
        <v>5</v>
      </c>
      <c r="D126" s="30" t="s">
        <v>2421</v>
      </c>
      <c r="E126" s="30" t="s">
        <v>2257</v>
      </c>
      <c r="G126" s="17">
        <v>450</v>
      </c>
      <c r="H126" s="17">
        <v>7</v>
      </c>
      <c r="I126" s="17" t="s">
        <v>2487</v>
      </c>
      <c r="K126" s="30">
        <v>355</v>
      </c>
      <c r="L126" s="17">
        <v>5</v>
      </c>
      <c r="M126" s="17" t="s">
        <v>1554</v>
      </c>
      <c r="N126" s="17" t="s">
        <v>1512</v>
      </c>
      <c r="O126" s="27" t="str">
        <f>INDEX(accountchart[chartId], MATCH(Table1[[#This Row],[sellChartName]],accountchart[chartName],0))</f>
        <v>52900517</v>
      </c>
      <c r="P126" s="27" t="str">
        <f>INDEX(accountchart[chartId], MATCH(Table1[[#This Row],[buyChartName]],accountchart[chartName],0))</f>
        <v>47210273</v>
      </c>
    </row>
    <row r="127" spans="1:16" x14ac:dyDescent="0.5">
      <c r="A127" s="17" t="s">
        <v>2606</v>
      </c>
      <c r="B127" s="17" t="s">
        <v>1489</v>
      </c>
      <c r="C127" s="37">
        <f t="shared" si="3"/>
        <v>5</v>
      </c>
      <c r="D127" s="30" t="s">
        <v>2389</v>
      </c>
      <c r="E127" s="30" t="s">
        <v>2288</v>
      </c>
      <c r="G127" s="17">
        <v>150</v>
      </c>
      <c r="H127" s="17">
        <v>7</v>
      </c>
      <c r="I127" s="17" t="s">
        <v>2487</v>
      </c>
      <c r="K127" s="30">
        <v>115</v>
      </c>
      <c r="L127" s="17">
        <v>5</v>
      </c>
      <c r="M127" s="17" t="s">
        <v>1554</v>
      </c>
      <c r="N127" s="17" t="s">
        <v>1512</v>
      </c>
      <c r="O127" s="27" t="str">
        <f>INDEX(accountchart[chartId], MATCH(Table1[[#This Row],[sellChartName]],accountchart[chartName],0))</f>
        <v>52900517</v>
      </c>
      <c r="P127" s="27" t="str">
        <f>INDEX(accountchart[chartId], MATCH(Table1[[#This Row],[buyChartName]],accountchart[chartName],0))</f>
        <v>47210273</v>
      </c>
    </row>
    <row r="128" spans="1:16" x14ac:dyDescent="0.5">
      <c r="A128" s="17" t="s">
        <v>2607</v>
      </c>
      <c r="B128" s="17" t="s">
        <v>1489</v>
      </c>
      <c r="C128" s="37">
        <f t="shared" si="3"/>
        <v>5</v>
      </c>
      <c r="D128" s="30" t="s">
        <v>2390</v>
      </c>
      <c r="E128" s="30" t="s">
        <v>597</v>
      </c>
      <c r="G128" s="17">
        <v>150</v>
      </c>
      <c r="H128" s="17">
        <v>7</v>
      </c>
      <c r="I128" s="17" t="s">
        <v>2487</v>
      </c>
      <c r="K128" s="30">
        <v>115</v>
      </c>
      <c r="L128" s="17">
        <v>5</v>
      </c>
      <c r="M128" s="17" t="s">
        <v>1554</v>
      </c>
      <c r="N128" s="17" t="s">
        <v>1512</v>
      </c>
      <c r="O128" s="27" t="str">
        <f>INDEX(accountchart[chartId], MATCH(Table1[[#This Row],[sellChartName]],accountchart[chartName],0))</f>
        <v>52900517</v>
      </c>
      <c r="P128" s="27" t="str">
        <f>INDEX(accountchart[chartId], MATCH(Table1[[#This Row],[buyChartName]],accountchart[chartName],0))</f>
        <v>47210273</v>
      </c>
    </row>
    <row r="129" spans="1:16" x14ac:dyDescent="0.5">
      <c r="A129" s="17" t="s">
        <v>2608</v>
      </c>
      <c r="B129" s="17" t="s">
        <v>1489</v>
      </c>
      <c r="C129" s="37">
        <f t="shared" si="3"/>
        <v>5</v>
      </c>
      <c r="D129" s="30" t="s">
        <v>2391</v>
      </c>
      <c r="E129" s="30" t="s">
        <v>597</v>
      </c>
      <c r="G129" s="17">
        <v>150</v>
      </c>
      <c r="H129" s="17">
        <v>7</v>
      </c>
      <c r="I129" s="17" t="s">
        <v>2487</v>
      </c>
      <c r="K129" s="30">
        <v>115</v>
      </c>
      <c r="L129" s="17">
        <v>5</v>
      </c>
      <c r="M129" s="17" t="s">
        <v>1554</v>
      </c>
      <c r="N129" s="17" t="s">
        <v>1512</v>
      </c>
      <c r="O129" s="27" t="str">
        <f>INDEX(accountchart[chartId], MATCH(Table1[[#This Row],[sellChartName]],accountchart[chartName],0))</f>
        <v>52900517</v>
      </c>
      <c r="P129" s="27" t="str">
        <f>INDEX(accountchart[chartId], MATCH(Table1[[#This Row],[buyChartName]],accountchart[chartName],0))</f>
        <v>47210273</v>
      </c>
    </row>
    <row r="130" spans="1:16" x14ac:dyDescent="0.5">
      <c r="A130" s="17" t="s">
        <v>2609</v>
      </c>
      <c r="B130" s="17" t="s">
        <v>1489</v>
      </c>
      <c r="C130" s="37">
        <f t="shared" si="3"/>
        <v>5</v>
      </c>
      <c r="D130" s="30" t="s">
        <v>2392</v>
      </c>
      <c r="E130" s="30" t="s">
        <v>597</v>
      </c>
      <c r="G130" s="17">
        <v>150</v>
      </c>
      <c r="H130" s="17">
        <v>7</v>
      </c>
      <c r="I130" s="17" t="s">
        <v>2487</v>
      </c>
      <c r="K130" s="30">
        <v>115</v>
      </c>
      <c r="L130" s="17">
        <v>5</v>
      </c>
      <c r="M130" s="17" t="s">
        <v>1554</v>
      </c>
      <c r="N130" s="17" t="s">
        <v>1512</v>
      </c>
      <c r="O130" s="27" t="str">
        <f>INDEX(accountchart[chartId], MATCH(Table1[[#This Row],[sellChartName]],accountchart[chartName],0))</f>
        <v>52900517</v>
      </c>
      <c r="P130" s="27" t="str">
        <f>INDEX(accountchart[chartId], MATCH(Table1[[#This Row],[buyChartName]],accountchart[chartName],0))</f>
        <v>47210273</v>
      </c>
    </row>
    <row r="131" spans="1:16" x14ac:dyDescent="0.5">
      <c r="A131" s="17" t="s">
        <v>2610</v>
      </c>
      <c r="B131" s="17" t="s">
        <v>1489</v>
      </c>
      <c r="C131" s="37">
        <f t="shared" si="3"/>
        <v>5</v>
      </c>
      <c r="D131" s="30" t="s">
        <v>2393</v>
      </c>
      <c r="E131" s="30" t="s">
        <v>597</v>
      </c>
      <c r="G131" s="17">
        <v>150</v>
      </c>
      <c r="H131" s="17">
        <v>7</v>
      </c>
      <c r="I131" s="17" t="s">
        <v>2487</v>
      </c>
      <c r="K131" s="30">
        <v>115</v>
      </c>
      <c r="L131" s="17">
        <v>5</v>
      </c>
      <c r="M131" s="17" t="s">
        <v>1554</v>
      </c>
      <c r="N131" s="17" t="s">
        <v>1512</v>
      </c>
      <c r="O131" s="27" t="str">
        <f>INDEX(accountchart[chartId], MATCH(Table1[[#This Row],[sellChartName]],accountchart[chartName],0))</f>
        <v>52900517</v>
      </c>
      <c r="P131" s="27" t="str">
        <f>INDEX(accountchart[chartId], MATCH(Table1[[#This Row],[buyChartName]],accountchart[chartName],0))</f>
        <v>47210273</v>
      </c>
    </row>
    <row r="132" spans="1:16" x14ac:dyDescent="0.5">
      <c r="A132" s="17" t="s">
        <v>2611</v>
      </c>
      <c r="B132" s="17" t="s">
        <v>1489</v>
      </c>
      <c r="C132" s="37">
        <f t="shared" si="3"/>
        <v>5</v>
      </c>
      <c r="D132" s="30" t="s">
        <v>2394</v>
      </c>
      <c r="E132" s="30" t="s">
        <v>597</v>
      </c>
      <c r="G132" s="17">
        <v>130</v>
      </c>
      <c r="H132" s="17">
        <v>7</v>
      </c>
      <c r="I132" s="17" t="s">
        <v>2487</v>
      </c>
      <c r="K132" s="30">
        <v>100</v>
      </c>
      <c r="L132" s="17">
        <v>5</v>
      </c>
      <c r="M132" s="17" t="s">
        <v>1554</v>
      </c>
      <c r="N132" s="17" t="s">
        <v>1512</v>
      </c>
      <c r="O132" s="27" t="str">
        <f>INDEX(accountchart[chartId], MATCH(Table1[[#This Row],[sellChartName]],accountchart[chartName],0))</f>
        <v>52900517</v>
      </c>
      <c r="P132" s="27" t="str">
        <f>INDEX(accountchart[chartId], MATCH(Table1[[#This Row],[buyChartName]],accountchart[chartName],0))</f>
        <v>47210273</v>
      </c>
    </row>
    <row r="133" spans="1:16" x14ac:dyDescent="0.5">
      <c r="A133" s="17" t="s">
        <v>2612</v>
      </c>
      <c r="B133" s="17" t="s">
        <v>1489</v>
      </c>
      <c r="C133" s="37">
        <f t="shared" si="3"/>
        <v>5</v>
      </c>
      <c r="D133" s="30" t="s">
        <v>117</v>
      </c>
      <c r="E133" s="30" t="s">
        <v>14</v>
      </c>
      <c r="G133" s="17">
        <v>40</v>
      </c>
      <c r="H133" s="17">
        <v>7</v>
      </c>
      <c r="I133" s="17" t="s">
        <v>2487</v>
      </c>
      <c r="K133" s="30">
        <v>25</v>
      </c>
      <c r="L133" s="17">
        <v>5</v>
      </c>
      <c r="M133" s="17" t="s">
        <v>1554</v>
      </c>
      <c r="N133" s="17" t="s">
        <v>1512</v>
      </c>
      <c r="O133" s="27" t="str">
        <f>INDEX(accountchart[chartId], MATCH(Table1[[#This Row],[sellChartName]],accountchart[chartName],0))</f>
        <v>52900517</v>
      </c>
      <c r="P133" s="27" t="str">
        <f>INDEX(accountchart[chartId], MATCH(Table1[[#This Row],[buyChartName]],accountchart[chartName],0))</f>
        <v>47210273</v>
      </c>
    </row>
    <row r="134" spans="1:16" x14ac:dyDescent="0.5">
      <c r="A134" s="17" t="s">
        <v>2613</v>
      </c>
      <c r="B134" s="17" t="s">
        <v>1489</v>
      </c>
      <c r="C134" s="37">
        <f t="shared" si="3"/>
        <v>5</v>
      </c>
      <c r="D134" s="30" t="s">
        <v>118</v>
      </c>
      <c r="E134" s="30" t="s">
        <v>14</v>
      </c>
      <c r="G134" s="17">
        <v>40</v>
      </c>
      <c r="H134" s="17">
        <v>7</v>
      </c>
      <c r="I134" s="17" t="s">
        <v>2487</v>
      </c>
      <c r="K134" s="30">
        <v>20</v>
      </c>
      <c r="L134" s="17">
        <v>5</v>
      </c>
      <c r="M134" s="17" t="s">
        <v>1554</v>
      </c>
      <c r="N134" s="17" t="s">
        <v>1512</v>
      </c>
      <c r="O134" s="27" t="str">
        <f>INDEX(accountchart[chartId], MATCH(Table1[[#This Row],[sellChartName]],accountchart[chartName],0))</f>
        <v>52900517</v>
      </c>
      <c r="P134" s="27" t="str">
        <f>INDEX(accountchart[chartId], MATCH(Table1[[#This Row],[buyChartName]],accountchart[chartName],0))</f>
        <v>47210273</v>
      </c>
    </row>
    <row r="135" spans="1:16" x14ac:dyDescent="0.5">
      <c r="A135" s="17" t="s">
        <v>2491</v>
      </c>
      <c r="B135" s="17" t="s">
        <v>1489</v>
      </c>
      <c r="C135" s="37">
        <f t="shared" si="3"/>
        <v>5</v>
      </c>
      <c r="D135" s="30" t="s">
        <v>2395</v>
      </c>
      <c r="E135" s="30" t="s">
        <v>2388</v>
      </c>
      <c r="G135" s="17">
        <v>150</v>
      </c>
      <c r="H135" s="17">
        <v>1</v>
      </c>
      <c r="I135" s="17" t="s">
        <v>2488</v>
      </c>
      <c r="J135" s="17" t="s">
        <v>2287</v>
      </c>
      <c r="K135" s="30">
        <v>105</v>
      </c>
      <c r="L135" s="17">
        <v>5</v>
      </c>
      <c r="M135" s="17" t="s">
        <v>1554</v>
      </c>
      <c r="N135" s="17" t="s">
        <v>1512</v>
      </c>
      <c r="O135" s="27" t="str">
        <f>INDEX(accountchart[chartId], MATCH(Table1[[#This Row],[sellChartName]],accountchart[chartName],0))</f>
        <v>52900517</v>
      </c>
      <c r="P135" s="27" t="str">
        <f>INDEX(accountchart[chartId], MATCH(Table1[[#This Row],[buyChartName]],accountchart[chartName],0))</f>
        <v>47210273</v>
      </c>
    </row>
    <row r="136" spans="1:16" x14ac:dyDescent="0.5">
      <c r="A136" s="17" t="s">
        <v>2592</v>
      </c>
      <c r="B136" s="17" t="s">
        <v>1489</v>
      </c>
      <c r="C136" s="37">
        <f t="shared" si="3"/>
        <v>5</v>
      </c>
      <c r="D136" s="30" t="s">
        <v>2396</v>
      </c>
      <c r="E136" s="30" t="s">
        <v>2388</v>
      </c>
      <c r="G136" s="17">
        <v>160</v>
      </c>
      <c r="H136" s="17">
        <v>1</v>
      </c>
      <c r="I136" s="17" t="s">
        <v>2488</v>
      </c>
      <c r="J136" s="17" t="s">
        <v>2287</v>
      </c>
      <c r="K136" s="30">
        <v>112</v>
      </c>
      <c r="L136" s="17">
        <v>5</v>
      </c>
      <c r="M136" s="17" t="s">
        <v>1554</v>
      </c>
      <c r="N136" s="17" t="s">
        <v>1512</v>
      </c>
      <c r="O136" s="27" t="str">
        <f>INDEX(accountchart[chartId], MATCH(Table1[[#This Row],[sellChartName]],accountchart[chartName],0))</f>
        <v>52900517</v>
      </c>
      <c r="P136" s="27" t="str">
        <f>INDEX(accountchart[chartId], MATCH(Table1[[#This Row],[buyChartName]],accountchart[chartName],0))</f>
        <v>47210273</v>
      </c>
    </row>
    <row r="137" spans="1:16" x14ac:dyDescent="0.5">
      <c r="A137" s="17" t="s">
        <v>2593</v>
      </c>
      <c r="B137" s="17" t="s">
        <v>1489</v>
      </c>
      <c r="C137" s="37">
        <f t="shared" si="3"/>
        <v>5</v>
      </c>
      <c r="D137" s="30" t="s">
        <v>2397</v>
      </c>
      <c r="E137" s="30" t="s">
        <v>2388</v>
      </c>
      <c r="G137" s="17">
        <v>190</v>
      </c>
      <c r="H137" s="17">
        <v>1</v>
      </c>
      <c r="I137" s="17" t="s">
        <v>2488</v>
      </c>
      <c r="J137" s="17" t="s">
        <v>2287</v>
      </c>
      <c r="K137" s="30">
        <v>133</v>
      </c>
      <c r="L137" s="17">
        <v>5</v>
      </c>
      <c r="M137" s="17" t="s">
        <v>1554</v>
      </c>
      <c r="N137" s="17" t="s">
        <v>1512</v>
      </c>
      <c r="O137" s="27" t="str">
        <f>INDEX(accountchart[chartId], MATCH(Table1[[#This Row],[sellChartName]],accountchart[chartName],0))</f>
        <v>52900517</v>
      </c>
      <c r="P137" s="27" t="str">
        <f>INDEX(accountchart[chartId], MATCH(Table1[[#This Row],[buyChartName]],accountchart[chartName],0))</f>
        <v>47210273</v>
      </c>
    </row>
    <row r="138" spans="1:16" x14ac:dyDescent="0.5">
      <c r="A138" s="17" t="s">
        <v>2595</v>
      </c>
      <c r="B138" s="17" t="s">
        <v>1489</v>
      </c>
      <c r="C138" s="37">
        <f t="shared" si="3"/>
        <v>5</v>
      </c>
      <c r="D138" s="30" t="s">
        <v>2398</v>
      </c>
      <c r="E138" s="30" t="s">
        <v>2388</v>
      </c>
      <c r="G138" s="17">
        <v>275</v>
      </c>
      <c r="H138" s="17">
        <v>1</v>
      </c>
      <c r="I138" s="17" t="s">
        <v>2488</v>
      </c>
      <c r="J138" s="17" t="s">
        <v>2287</v>
      </c>
      <c r="K138" s="30">
        <v>192</v>
      </c>
      <c r="L138" s="17">
        <v>5</v>
      </c>
      <c r="M138" s="17" t="s">
        <v>1554</v>
      </c>
      <c r="N138" s="17" t="s">
        <v>1512</v>
      </c>
      <c r="O138" s="27" t="str">
        <f>INDEX(accountchart[chartId], MATCH(Table1[[#This Row],[sellChartName]],accountchart[chartName],0))</f>
        <v>52900517</v>
      </c>
      <c r="P138" s="27" t="str">
        <f>INDEX(accountchart[chartId], MATCH(Table1[[#This Row],[buyChartName]],accountchart[chartName],0))</f>
        <v>47210273</v>
      </c>
    </row>
    <row r="139" spans="1:16" x14ac:dyDescent="0.5">
      <c r="A139" s="17" t="s">
        <v>2594</v>
      </c>
      <c r="B139" s="17" t="s">
        <v>1489</v>
      </c>
      <c r="C139" s="37">
        <f t="shared" si="3"/>
        <v>5</v>
      </c>
      <c r="D139" s="30" t="s">
        <v>2399</v>
      </c>
      <c r="E139" s="30" t="s">
        <v>2388</v>
      </c>
      <c r="G139" s="17">
        <v>80</v>
      </c>
      <c r="H139" s="17">
        <v>1</v>
      </c>
      <c r="I139" s="17" t="s">
        <v>2488</v>
      </c>
      <c r="J139" s="17" t="s">
        <v>2287</v>
      </c>
      <c r="K139" s="30">
        <v>55</v>
      </c>
      <c r="L139" s="17">
        <v>5</v>
      </c>
      <c r="M139" s="17" t="s">
        <v>1554</v>
      </c>
      <c r="N139" s="17" t="s">
        <v>1512</v>
      </c>
      <c r="O139" s="27" t="str">
        <f>INDEX(accountchart[chartId], MATCH(Table1[[#This Row],[sellChartName]],accountchart[chartName],0))</f>
        <v>52900517</v>
      </c>
      <c r="P139" s="27" t="str">
        <f>INDEX(accountchart[chartId], MATCH(Table1[[#This Row],[buyChartName]],accountchart[chartName],0))</f>
        <v>47210273</v>
      </c>
    </row>
    <row r="140" spans="1:16" x14ac:dyDescent="0.5">
      <c r="A140" s="17" t="s">
        <v>2596</v>
      </c>
      <c r="B140" s="17" t="s">
        <v>1489</v>
      </c>
      <c r="C140" s="37">
        <f t="shared" si="3"/>
        <v>5</v>
      </c>
      <c r="D140" s="30" t="s">
        <v>2400</v>
      </c>
      <c r="E140" s="30" t="s">
        <v>2388</v>
      </c>
      <c r="G140" s="17">
        <v>220</v>
      </c>
      <c r="H140" s="17">
        <v>1</v>
      </c>
      <c r="I140" s="17" t="s">
        <v>2488</v>
      </c>
      <c r="J140" s="17" t="s">
        <v>2287</v>
      </c>
      <c r="K140" s="30">
        <v>143</v>
      </c>
      <c r="L140" s="17">
        <v>5</v>
      </c>
      <c r="M140" s="17" t="s">
        <v>1554</v>
      </c>
      <c r="N140" s="17" t="s">
        <v>1512</v>
      </c>
      <c r="O140" s="27" t="str">
        <f>INDEX(accountchart[chartId], MATCH(Table1[[#This Row],[sellChartName]],accountchart[chartName],0))</f>
        <v>52900517</v>
      </c>
      <c r="P140" s="27" t="str">
        <f>INDEX(accountchart[chartId], MATCH(Table1[[#This Row],[buyChartName]],accountchart[chartName],0))</f>
        <v>47210273</v>
      </c>
    </row>
    <row r="141" spans="1:16" x14ac:dyDescent="0.5">
      <c r="A141" s="17" t="s">
        <v>2597</v>
      </c>
      <c r="B141" s="17" t="s">
        <v>1489</v>
      </c>
      <c r="C141" s="37">
        <f t="shared" si="3"/>
        <v>5</v>
      </c>
      <c r="D141" s="30" t="s">
        <v>2401</v>
      </c>
      <c r="E141" s="30" t="s">
        <v>2388</v>
      </c>
      <c r="G141" s="17">
        <v>160</v>
      </c>
      <c r="H141" s="17">
        <v>1</v>
      </c>
      <c r="I141" s="17" t="s">
        <v>2488</v>
      </c>
      <c r="J141" s="17" t="s">
        <v>2287</v>
      </c>
      <c r="K141" s="30">
        <v>104</v>
      </c>
      <c r="L141" s="17">
        <v>5</v>
      </c>
      <c r="M141" s="17" t="s">
        <v>1554</v>
      </c>
      <c r="N141" s="17" t="s">
        <v>1512</v>
      </c>
      <c r="O141" s="27" t="str">
        <f>INDEX(accountchart[chartId], MATCH(Table1[[#This Row],[sellChartName]],accountchart[chartName],0))</f>
        <v>52900517</v>
      </c>
      <c r="P141" s="27" t="str">
        <f>INDEX(accountchart[chartId], MATCH(Table1[[#This Row],[buyChartName]],accountchart[chartName],0))</f>
        <v>47210273</v>
      </c>
    </row>
    <row r="142" spans="1:16" x14ac:dyDescent="0.5">
      <c r="A142" s="17" t="s">
        <v>2598</v>
      </c>
      <c r="B142" s="17" t="s">
        <v>1489</v>
      </c>
      <c r="C142" s="37">
        <f t="shared" si="3"/>
        <v>5</v>
      </c>
      <c r="D142" s="30" t="s">
        <v>2402</v>
      </c>
      <c r="E142" s="30" t="s">
        <v>2388</v>
      </c>
      <c r="G142" s="17">
        <v>280</v>
      </c>
      <c r="H142" s="17">
        <v>1</v>
      </c>
      <c r="I142" s="17" t="s">
        <v>2488</v>
      </c>
      <c r="J142" s="17" t="s">
        <v>2821</v>
      </c>
      <c r="K142" s="30">
        <v>250</v>
      </c>
      <c r="L142" s="24">
        <v>5</v>
      </c>
      <c r="M142" s="17" t="s">
        <v>1554</v>
      </c>
      <c r="N142" s="17" t="s">
        <v>1512</v>
      </c>
      <c r="O142" s="27" t="str">
        <f>INDEX(accountchart[chartId], MATCH(Table1[[#This Row],[sellChartName]],accountchart[chartName],0))</f>
        <v>52900517</v>
      </c>
      <c r="P142" s="27" t="str">
        <f>INDEX(accountchart[chartId], MATCH(Table1[[#This Row],[buyChartName]],accountchart[chartName],0))</f>
        <v>47210273</v>
      </c>
    </row>
    <row r="143" spans="1:16" x14ac:dyDescent="0.5">
      <c r="A143" s="17" t="s">
        <v>2599</v>
      </c>
      <c r="B143" s="17" t="s">
        <v>1489</v>
      </c>
      <c r="C143" s="37">
        <f t="shared" si="3"/>
        <v>5</v>
      </c>
      <c r="D143" s="30" t="s">
        <v>2403</v>
      </c>
      <c r="E143" s="30" t="s">
        <v>648</v>
      </c>
      <c r="G143" s="17">
        <v>1000</v>
      </c>
      <c r="H143" s="17">
        <v>1</v>
      </c>
      <c r="I143" s="17" t="s">
        <v>2488</v>
      </c>
      <c r="J143" s="17" t="s">
        <v>2821</v>
      </c>
      <c r="K143" s="30">
        <v>950</v>
      </c>
      <c r="L143" s="24">
        <v>5</v>
      </c>
      <c r="M143" s="17" t="s">
        <v>1554</v>
      </c>
      <c r="N143" s="17" t="s">
        <v>1512</v>
      </c>
      <c r="O143" s="27" t="str">
        <f>INDEX(accountchart[chartId], MATCH(Table1[[#This Row],[sellChartName]],accountchart[chartName],0))</f>
        <v>52900517</v>
      </c>
      <c r="P143" s="27" t="str">
        <f>INDEX(accountchart[chartId], MATCH(Table1[[#This Row],[buyChartName]],accountchart[chartName],0))</f>
        <v>47210273</v>
      </c>
    </row>
    <row r="144" spans="1:16" x14ac:dyDescent="0.5">
      <c r="A144" s="17" t="s">
        <v>2496</v>
      </c>
      <c r="B144" s="17" t="s">
        <v>1489</v>
      </c>
      <c r="C144" s="37">
        <f t="shared" si="3"/>
        <v>5</v>
      </c>
      <c r="D144" s="30" t="s">
        <v>2497</v>
      </c>
      <c r="E144" s="30" t="s">
        <v>2406</v>
      </c>
      <c r="G144" s="17">
        <v>300</v>
      </c>
      <c r="H144" s="17">
        <v>1</v>
      </c>
      <c r="I144" s="17" t="s">
        <v>2489</v>
      </c>
      <c r="L144" s="17">
        <v>5</v>
      </c>
      <c r="M144" s="17" t="s">
        <v>1554</v>
      </c>
      <c r="N144" s="17" t="s">
        <v>1512</v>
      </c>
      <c r="O144" s="27" t="str">
        <f>INDEX(accountchart[chartId], MATCH(Table1[[#This Row],[sellChartName]],accountchart[chartName],0))</f>
        <v>52900517</v>
      </c>
      <c r="P144" s="27" t="str">
        <f>INDEX(accountchart[chartId], MATCH(Table1[[#This Row],[buyChartName]],accountchart[chartName],0))</f>
        <v>47210273</v>
      </c>
    </row>
    <row r="145" spans="1:16" x14ac:dyDescent="0.5">
      <c r="A145" s="17" t="s">
        <v>2498</v>
      </c>
      <c r="B145" s="17" t="s">
        <v>1489</v>
      </c>
      <c r="C145" s="37">
        <f t="shared" si="3"/>
        <v>5</v>
      </c>
      <c r="D145" s="30" t="s">
        <v>2289</v>
      </c>
      <c r="E145" s="30" t="s">
        <v>2406</v>
      </c>
      <c r="G145" s="17">
        <v>300</v>
      </c>
      <c r="H145" s="17">
        <v>1</v>
      </c>
      <c r="I145" s="17" t="s">
        <v>2489</v>
      </c>
      <c r="L145" s="17">
        <v>5</v>
      </c>
      <c r="M145" s="17" t="s">
        <v>1554</v>
      </c>
      <c r="N145" s="17" t="s">
        <v>1512</v>
      </c>
      <c r="O145" s="27" t="str">
        <f>INDEX(accountchart[chartId], MATCH(Table1[[#This Row],[sellChartName]],accountchart[chartName],0))</f>
        <v>52900517</v>
      </c>
      <c r="P145" s="27" t="str">
        <f>INDEX(accountchart[chartId], MATCH(Table1[[#This Row],[buyChartName]],accountchart[chartName],0))</f>
        <v>47210273</v>
      </c>
    </row>
    <row r="146" spans="1:16" x14ac:dyDescent="0.5">
      <c r="A146" s="17" t="s">
        <v>2499</v>
      </c>
      <c r="B146" s="17" t="s">
        <v>1489</v>
      </c>
      <c r="C146" s="37">
        <f t="shared" si="3"/>
        <v>5</v>
      </c>
      <c r="D146" s="30" t="s">
        <v>2290</v>
      </c>
      <c r="E146" s="30" t="s">
        <v>2406</v>
      </c>
      <c r="G146" s="17">
        <v>200</v>
      </c>
      <c r="H146" s="17">
        <v>1</v>
      </c>
      <c r="I146" s="17" t="s">
        <v>2489</v>
      </c>
      <c r="L146" s="17">
        <v>5</v>
      </c>
      <c r="M146" s="17" t="s">
        <v>1554</v>
      </c>
      <c r="N146" s="17" t="s">
        <v>1512</v>
      </c>
      <c r="O146" s="27" t="str">
        <f>INDEX(accountchart[chartId], MATCH(Table1[[#This Row],[sellChartName]],accountchart[chartName],0))</f>
        <v>52900517</v>
      </c>
      <c r="P146" s="27" t="str">
        <f>INDEX(accountchart[chartId], MATCH(Table1[[#This Row],[buyChartName]],accountchart[chartName],0))</f>
        <v>47210273</v>
      </c>
    </row>
    <row r="147" spans="1:16" x14ac:dyDescent="0.5">
      <c r="A147" s="17" t="s">
        <v>2500</v>
      </c>
      <c r="B147" s="17" t="s">
        <v>1489</v>
      </c>
      <c r="C147" s="37">
        <f t="shared" si="3"/>
        <v>5</v>
      </c>
      <c r="D147" s="30" t="s">
        <v>2291</v>
      </c>
      <c r="E147" s="30" t="s">
        <v>2406</v>
      </c>
      <c r="G147" s="17">
        <v>200</v>
      </c>
      <c r="H147" s="17">
        <v>1</v>
      </c>
      <c r="I147" s="17" t="s">
        <v>2489</v>
      </c>
      <c r="L147" s="17">
        <v>5</v>
      </c>
      <c r="M147" s="17" t="s">
        <v>1554</v>
      </c>
      <c r="N147" s="17" t="s">
        <v>1512</v>
      </c>
      <c r="O147" s="27" t="str">
        <f>INDEX(accountchart[chartId], MATCH(Table1[[#This Row],[sellChartName]],accountchart[chartName],0))</f>
        <v>52900517</v>
      </c>
      <c r="P147" s="27" t="str">
        <f>INDEX(accountchart[chartId], MATCH(Table1[[#This Row],[buyChartName]],accountchart[chartName],0))</f>
        <v>47210273</v>
      </c>
    </row>
    <row r="148" spans="1:16" x14ac:dyDescent="0.5">
      <c r="A148" s="17" t="s">
        <v>2501</v>
      </c>
      <c r="B148" s="17" t="s">
        <v>1489</v>
      </c>
      <c r="C148" s="37">
        <f t="shared" si="3"/>
        <v>5</v>
      </c>
      <c r="D148" s="30" t="s">
        <v>2292</v>
      </c>
      <c r="E148" s="30" t="s">
        <v>2406</v>
      </c>
      <c r="G148" s="17">
        <v>200</v>
      </c>
      <c r="H148" s="17">
        <v>1</v>
      </c>
      <c r="I148" s="17" t="s">
        <v>2489</v>
      </c>
      <c r="L148" s="17">
        <v>5</v>
      </c>
      <c r="M148" s="17" t="s">
        <v>1554</v>
      </c>
      <c r="N148" s="17" t="s">
        <v>1512</v>
      </c>
      <c r="O148" s="27" t="str">
        <f>INDEX(accountchart[chartId], MATCH(Table1[[#This Row],[sellChartName]],accountchart[chartName],0))</f>
        <v>52900517</v>
      </c>
      <c r="P148" s="27" t="str">
        <f>INDEX(accountchart[chartId], MATCH(Table1[[#This Row],[buyChartName]],accountchart[chartName],0))</f>
        <v>47210273</v>
      </c>
    </row>
    <row r="149" spans="1:16" x14ac:dyDescent="0.5">
      <c r="A149" s="17" t="s">
        <v>2502</v>
      </c>
      <c r="B149" s="17" t="s">
        <v>1489</v>
      </c>
      <c r="C149" s="37">
        <f t="shared" si="3"/>
        <v>5</v>
      </c>
      <c r="D149" s="30" t="s">
        <v>2293</v>
      </c>
      <c r="E149" s="30" t="s">
        <v>2406</v>
      </c>
      <c r="G149" s="17">
        <v>200</v>
      </c>
      <c r="H149" s="17">
        <v>1</v>
      </c>
      <c r="I149" s="17" t="s">
        <v>2489</v>
      </c>
      <c r="L149" s="17">
        <v>5</v>
      </c>
      <c r="M149" s="17" t="s">
        <v>1554</v>
      </c>
      <c r="N149" s="17" t="s">
        <v>1512</v>
      </c>
      <c r="O149" s="27" t="str">
        <f>INDEX(accountchart[chartId], MATCH(Table1[[#This Row],[sellChartName]],accountchart[chartName],0))</f>
        <v>52900517</v>
      </c>
      <c r="P149" s="27" t="str">
        <f>INDEX(accountchart[chartId], MATCH(Table1[[#This Row],[buyChartName]],accountchart[chartName],0))</f>
        <v>47210273</v>
      </c>
    </row>
    <row r="150" spans="1:16" x14ac:dyDescent="0.5">
      <c r="A150" s="17" t="s">
        <v>2503</v>
      </c>
      <c r="B150" s="17" t="s">
        <v>1489</v>
      </c>
      <c r="C150" s="37">
        <f t="shared" si="3"/>
        <v>5</v>
      </c>
      <c r="D150" s="30" t="s">
        <v>2294</v>
      </c>
      <c r="E150" s="30" t="s">
        <v>2406</v>
      </c>
      <c r="G150" s="17">
        <v>200</v>
      </c>
      <c r="H150" s="17">
        <v>1</v>
      </c>
      <c r="I150" s="17" t="s">
        <v>2489</v>
      </c>
      <c r="L150" s="17">
        <v>5</v>
      </c>
      <c r="M150" s="17" t="s">
        <v>1554</v>
      </c>
      <c r="N150" s="17" t="s">
        <v>1512</v>
      </c>
      <c r="O150" s="27" t="str">
        <f>INDEX(accountchart[chartId], MATCH(Table1[[#This Row],[sellChartName]],accountchart[chartName],0))</f>
        <v>52900517</v>
      </c>
      <c r="P150" s="27" t="str">
        <f>INDEX(accountchart[chartId], MATCH(Table1[[#This Row],[buyChartName]],accountchart[chartName],0))</f>
        <v>47210273</v>
      </c>
    </row>
    <row r="151" spans="1:16" x14ac:dyDescent="0.5">
      <c r="A151" s="17" t="s">
        <v>2504</v>
      </c>
      <c r="B151" s="17" t="s">
        <v>1489</v>
      </c>
      <c r="C151" s="37">
        <f t="shared" si="3"/>
        <v>5</v>
      </c>
      <c r="D151" s="30" t="s">
        <v>2295</v>
      </c>
      <c r="E151" s="30" t="s">
        <v>2406</v>
      </c>
      <c r="G151" s="17">
        <v>200</v>
      </c>
      <c r="H151" s="17">
        <v>1</v>
      </c>
      <c r="I151" s="17" t="s">
        <v>2489</v>
      </c>
      <c r="L151" s="17">
        <v>5</v>
      </c>
      <c r="M151" s="17" t="s">
        <v>1554</v>
      </c>
      <c r="N151" s="17" t="s">
        <v>1512</v>
      </c>
      <c r="O151" s="27" t="str">
        <f>INDEX(accountchart[chartId], MATCH(Table1[[#This Row],[sellChartName]],accountchart[chartName],0))</f>
        <v>52900517</v>
      </c>
      <c r="P151" s="27" t="str">
        <f>INDEX(accountchart[chartId], MATCH(Table1[[#This Row],[buyChartName]],accountchart[chartName],0))</f>
        <v>47210273</v>
      </c>
    </row>
    <row r="152" spans="1:16" x14ac:dyDescent="0.5">
      <c r="A152" s="17" t="s">
        <v>2505</v>
      </c>
      <c r="B152" s="17" t="s">
        <v>1489</v>
      </c>
      <c r="C152" s="37">
        <f t="shared" si="3"/>
        <v>5</v>
      </c>
      <c r="D152" s="30" t="s">
        <v>2296</v>
      </c>
      <c r="E152" s="30" t="s">
        <v>2406</v>
      </c>
      <c r="G152" s="17">
        <v>200</v>
      </c>
      <c r="H152" s="17">
        <v>1</v>
      </c>
      <c r="I152" s="17" t="s">
        <v>2489</v>
      </c>
      <c r="L152" s="17">
        <v>5</v>
      </c>
      <c r="M152" s="17" t="s">
        <v>1554</v>
      </c>
      <c r="N152" s="17" t="s">
        <v>1512</v>
      </c>
      <c r="O152" s="27" t="str">
        <f>INDEX(accountchart[chartId], MATCH(Table1[[#This Row],[sellChartName]],accountchart[chartName],0))</f>
        <v>52900517</v>
      </c>
      <c r="P152" s="27" t="str">
        <f>INDEX(accountchart[chartId], MATCH(Table1[[#This Row],[buyChartName]],accountchart[chartName],0))</f>
        <v>47210273</v>
      </c>
    </row>
    <row r="153" spans="1:16" x14ac:dyDescent="0.5">
      <c r="A153" s="17" t="s">
        <v>2506</v>
      </c>
      <c r="B153" s="17" t="s">
        <v>1489</v>
      </c>
      <c r="C153" s="37">
        <f t="shared" si="3"/>
        <v>5</v>
      </c>
      <c r="D153" s="30" t="s">
        <v>2297</v>
      </c>
      <c r="E153" s="30" t="s">
        <v>2406</v>
      </c>
      <c r="G153" s="17">
        <v>200</v>
      </c>
      <c r="H153" s="17">
        <v>1</v>
      </c>
      <c r="I153" s="17" t="s">
        <v>2489</v>
      </c>
      <c r="L153" s="17">
        <v>5</v>
      </c>
      <c r="M153" s="17" t="s">
        <v>1554</v>
      </c>
      <c r="N153" s="17" t="s">
        <v>1512</v>
      </c>
      <c r="O153" s="27" t="str">
        <f>INDEX(accountchart[chartId], MATCH(Table1[[#This Row],[sellChartName]],accountchart[chartName],0))</f>
        <v>52900517</v>
      </c>
      <c r="P153" s="27" t="str">
        <f>INDEX(accountchart[chartId], MATCH(Table1[[#This Row],[buyChartName]],accountchart[chartName],0))</f>
        <v>47210273</v>
      </c>
    </row>
    <row r="154" spans="1:16" x14ac:dyDescent="0.5">
      <c r="A154" s="17" t="s">
        <v>2507</v>
      </c>
      <c r="B154" s="17" t="s">
        <v>1489</v>
      </c>
      <c r="C154" s="37">
        <f t="shared" si="3"/>
        <v>5</v>
      </c>
      <c r="D154" s="30" t="s">
        <v>2298</v>
      </c>
      <c r="E154" s="30" t="s">
        <v>2406</v>
      </c>
      <c r="G154" s="17">
        <v>200</v>
      </c>
      <c r="H154" s="17">
        <v>1</v>
      </c>
      <c r="I154" s="17" t="s">
        <v>2489</v>
      </c>
      <c r="L154" s="17">
        <v>5</v>
      </c>
      <c r="M154" s="17" t="s">
        <v>1554</v>
      </c>
      <c r="N154" s="17" t="s">
        <v>1512</v>
      </c>
      <c r="O154" s="27" t="str">
        <f>INDEX(accountchart[chartId], MATCH(Table1[[#This Row],[sellChartName]],accountchart[chartName],0))</f>
        <v>52900517</v>
      </c>
      <c r="P154" s="27" t="str">
        <f>INDEX(accountchart[chartId], MATCH(Table1[[#This Row],[buyChartName]],accountchart[chartName],0))</f>
        <v>47210273</v>
      </c>
    </row>
    <row r="155" spans="1:16" x14ac:dyDescent="0.5">
      <c r="A155" s="17" t="s">
        <v>2508</v>
      </c>
      <c r="B155" s="17" t="s">
        <v>1489</v>
      </c>
      <c r="C155" s="37">
        <f t="shared" si="3"/>
        <v>5</v>
      </c>
      <c r="D155" s="30" t="s">
        <v>2299</v>
      </c>
      <c r="E155" s="30" t="s">
        <v>2406</v>
      </c>
      <c r="G155" s="17">
        <v>180</v>
      </c>
      <c r="H155" s="17">
        <v>1</v>
      </c>
      <c r="I155" s="17" t="s">
        <v>2489</v>
      </c>
      <c r="L155" s="17">
        <v>5</v>
      </c>
      <c r="M155" s="17" t="s">
        <v>1554</v>
      </c>
      <c r="N155" s="17" t="s">
        <v>1512</v>
      </c>
      <c r="O155" s="27" t="str">
        <f>INDEX(accountchart[chartId], MATCH(Table1[[#This Row],[sellChartName]],accountchart[chartName],0))</f>
        <v>52900517</v>
      </c>
      <c r="P155" s="27" t="str">
        <f>INDEX(accountchart[chartId], MATCH(Table1[[#This Row],[buyChartName]],accountchart[chartName],0))</f>
        <v>47210273</v>
      </c>
    </row>
    <row r="156" spans="1:16" x14ac:dyDescent="0.5">
      <c r="A156" s="17" t="s">
        <v>2509</v>
      </c>
      <c r="B156" s="17" t="s">
        <v>1489</v>
      </c>
      <c r="C156" s="37">
        <f t="shared" si="3"/>
        <v>5</v>
      </c>
      <c r="D156" s="30" t="s">
        <v>2300</v>
      </c>
      <c r="E156" s="30" t="s">
        <v>2406</v>
      </c>
      <c r="G156" s="17">
        <v>180</v>
      </c>
      <c r="H156" s="17">
        <v>1</v>
      </c>
      <c r="I156" s="17" t="s">
        <v>2489</v>
      </c>
      <c r="L156" s="17">
        <v>5</v>
      </c>
      <c r="M156" s="17" t="s">
        <v>1554</v>
      </c>
      <c r="N156" s="17" t="s">
        <v>1512</v>
      </c>
      <c r="O156" s="27" t="str">
        <f>INDEX(accountchart[chartId], MATCH(Table1[[#This Row],[sellChartName]],accountchart[chartName],0))</f>
        <v>52900517</v>
      </c>
      <c r="P156" s="27" t="str">
        <f>INDEX(accountchart[chartId], MATCH(Table1[[#This Row],[buyChartName]],accountchart[chartName],0))</f>
        <v>47210273</v>
      </c>
    </row>
    <row r="157" spans="1:16" x14ac:dyDescent="0.5">
      <c r="A157" s="17" t="s">
        <v>2510</v>
      </c>
      <c r="B157" s="17" t="s">
        <v>1489</v>
      </c>
      <c r="C157" s="37">
        <f t="shared" si="3"/>
        <v>5</v>
      </c>
      <c r="D157" s="30" t="s">
        <v>2301</v>
      </c>
      <c r="E157" s="30" t="s">
        <v>2406</v>
      </c>
      <c r="G157" s="17">
        <v>180</v>
      </c>
      <c r="H157" s="17">
        <v>1</v>
      </c>
      <c r="I157" s="17" t="s">
        <v>2489</v>
      </c>
      <c r="L157" s="17">
        <v>5</v>
      </c>
      <c r="M157" s="17" t="s">
        <v>1554</v>
      </c>
      <c r="N157" s="17" t="s">
        <v>1512</v>
      </c>
      <c r="O157" s="27" t="str">
        <f>INDEX(accountchart[chartId], MATCH(Table1[[#This Row],[sellChartName]],accountchart[chartName],0))</f>
        <v>52900517</v>
      </c>
      <c r="P157" s="27" t="str">
        <f>INDEX(accountchart[chartId], MATCH(Table1[[#This Row],[buyChartName]],accountchart[chartName],0))</f>
        <v>47210273</v>
      </c>
    </row>
    <row r="158" spans="1:16" x14ac:dyDescent="0.5">
      <c r="A158" s="17" t="s">
        <v>2511</v>
      </c>
      <c r="B158" s="17" t="s">
        <v>1489</v>
      </c>
      <c r="C158" s="37">
        <f t="shared" si="3"/>
        <v>5</v>
      </c>
      <c r="D158" s="30" t="s">
        <v>2302</v>
      </c>
      <c r="E158" s="30" t="s">
        <v>2406</v>
      </c>
      <c r="G158" s="17">
        <v>180</v>
      </c>
      <c r="H158" s="17">
        <v>1</v>
      </c>
      <c r="I158" s="17" t="s">
        <v>2489</v>
      </c>
      <c r="L158" s="17">
        <v>5</v>
      </c>
      <c r="M158" s="17" t="s">
        <v>1554</v>
      </c>
      <c r="N158" s="17" t="s">
        <v>1512</v>
      </c>
      <c r="O158" s="27" t="str">
        <f>INDEX(accountchart[chartId], MATCH(Table1[[#This Row],[sellChartName]],accountchart[chartName],0))</f>
        <v>52900517</v>
      </c>
      <c r="P158" s="27" t="str">
        <f>INDEX(accountchart[chartId], MATCH(Table1[[#This Row],[buyChartName]],accountchart[chartName],0))</f>
        <v>47210273</v>
      </c>
    </row>
    <row r="159" spans="1:16" x14ac:dyDescent="0.5">
      <c r="A159" s="17" t="s">
        <v>2512</v>
      </c>
      <c r="B159" s="17" t="s">
        <v>1489</v>
      </c>
      <c r="C159" s="37">
        <f t="shared" ref="C159:C222" si="4">IF($B159="ProductService",1,IF($B159="ProductNonInventory",3,IF($B159="ProductInventory",5,"error")))</f>
        <v>5</v>
      </c>
      <c r="D159" s="30" t="s">
        <v>2303</v>
      </c>
      <c r="E159" s="30" t="s">
        <v>2406</v>
      </c>
      <c r="G159" s="17">
        <v>180</v>
      </c>
      <c r="H159" s="17">
        <v>1</v>
      </c>
      <c r="I159" s="17" t="s">
        <v>2489</v>
      </c>
      <c r="L159" s="17">
        <v>5</v>
      </c>
      <c r="M159" s="17" t="s">
        <v>1554</v>
      </c>
      <c r="N159" s="17" t="s">
        <v>1512</v>
      </c>
      <c r="O159" s="27" t="str">
        <f>INDEX(accountchart[chartId], MATCH(Table1[[#This Row],[sellChartName]],accountchart[chartName],0))</f>
        <v>52900517</v>
      </c>
      <c r="P159" s="27" t="str">
        <f>INDEX(accountchart[chartId], MATCH(Table1[[#This Row],[buyChartName]],accountchart[chartName],0))</f>
        <v>47210273</v>
      </c>
    </row>
    <row r="160" spans="1:16" x14ac:dyDescent="0.5">
      <c r="A160" s="17" t="s">
        <v>2513</v>
      </c>
      <c r="B160" s="17" t="s">
        <v>1489</v>
      </c>
      <c r="C160" s="37">
        <f t="shared" si="4"/>
        <v>5</v>
      </c>
      <c r="D160" s="30" t="s">
        <v>2304</v>
      </c>
      <c r="E160" s="30" t="s">
        <v>2406</v>
      </c>
      <c r="G160" s="17">
        <v>180</v>
      </c>
      <c r="H160" s="17">
        <v>1</v>
      </c>
      <c r="I160" s="17" t="s">
        <v>2489</v>
      </c>
      <c r="L160" s="17">
        <v>5</v>
      </c>
      <c r="M160" s="17" t="s">
        <v>1554</v>
      </c>
      <c r="N160" s="17" t="s">
        <v>1512</v>
      </c>
      <c r="O160" s="27" t="str">
        <f>INDEX(accountchart[chartId], MATCH(Table1[[#This Row],[sellChartName]],accountchart[chartName],0))</f>
        <v>52900517</v>
      </c>
      <c r="P160" s="27" t="str">
        <f>INDEX(accountchart[chartId], MATCH(Table1[[#This Row],[buyChartName]],accountchart[chartName],0))</f>
        <v>47210273</v>
      </c>
    </row>
    <row r="161" spans="1:16" x14ac:dyDescent="0.5">
      <c r="A161" s="30" t="s">
        <v>2514</v>
      </c>
      <c r="B161" s="17" t="s">
        <v>1489</v>
      </c>
      <c r="C161" s="37">
        <f t="shared" si="4"/>
        <v>5</v>
      </c>
      <c r="D161" s="30" t="s">
        <v>2305</v>
      </c>
      <c r="E161" s="30" t="s">
        <v>2406</v>
      </c>
      <c r="G161" s="17">
        <v>180</v>
      </c>
      <c r="H161" s="17">
        <v>1</v>
      </c>
      <c r="I161" s="17" t="s">
        <v>2489</v>
      </c>
      <c r="L161" s="17">
        <v>5</v>
      </c>
      <c r="M161" s="17" t="s">
        <v>1554</v>
      </c>
      <c r="N161" s="17" t="s">
        <v>1512</v>
      </c>
      <c r="O161" s="27" t="str">
        <f>INDEX(accountchart[chartId], MATCH(Table1[[#This Row],[sellChartName]],accountchart[chartName],0))</f>
        <v>52900517</v>
      </c>
      <c r="P161" s="27" t="str">
        <f>INDEX(accountchart[chartId], MATCH(Table1[[#This Row],[buyChartName]],accountchart[chartName],0))</f>
        <v>47210273</v>
      </c>
    </row>
    <row r="162" spans="1:16" x14ac:dyDescent="0.5">
      <c r="A162" s="17" t="s">
        <v>2515</v>
      </c>
      <c r="B162" s="17" t="s">
        <v>1489</v>
      </c>
      <c r="C162" s="37">
        <f t="shared" si="4"/>
        <v>5</v>
      </c>
      <c r="D162" s="30" t="s">
        <v>2306</v>
      </c>
      <c r="E162" s="30" t="s">
        <v>2406</v>
      </c>
      <c r="G162" s="17">
        <v>180</v>
      </c>
      <c r="H162" s="17">
        <v>1</v>
      </c>
      <c r="I162" s="17" t="s">
        <v>2489</v>
      </c>
      <c r="L162" s="17">
        <v>5</v>
      </c>
      <c r="M162" s="17" t="s">
        <v>1554</v>
      </c>
      <c r="N162" s="17" t="s">
        <v>1512</v>
      </c>
      <c r="O162" s="27" t="str">
        <f>INDEX(accountchart[chartId], MATCH(Table1[[#This Row],[sellChartName]],accountchart[chartName],0))</f>
        <v>52900517</v>
      </c>
      <c r="P162" s="27" t="str">
        <f>INDEX(accountchart[chartId], MATCH(Table1[[#This Row],[buyChartName]],accountchart[chartName],0))</f>
        <v>47210273</v>
      </c>
    </row>
    <row r="163" spans="1:16" x14ac:dyDescent="0.5">
      <c r="A163" s="17" t="s">
        <v>2516</v>
      </c>
      <c r="B163" s="17" t="s">
        <v>1489</v>
      </c>
      <c r="C163" s="37">
        <f t="shared" si="4"/>
        <v>5</v>
      </c>
      <c r="D163" s="30" t="s">
        <v>2307</v>
      </c>
      <c r="E163" s="30" t="s">
        <v>2406</v>
      </c>
      <c r="G163" s="17">
        <v>180</v>
      </c>
      <c r="H163" s="17">
        <v>1</v>
      </c>
      <c r="I163" s="17" t="s">
        <v>2489</v>
      </c>
      <c r="L163" s="17">
        <v>5</v>
      </c>
      <c r="M163" s="17" t="s">
        <v>1554</v>
      </c>
      <c r="N163" s="17" t="s">
        <v>1512</v>
      </c>
      <c r="O163" s="27" t="str">
        <f>INDEX(accountchart[chartId], MATCH(Table1[[#This Row],[sellChartName]],accountchart[chartName],0))</f>
        <v>52900517</v>
      </c>
      <c r="P163" s="27" t="str">
        <f>INDEX(accountchart[chartId], MATCH(Table1[[#This Row],[buyChartName]],accountchart[chartName],0))</f>
        <v>47210273</v>
      </c>
    </row>
    <row r="164" spans="1:16" x14ac:dyDescent="0.5">
      <c r="A164" s="17" t="s">
        <v>2517</v>
      </c>
      <c r="B164" s="17" t="s">
        <v>1489</v>
      </c>
      <c r="C164" s="37">
        <f t="shared" si="4"/>
        <v>5</v>
      </c>
      <c r="D164" s="30" t="s">
        <v>2308</v>
      </c>
      <c r="E164" s="30" t="s">
        <v>2406</v>
      </c>
      <c r="G164" s="17">
        <v>180</v>
      </c>
      <c r="H164" s="17">
        <v>1</v>
      </c>
      <c r="I164" s="17" t="s">
        <v>2489</v>
      </c>
      <c r="L164" s="17">
        <v>5</v>
      </c>
      <c r="M164" s="17" t="s">
        <v>1554</v>
      </c>
      <c r="N164" s="17" t="s">
        <v>1512</v>
      </c>
      <c r="O164" s="27" t="str">
        <f>INDEX(accountchart[chartId], MATCH(Table1[[#This Row],[sellChartName]],accountchart[chartName],0))</f>
        <v>52900517</v>
      </c>
      <c r="P164" s="27" t="str">
        <f>INDEX(accountchart[chartId], MATCH(Table1[[#This Row],[buyChartName]],accountchart[chartName],0))</f>
        <v>47210273</v>
      </c>
    </row>
    <row r="165" spans="1:16" x14ac:dyDescent="0.5">
      <c r="A165" s="17" t="s">
        <v>2518</v>
      </c>
      <c r="B165" s="17" t="s">
        <v>1489</v>
      </c>
      <c r="C165" s="37">
        <f t="shared" si="4"/>
        <v>5</v>
      </c>
      <c r="D165" s="30" t="s">
        <v>2309</v>
      </c>
      <c r="E165" s="30" t="s">
        <v>2406</v>
      </c>
      <c r="G165" s="17">
        <v>180</v>
      </c>
      <c r="H165" s="17">
        <v>1</v>
      </c>
      <c r="I165" s="17" t="s">
        <v>2489</v>
      </c>
      <c r="L165" s="17">
        <v>5</v>
      </c>
      <c r="M165" s="17" t="s">
        <v>1554</v>
      </c>
      <c r="N165" s="17" t="s">
        <v>1512</v>
      </c>
      <c r="O165" s="27" t="str">
        <f>INDEX(accountchart[chartId], MATCH(Table1[[#This Row],[sellChartName]],accountchart[chartName],0))</f>
        <v>52900517</v>
      </c>
      <c r="P165" s="27" t="str">
        <f>INDEX(accountchart[chartId], MATCH(Table1[[#This Row],[buyChartName]],accountchart[chartName],0))</f>
        <v>47210273</v>
      </c>
    </row>
    <row r="166" spans="1:16" x14ac:dyDescent="0.5">
      <c r="A166" s="17" t="s">
        <v>2519</v>
      </c>
      <c r="B166" s="17" t="s">
        <v>1489</v>
      </c>
      <c r="C166" s="37">
        <f t="shared" si="4"/>
        <v>5</v>
      </c>
      <c r="D166" s="30" t="s">
        <v>2310</v>
      </c>
      <c r="E166" s="30" t="s">
        <v>2406</v>
      </c>
      <c r="G166" s="17">
        <v>180</v>
      </c>
      <c r="H166" s="17">
        <v>1</v>
      </c>
      <c r="I166" s="17" t="s">
        <v>2489</v>
      </c>
      <c r="L166" s="17">
        <v>5</v>
      </c>
      <c r="M166" s="17" t="s">
        <v>1554</v>
      </c>
      <c r="N166" s="17" t="s">
        <v>1512</v>
      </c>
      <c r="O166" s="27" t="str">
        <f>INDEX(accountchart[chartId], MATCH(Table1[[#This Row],[sellChartName]],accountchart[chartName],0))</f>
        <v>52900517</v>
      </c>
      <c r="P166" s="27" t="str">
        <f>INDEX(accountchart[chartId], MATCH(Table1[[#This Row],[buyChartName]],accountchart[chartName],0))</f>
        <v>47210273</v>
      </c>
    </row>
    <row r="167" spans="1:16" x14ac:dyDescent="0.5">
      <c r="A167" s="17" t="s">
        <v>2520</v>
      </c>
      <c r="B167" s="17" t="s">
        <v>1489</v>
      </c>
      <c r="C167" s="37">
        <f t="shared" si="4"/>
        <v>5</v>
      </c>
      <c r="D167" s="30" t="s">
        <v>2311</v>
      </c>
      <c r="E167" s="30" t="s">
        <v>2406</v>
      </c>
      <c r="G167" s="17">
        <v>180</v>
      </c>
      <c r="H167" s="17">
        <v>1</v>
      </c>
      <c r="I167" s="17" t="s">
        <v>2489</v>
      </c>
      <c r="L167" s="17">
        <v>5</v>
      </c>
      <c r="M167" s="17" t="s">
        <v>1554</v>
      </c>
      <c r="N167" s="17" t="s">
        <v>1512</v>
      </c>
      <c r="O167" s="27" t="str">
        <f>INDEX(accountchart[chartId], MATCH(Table1[[#This Row],[sellChartName]],accountchart[chartName],0))</f>
        <v>52900517</v>
      </c>
      <c r="P167" s="27" t="str">
        <f>INDEX(accountchart[chartId], MATCH(Table1[[#This Row],[buyChartName]],accountchart[chartName],0))</f>
        <v>47210273</v>
      </c>
    </row>
    <row r="168" spans="1:16" x14ac:dyDescent="0.5">
      <c r="A168" s="17" t="s">
        <v>2521</v>
      </c>
      <c r="B168" s="17" t="s">
        <v>1489</v>
      </c>
      <c r="C168" s="37">
        <f t="shared" si="4"/>
        <v>5</v>
      </c>
      <c r="D168" s="30" t="s">
        <v>2312</v>
      </c>
      <c r="E168" s="30" t="s">
        <v>2406</v>
      </c>
      <c r="G168" s="17">
        <v>180</v>
      </c>
      <c r="H168" s="17">
        <v>1</v>
      </c>
      <c r="I168" s="17" t="s">
        <v>2489</v>
      </c>
      <c r="L168" s="17">
        <v>5</v>
      </c>
      <c r="M168" s="17" t="s">
        <v>1554</v>
      </c>
      <c r="N168" s="17" t="s">
        <v>1512</v>
      </c>
      <c r="O168" s="27" t="str">
        <f>INDEX(accountchart[chartId], MATCH(Table1[[#This Row],[sellChartName]],accountchart[chartName],0))</f>
        <v>52900517</v>
      </c>
      <c r="P168" s="27" t="str">
        <f>INDEX(accountchart[chartId], MATCH(Table1[[#This Row],[buyChartName]],accountchart[chartName],0))</f>
        <v>47210273</v>
      </c>
    </row>
    <row r="169" spans="1:16" x14ac:dyDescent="0.5">
      <c r="A169" s="17" t="s">
        <v>2522</v>
      </c>
      <c r="B169" s="17" t="s">
        <v>1489</v>
      </c>
      <c r="C169" s="37">
        <f t="shared" si="4"/>
        <v>5</v>
      </c>
      <c r="D169" s="30" t="s">
        <v>2313</v>
      </c>
      <c r="E169" s="30" t="s">
        <v>2406</v>
      </c>
      <c r="G169" s="17">
        <v>180</v>
      </c>
      <c r="H169" s="17">
        <v>1</v>
      </c>
      <c r="I169" s="17" t="s">
        <v>2489</v>
      </c>
      <c r="L169" s="17">
        <v>5</v>
      </c>
      <c r="M169" s="17" t="s">
        <v>1554</v>
      </c>
      <c r="N169" s="17" t="s">
        <v>1512</v>
      </c>
      <c r="O169" s="27" t="str">
        <f>INDEX(accountchart[chartId], MATCH(Table1[[#This Row],[sellChartName]],accountchart[chartName],0))</f>
        <v>52900517</v>
      </c>
      <c r="P169" s="27" t="str">
        <f>INDEX(accountchart[chartId], MATCH(Table1[[#This Row],[buyChartName]],accountchart[chartName],0))</f>
        <v>47210273</v>
      </c>
    </row>
    <row r="170" spans="1:16" x14ac:dyDescent="0.5">
      <c r="A170" s="17" t="s">
        <v>2523</v>
      </c>
      <c r="B170" s="17" t="s">
        <v>1489</v>
      </c>
      <c r="C170" s="37">
        <f t="shared" si="4"/>
        <v>5</v>
      </c>
      <c r="D170" s="30" t="s">
        <v>2314</v>
      </c>
      <c r="E170" s="30" t="s">
        <v>2406</v>
      </c>
      <c r="G170" s="17">
        <v>300</v>
      </c>
      <c r="H170" s="24">
        <v>1</v>
      </c>
      <c r="I170" s="17" t="s">
        <v>2489</v>
      </c>
      <c r="K170" s="30">
        <v>230</v>
      </c>
      <c r="L170" s="17">
        <v>5</v>
      </c>
      <c r="M170" s="17" t="s">
        <v>1554</v>
      </c>
      <c r="N170" s="17" t="s">
        <v>1512</v>
      </c>
      <c r="O170" s="27" t="str">
        <f>INDEX(accountchart[chartId], MATCH(Table1[[#This Row],[sellChartName]],accountchart[chartName],0))</f>
        <v>52900517</v>
      </c>
      <c r="P170" s="27" t="str">
        <f>INDEX(accountchart[chartId], MATCH(Table1[[#This Row],[buyChartName]],accountchart[chartName],0))</f>
        <v>47210273</v>
      </c>
    </row>
    <row r="171" spans="1:16" x14ac:dyDescent="0.5">
      <c r="A171" s="17" t="s">
        <v>2524</v>
      </c>
      <c r="B171" s="17" t="s">
        <v>1489</v>
      </c>
      <c r="C171" s="37">
        <f t="shared" si="4"/>
        <v>5</v>
      </c>
      <c r="D171" s="30" t="s">
        <v>2315</v>
      </c>
      <c r="E171" s="30" t="s">
        <v>2406</v>
      </c>
      <c r="G171" s="17">
        <v>300</v>
      </c>
      <c r="H171" s="24">
        <v>1</v>
      </c>
      <c r="I171" s="17" t="s">
        <v>2489</v>
      </c>
      <c r="K171" s="30">
        <v>230</v>
      </c>
      <c r="L171" s="17">
        <v>5</v>
      </c>
      <c r="M171" s="17" t="s">
        <v>1554</v>
      </c>
      <c r="N171" s="17" t="s">
        <v>1512</v>
      </c>
      <c r="O171" s="27" t="str">
        <f>INDEX(accountchart[chartId], MATCH(Table1[[#This Row],[sellChartName]],accountchart[chartName],0))</f>
        <v>52900517</v>
      </c>
      <c r="P171" s="27" t="str">
        <f>INDEX(accountchart[chartId], MATCH(Table1[[#This Row],[buyChartName]],accountchart[chartName],0))</f>
        <v>47210273</v>
      </c>
    </row>
    <row r="172" spans="1:16" x14ac:dyDescent="0.5">
      <c r="A172" s="17" t="s">
        <v>2525</v>
      </c>
      <c r="B172" s="17" t="s">
        <v>1489</v>
      </c>
      <c r="C172" s="37">
        <f t="shared" si="4"/>
        <v>5</v>
      </c>
      <c r="D172" s="30" t="s">
        <v>2316</v>
      </c>
      <c r="E172" s="30" t="s">
        <v>2406</v>
      </c>
      <c r="G172" s="17">
        <v>300</v>
      </c>
      <c r="H172" s="24">
        <v>1</v>
      </c>
      <c r="I172" s="17" t="s">
        <v>2489</v>
      </c>
      <c r="K172" s="30">
        <v>230</v>
      </c>
      <c r="L172" s="17">
        <v>5</v>
      </c>
      <c r="M172" s="17" t="s">
        <v>1554</v>
      </c>
      <c r="N172" s="17" t="s">
        <v>1512</v>
      </c>
      <c r="O172" s="27" t="str">
        <f>INDEX(accountchart[chartId], MATCH(Table1[[#This Row],[sellChartName]],accountchart[chartName],0))</f>
        <v>52900517</v>
      </c>
      <c r="P172" s="27" t="str">
        <f>INDEX(accountchart[chartId], MATCH(Table1[[#This Row],[buyChartName]],accountchart[chartName],0))</f>
        <v>47210273</v>
      </c>
    </row>
    <row r="173" spans="1:16" x14ac:dyDescent="0.5">
      <c r="A173" s="17" t="s">
        <v>2526</v>
      </c>
      <c r="B173" s="17" t="s">
        <v>1489</v>
      </c>
      <c r="C173" s="37">
        <f t="shared" si="4"/>
        <v>5</v>
      </c>
      <c r="D173" s="30" t="s">
        <v>2317</v>
      </c>
      <c r="E173" s="30" t="s">
        <v>2406</v>
      </c>
      <c r="G173" s="17">
        <v>300</v>
      </c>
      <c r="H173" s="24">
        <v>1</v>
      </c>
      <c r="I173" s="17" t="s">
        <v>2489</v>
      </c>
      <c r="K173" s="30">
        <v>230</v>
      </c>
      <c r="L173" s="17">
        <v>5</v>
      </c>
      <c r="M173" s="17" t="s">
        <v>1554</v>
      </c>
      <c r="N173" s="17" t="s">
        <v>1512</v>
      </c>
      <c r="O173" s="27" t="str">
        <f>INDEX(accountchart[chartId], MATCH(Table1[[#This Row],[sellChartName]],accountchart[chartName],0))</f>
        <v>52900517</v>
      </c>
      <c r="P173" s="27" t="str">
        <f>INDEX(accountchart[chartId], MATCH(Table1[[#This Row],[buyChartName]],accountchart[chartName],0))</f>
        <v>47210273</v>
      </c>
    </row>
    <row r="174" spans="1:16" x14ac:dyDescent="0.5">
      <c r="A174" s="17" t="s">
        <v>2492</v>
      </c>
      <c r="B174" s="17" t="s">
        <v>1489</v>
      </c>
      <c r="C174" s="37">
        <f t="shared" si="4"/>
        <v>5</v>
      </c>
      <c r="D174" s="30" t="s">
        <v>2318</v>
      </c>
      <c r="E174" s="30" t="s">
        <v>2406</v>
      </c>
      <c r="G174" s="17">
        <v>300</v>
      </c>
      <c r="H174" s="24">
        <v>1</v>
      </c>
      <c r="I174" s="17" t="s">
        <v>2489</v>
      </c>
      <c r="K174" s="30">
        <v>225</v>
      </c>
      <c r="L174" s="17">
        <v>5</v>
      </c>
      <c r="M174" s="17" t="s">
        <v>1554</v>
      </c>
      <c r="N174" s="17" t="s">
        <v>1512</v>
      </c>
      <c r="O174" s="27" t="str">
        <f>INDEX(accountchart[chartId], MATCH(Table1[[#This Row],[sellChartName]],accountchart[chartName],0))</f>
        <v>52900517</v>
      </c>
      <c r="P174" s="27" t="str">
        <f>INDEX(accountchart[chartId], MATCH(Table1[[#This Row],[buyChartName]],accountchart[chartName],0))</f>
        <v>47210273</v>
      </c>
    </row>
    <row r="175" spans="1:16" x14ac:dyDescent="0.5">
      <c r="A175" s="17" t="s">
        <v>2493</v>
      </c>
      <c r="B175" s="17" t="s">
        <v>1489</v>
      </c>
      <c r="C175" s="37">
        <f t="shared" si="4"/>
        <v>5</v>
      </c>
      <c r="D175" s="30" t="s">
        <v>2319</v>
      </c>
      <c r="E175" s="30" t="s">
        <v>2406</v>
      </c>
      <c r="G175" s="17">
        <v>300</v>
      </c>
      <c r="H175" s="24">
        <v>1</v>
      </c>
      <c r="I175" s="17" t="s">
        <v>2489</v>
      </c>
      <c r="K175" s="30">
        <v>225</v>
      </c>
      <c r="L175" s="17">
        <v>5</v>
      </c>
      <c r="M175" s="17" t="s">
        <v>1554</v>
      </c>
      <c r="N175" s="17" t="s">
        <v>1512</v>
      </c>
      <c r="O175" s="27" t="str">
        <f>INDEX(accountchart[chartId], MATCH(Table1[[#This Row],[sellChartName]],accountchart[chartName],0))</f>
        <v>52900517</v>
      </c>
      <c r="P175" s="27" t="str">
        <f>INDEX(accountchart[chartId], MATCH(Table1[[#This Row],[buyChartName]],accountchart[chartName],0))</f>
        <v>47210273</v>
      </c>
    </row>
    <row r="176" spans="1:16" x14ac:dyDescent="0.5">
      <c r="A176" s="17" t="s">
        <v>2494</v>
      </c>
      <c r="B176" s="17" t="s">
        <v>1489</v>
      </c>
      <c r="C176" s="37">
        <f t="shared" si="4"/>
        <v>5</v>
      </c>
      <c r="D176" s="30" t="s">
        <v>2320</v>
      </c>
      <c r="E176" s="30" t="s">
        <v>2406</v>
      </c>
      <c r="G176" s="17">
        <v>300</v>
      </c>
      <c r="H176" s="24">
        <v>1</v>
      </c>
      <c r="I176" s="17" t="s">
        <v>2489</v>
      </c>
      <c r="K176" s="30">
        <v>225</v>
      </c>
      <c r="L176" s="17">
        <v>5</v>
      </c>
      <c r="M176" s="17" t="s">
        <v>1554</v>
      </c>
      <c r="N176" s="17" t="s">
        <v>1512</v>
      </c>
      <c r="O176" s="27" t="str">
        <f>INDEX(accountchart[chartId], MATCH(Table1[[#This Row],[sellChartName]],accountchart[chartName],0))</f>
        <v>52900517</v>
      </c>
      <c r="P176" s="27" t="str">
        <f>INDEX(accountchart[chartId], MATCH(Table1[[#This Row],[buyChartName]],accountchart[chartName],0))</f>
        <v>47210273</v>
      </c>
    </row>
    <row r="177" spans="1:16" x14ac:dyDescent="0.5">
      <c r="A177" s="17" t="s">
        <v>2495</v>
      </c>
      <c r="B177" s="17" t="s">
        <v>1489</v>
      </c>
      <c r="C177" s="37">
        <f t="shared" si="4"/>
        <v>5</v>
      </c>
      <c r="D177" s="30" t="s">
        <v>2321</v>
      </c>
      <c r="E177" s="30" t="s">
        <v>2406</v>
      </c>
      <c r="G177" s="17">
        <v>300</v>
      </c>
      <c r="H177" s="24">
        <v>1</v>
      </c>
      <c r="I177" s="17" t="s">
        <v>2489</v>
      </c>
      <c r="K177" s="30">
        <v>225</v>
      </c>
      <c r="L177" s="17">
        <v>5</v>
      </c>
      <c r="M177" s="17" t="s">
        <v>1554</v>
      </c>
      <c r="N177" s="17" t="s">
        <v>1512</v>
      </c>
      <c r="O177" s="27" t="str">
        <f>INDEX(accountchart[chartId], MATCH(Table1[[#This Row],[sellChartName]],accountchart[chartName],0))</f>
        <v>52900517</v>
      </c>
      <c r="P177" s="27" t="str">
        <f>INDEX(accountchart[chartId], MATCH(Table1[[#This Row],[buyChartName]],accountchart[chartName],0))</f>
        <v>47210273</v>
      </c>
    </row>
    <row r="178" spans="1:16" x14ac:dyDescent="0.5">
      <c r="A178" s="17" t="s">
        <v>2527</v>
      </c>
      <c r="B178" s="17" t="s">
        <v>1489</v>
      </c>
      <c r="C178" s="37">
        <f t="shared" si="4"/>
        <v>5</v>
      </c>
      <c r="D178" s="30" t="s">
        <v>2322</v>
      </c>
      <c r="E178" s="30" t="s">
        <v>2406</v>
      </c>
      <c r="G178" s="17">
        <v>250</v>
      </c>
      <c r="H178" s="24">
        <v>1</v>
      </c>
      <c r="I178" s="17" t="s">
        <v>2489</v>
      </c>
      <c r="K178" s="30">
        <v>175</v>
      </c>
      <c r="L178" s="17">
        <v>5</v>
      </c>
      <c r="M178" s="17" t="s">
        <v>1554</v>
      </c>
      <c r="N178" s="17" t="s">
        <v>1512</v>
      </c>
      <c r="O178" s="27" t="str">
        <f>INDEX(accountchart[chartId], MATCH(Table1[[#This Row],[sellChartName]],accountchart[chartName],0))</f>
        <v>52900517</v>
      </c>
      <c r="P178" s="27" t="str">
        <f>INDEX(accountchart[chartId], MATCH(Table1[[#This Row],[buyChartName]],accountchart[chartName],0))</f>
        <v>47210273</v>
      </c>
    </row>
    <row r="179" spans="1:16" x14ac:dyDescent="0.5">
      <c r="A179" s="17" t="s">
        <v>2528</v>
      </c>
      <c r="B179" s="17" t="s">
        <v>1489</v>
      </c>
      <c r="C179" s="37">
        <f t="shared" si="4"/>
        <v>5</v>
      </c>
      <c r="D179" s="30" t="s">
        <v>2323</v>
      </c>
      <c r="E179" s="30" t="s">
        <v>2406</v>
      </c>
      <c r="G179" s="17">
        <v>250</v>
      </c>
      <c r="H179" s="24">
        <v>1</v>
      </c>
      <c r="I179" s="17" t="s">
        <v>2489</v>
      </c>
      <c r="K179" s="30">
        <v>175</v>
      </c>
      <c r="L179" s="17">
        <v>5</v>
      </c>
      <c r="M179" s="17" t="s">
        <v>1554</v>
      </c>
      <c r="N179" s="17" t="s">
        <v>1512</v>
      </c>
      <c r="O179" s="27" t="str">
        <f>INDEX(accountchart[chartId], MATCH(Table1[[#This Row],[sellChartName]],accountchart[chartName],0))</f>
        <v>52900517</v>
      </c>
      <c r="P179" s="27" t="str">
        <f>INDEX(accountchart[chartId], MATCH(Table1[[#This Row],[buyChartName]],accountchart[chartName],0))</f>
        <v>47210273</v>
      </c>
    </row>
    <row r="180" spans="1:16" x14ac:dyDescent="0.5">
      <c r="A180" s="17" t="s">
        <v>2529</v>
      </c>
      <c r="B180" s="17" t="s">
        <v>1489</v>
      </c>
      <c r="C180" s="37">
        <f t="shared" si="4"/>
        <v>5</v>
      </c>
      <c r="D180" s="30" t="s">
        <v>2324</v>
      </c>
      <c r="E180" s="30" t="s">
        <v>2406</v>
      </c>
      <c r="G180" s="17">
        <v>250</v>
      </c>
      <c r="H180" s="24">
        <v>1</v>
      </c>
      <c r="I180" s="17" t="s">
        <v>2489</v>
      </c>
      <c r="K180" s="30">
        <v>175</v>
      </c>
      <c r="L180" s="17">
        <v>5</v>
      </c>
      <c r="M180" s="17" t="s">
        <v>1554</v>
      </c>
      <c r="N180" s="17" t="s">
        <v>1512</v>
      </c>
      <c r="O180" s="27" t="str">
        <f>INDEX(accountchart[chartId], MATCH(Table1[[#This Row],[sellChartName]],accountchart[chartName],0))</f>
        <v>52900517</v>
      </c>
      <c r="P180" s="27" t="str">
        <f>INDEX(accountchart[chartId], MATCH(Table1[[#This Row],[buyChartName]],accountchart[chartName],0))</f>
        <v>47210273</v>
      </c>
    </row>
    <row r="181" spans="1:16" x14ac:dyDescent="0.5">
      <c r="A181" s="17" t="s">
        <v>2530</v>
      </c>
      <c r="B181" s="17" t="s">
        <v>1489</v>
      </c>
      <c r="C181" s="37">
        <f t="shared" si="4"/>
        <v>5</v>
      </c>
      <c r="D181" s="30" t="s">
        <v>2325</v>
      </c>
      <c r="E181" s="30" t="s">
        <v>2406</v>
      </c>
      <c r="G181" s="17">
        <v>250</v>
      </c>
      <c r="H181" s="24">
        <v>1</v>
      </c>
      <c r="I181" s="17" t="s">
        <v>2489</v>
      </c>
      <c r="K181" s="30">
        <v>175</v>
      </c>
      <c r="L181" s="17">
        <v>5</v>
      </c>
      <c r="M181" s="17" t="s">
        <v>1554</v>
      </c>
      <c r="N181" s="17" t="s">
        <v>1512</v>
      </c>
      <c r="O181" s="27" t="str">
        <f>INDEX(accountchart[chartId], MATCH(Table1[[#This Row],[sellChartName]],accountchart[chartName],0))</f>
        <v>52900517</v>
      </c>
      <c r="P181" s="27" t="str">
        <f>INDEX(accountchart[chartId], MATCH(Table1[[#This Row],[buyChartName]],accountchart[chartName],0))</f>
        <v>47210273</v>
      </c>
    </row>
    <row r="182" spans="1:16" x14ac:dyDescent="0.5">
      <c r="A182" s="17" t="s">
        <v>2531</v>
      </c>
      <c r="B182" s="17" t="s">
        <v>1489</v>
      </c>
      <c r="C182" s="37">
        <f t="shared" si="4"/>
        <v>5</v>
      </c>
      <c r="D182" s="30" t="s">
        <v>2326</v>
      </c>
      <c r="E182" s="30" t="s">
        <v>2406</v>
      </c>
      <c r="G182" s="17">
        <v>280</v>
      </c>
      <c r="H182" s="24">
        <v>1</v>
      </c>
      <c r="I182" s="17" t="s">
        <v>2489</v>
      </c>
      <c r="K182" s="30">
        <v>185</v>
      </c>
      <c r="L182" s="17">
        <v>5</v>
      </c>
      <c r="M182" s="17" t="s">
        <v>1554</v>
      </c>
      <c r="N182" s="17" t="s">
        <v>1512</v>
      </c>
      <c r="O182" s="27" t="str">
        <f>INDEX(accountchart[chartId], MATCH(Table1[[#This Row],[sellChartName]],accountchart[chartName],0))</f>
        <v>52900517</v>
      </c>
      <c r="P182" s="27" t="str">
        <f>INDEX(accountchart[chartId], MATCH(Table1[[#This Row],[buyChartName]],accountchart[chartName],0))</f>
        <v>47210273</v>
      </c>
    </row>
    <row r="183" spans="1:16" x14ac:dyDescent="0.5">
      <c r="A183" s="17" t="s">
        <v>2532</v>
      </c>
      <c r="B183" s="17" t="s">
        <v>1489</v>
      </c>
      <c r="C183" s="37">
        <f t="shared" si="4"/>
        <v>5</v>
      </c>
      <c r="D183" s="30" t="s">
        <v>2327</v>
      </c>
      <c r="E183" s="30" t="s">
        <v>2406</v>
      </c>
      <c r="G183" s="17">
        <v>280</v>
      </c>
      <c r="H183" s="24">
        <v>1</v>
      </c>
      <c r="I183" s="17" t="s">
        <v>2489</v>
      </c>
      <c r="K183" s="30">
        <v>185</v>
      </c>
      <c r="L183" s="17">
        <v>5</v>
      </c>
      <c r="M183" s="17" t="s">
        <v>1554</v>
      </c>
      <c r="N183" s="17" t="s">
        <v>1512</v>
      </c>
      <c r="O183" s="27" t="str">
        <f>INDEX(accountchart[chartId], MATCH(Table1[[#This Row],[sellChartName]],accountchart[chartName],0))</f>
        <v>52900517</v>
      </c>
      <c r="P183" s="27" t="str">
        <f>INDEX(accountchart[chartId], MATCH(Table1[[#This Row],[buyChartName]],accountchart[chartName],0))</f>
        <v>47210273</v>
      </c>
    </row>
    <row r="184" spans="1:16" x14ac:dyDescent="0.5">
      <c r="A184" s="17" t="s">
        <v>2533</v>
      </c>
      <c r="B184" s="17" t="s">
        <v>1489</v>
      </c>
      <c r="C184" s="37">
        <f t="shared" si="4"/>
        <v>5</v>
      </c>
      <c r="D184" s="30" t="s">
        <v>2328</v>
      </c>
      <c r="E184" s="30" t="s">
        <v>2406</v>
      </c>
      <c r="G184" s="17">
        <v>280</v>
      </c>
      <c r="H184" s="24">
        <v>1</v>
      </c>
      <c r="I184" s="17" t="s">
        <v>2489</v>
      </c>
      <c r="K184" s="30">
        <v>185</v>
      </c>
      <c r="L184" s="17">
        <v>5</v>
      </c>
      <c r="M184" s="17" t="s">
        <v>1554</v>
      </c>
      <c r="N184" s="17" t="s">
        <v>1512</v>
      </c>
      <c r="O184" s="27" t="str">
        <f>INDEX(accountchart[chartId], MATCH(Table1[[#This Row],[sellChartName]],accountchart[chartName],0))</f>
        <v>52900517</v>
      </c>
      <c r="P184" s="27" t="str">
        <f>INDEX(accountchart[chartId], MATCH(Table1[[#This Row],[buyChartName]],accountchart[chartName],0))</f>
        <v>47210273</v>
      </c>
    </row>
    <row r="185" spans="1:16" x14ac:dyDescent="0.5">
      <c r="A185" s="17" t="s">
        <v>2534</v>
      </c>
      <c r="B185" s="17" t="s">
        <v>1489</v>
      </c>
      <c r="C185" s="37">
        <f t="shared" si="4"/>
        <v>5</v>
      </c>
      <c r="D185" s="30" t="s">
        <v>2329</v>
      </c>
      <c r="E185" s="30" t="s">
        <v>2406</v>
      </c>
      <c r="G185" s="17">
        <v>280</v>
      </c>
      <c r="H185" s="24">
        <v>1</v>
      </c>
      <c r="I185" s="17" t="s">
        <v>2489</v>
      </c>
      <c r="K185" s="30">
        <v>185</v>
      </c>
      <c r="L185" s="17">
        <v>5</v>
      </c>
      <c r="M185" s="17" t="s">
        <v>1554</v>
      </c>
      <c r="N185" s="17" t="s">
        <v>1512</v>
      </c>
      <c r="O185" s="27" t="str">
        <f>INDEX(accountchart[chartId], MATCH(Table1[[#This Row],[sellChartName]],accountchart[chartName],0))</f>
        <v>52900517</v>
      </c>
      <c r="P185" s="27" t="str">
        <f>INDEX(accountchart[chartId], MATCH(Table1[[#This Row],[buyChartName]],accountchart[chartName],0))</f>
        <v>47210273</v>
      </c>
    </row>
    <row r="186" spans="1:16" x14ac:dyDescent="0.5">
      <c r="A186" s="17" t="s">
        <v>2535</v>
      </c>
      <c r="B186" s="17" t="s">
        <v>1489</v>
      </c>
      <c r="C186" s="37">
        <f t="shared" si="4"/>
        <v>5</v>
      </c>
      <c r="D186" s="30" t="s">
        <v>2330</v>
      </c>
      <c r="E186" s="30" t="s">
        <v>2406</v>
      </c>
      <c r="G186" s="17">
        <v>300</v>
      </c>
      <c r="H186" s="24">
        <v>1</v>
      </c>
      <c r="I186" s="17" t="s">
        <v>2489</v>
      </c>
      <c r="K186" s="30">
        <v>195</v>
      </c>
      <c r="L186" s="17">
        <v>5</v>
      </c>
      <c r="M186" s="17" t="s">
        <v>1554</v>
      </c>
      <c r="N186" s="17" t="s">
        <v>1512</v>
      </c>
      <c r="O186" s="27" t="str">
        <f>INDEX(accountchart[chartId], MATCH(Table1[[#This Row],[sellChartName]],accountchart[chartName],0))</f>
        <v>52900517</v>
      </c>
      <c r="P186" s="27" t="str">
        <f>INDEX(accountchart[chartId], MATCH(Table1[[#This Row],[buyChartName]],accountchart[chartName],0))</f>
        <v>47210273</v>
      </c>
    </row>
    <row r="187" spans="1:16" x14ac:dyDescent="0.5">
      <c r="A187" s="17" t="s">
        <v>2536</v>
      </c>
      <c r="B187" s="17" t="s">
        <v>1489</v>
      </c>
      <c r="C187" s="37">
        <f t="shared" si="4"/>
        <v>5</v>
      </c>
      <c r="D187" s="30" t="s">
        <v>2331</v>
      </c>
      <c r="E187" s="30" t="s">
        <v>2406</v>
      </c>
      <c r="G187" s="17">
        <v>300</v>
      </c>
      <c r="H187" s="24">
        <v>1</v>
      </c>
      <c r="I187" s="17" t="s">
        <v>2489</v>
      </c>
      <c r="K187" s="30">
        <v>195</v>
      </c>
      <c r="L187" s="17">
        <v>5</v>
      </c>
      <c r="M187" s="17" t="s">
        <v>1554</v>
      </c>
      <c r="N187" s="17" t="s">
        <v>1512</v>
      </c>
      <c r="O187" s="27" t="str">
        <f>INDEX(accountchart[chartId], MATCH(Table1[[#This Row],[sellChartName]],accountchart[chartName],0))</f>
        <v>52900517</v>
      </c>
      <c r="P187" s="27" t="str">
        <f>INDEX(accountchart[chartId], MATCH(Table1[[#This Row],[buyChartName]],accountchart[chartName],0))</f>
        <v>47210273</v>
      </c>
    </row>
    <row r="188" spans="1:16" x14ac:dyDescent="0.5">
      <c r="A188" s="17" t="s">
        <v>2537</v>
      </c>
      <c r="B188" s="17" t="s">
        <v>1489</v>
      </c>
      <c r="C188" s="37">
        <f t="shared" si="4"/>
        <v>5</v>
      </c>
      <c r="D188" s="30" t="s">
        <v>2332</v>
      </c>
      <c r="E188" s="30" t="s">
        <v>2406</v>
      </c>
      <c r="G188" s="17">
        <v>300</v>
      </c>
      <c r="H188" s="24">
        <v>1</v>
      </c>
      <c r="I188" s="17" t="s">
        <v>2489</v>
      </c>
      <c r="K188" s="30">
        <v>195</v>
      </c>
      <c r="L188" s="17">
        <v>5</v>
      </c>
      <c r="M188" s="17" t="s">
        <v>1554</v>
      </c>
      <c r="N188" s="17" t="s">
        <v>1512</v>
      </c>
      <c r="O188" s="27" t="str">
        <f>INDEX(accountchart[chartId], MATCH(Table1[[#This Row],[sellChartName]],accountchart[chartName],0))</f>
        <v>52900517</v>
      </c>
      <c r="P188" s="27" t="str">
        <f>INDEX(accountchart[chartId], MATCH(Table1[[#This Row],[buyChartName]],accountchart[chartName],0))</f>
        <v>47210273</v>
      </c>
    </row>
    <row r="189" spans="1:16" x14ac:dyDescent="0.5">
      <c r="A189" s="17" t="s">
        <v>2538</v>
      </c>
      <c r="B189" s="17" t="s">
        <v>1489</v>
      </c>
      <c r="C189" s="37">
        <f t="shared" si="4"/>
        <v>5</v>
      </c>
      <c r="D189" s="30" t="s">
        <v>2333</v>
      </c>
      <c r="E189" s="30" t="s">
        <v>2406</v>
      </c>
      <c r="G189" s="17">
        <v>300</v>
      </c>
      <c r="H189" s="24">
        <v>1</v>
      </c>
      <c r="I189" s="17" t="s">
        <v>2489</v>
      </c>
      <c r="K189" s="30">
        <v>195</v>
      </c>
      <c r="L189" s="17">
        <v>5</v>
      </c>
      <c r="M189" s="17" t="s">
        <v>1554</v>
      </c>
      <c r="N189" s="17" t="s">
        <v>1512</v>
      </c>
      <c r="O189" s="27" t="str">
        <f>INDEX(accountchart[chartId], MATCH(Table1[[#This Row],[sellChartName]],accountchart[chartName],0))</f>
        <v>52900517</v>
      </c>
      <c r="P189" s="27" t="str">
        <f>INDEX(accountchart[chartId], MATCH(Table1[[#This Row],[buyChartName]],accountchart[chartName],0))</f>
        <v>47210273</v>
      </c>
    </row>
    <row r="190" spans="1:16" x14ac:dyDescent="0.5">
      <c r="A190" s="17" t="s">
        <v>2539</v>
      </c>
      <c r="B190" s="17" t="s">
        <v>1489</v>
      </c>
      <c r="C190" s="37">
        <f t="shared" si="4"/>
        <v>5</v>
      </c>
      <c r="D190" s="30" t="s">
        <v>2334</v>
      </c>
      <c r="E190" s="30" t="s">
        <v>2406</v>
      </c>
      <c r="G190" s="17">
        <v>300</v>
      </c>
      <c r="H190" s="24">
        <v>1</v>
      </c>
      <c r="I190" s="17" t="s">
        <v>2489</v>
      </c>
      <c r="K190" s="30">
        <v>0</v>
      </c>
      <c r="L190" s="17">
        <v>5</v>
      </c>
      <c r="M190" s="17" t="s">
        <v>1554</v>
      </c>
      <c r="N190" s="17" t="s">
        <v>1512</v>
      </c>
      <c r="O190" s="27" t="str">
        <f>INDEX(accountchart[chartId], MATCH(Table1[[#This Row],[sellChartName]],accountchart[chartName],0))</f>
        <v>52900517</v>
      </c>
      <c r="P190" s="27" t="str">
        <f>INDEX(accountchart[chartId], MATCH(Table1[[#This Row],[buyChartName]],accountchart[chartName],0))</f>
        <v>47210273</v>
      </c>
    </row>
    <row r="191" spans="1:16" x14ac:dyDescent="0.5">
      <c r="A191" s="17" t="s">
        <v>2540</v>
      </c>
      <c r="B191" s="17" t="s">
        <v>1489</v>
      </c>
      <c r="C191" s="37">
        <f t="shared" si="4"/>
        <v>5</v>
      </c>
      <c r="D191" s="30" t="s">
        <v>2335</v>
      </c>
      <c r="E191" s="30" t="s">
        <v>2406</v>
      </c>
      <c r="G191" s="17">
        <v>300</v>
      </c>
      <c r="H191" s="24">
        <v>1</v>
      </c>
      <c r="I191" s="17" t="s">
        <v>2489</v>
      </c>
      <c r="K191" s="30">
        <v>0</v>
      </c>
      <c r="L191" s="17">
        <v>5</v>
      </c>
      <c r="M191" s="17" t="s">
        <v>1554</v>
      </c>
      <c r="N191" s="17" t="s">
        <v>1512</v>
      </c>
      <c r="O191" s="27" t="str">
        <f>INDEX(accountchart[chartId], MATCH(Table1[[#This Row],[sellChartName]],accountchart[chartName],0))</f>
        <v>52900517</v>
      </c>
      <c r="P191" s="27" t="str">
        <f>INDEX(accountchart[chartId], MATCH(Table1[[#This Row],[buyChartName]],accountchart[chartName],0))</f>
        <v>47210273</v>
      </c>
    </row>
    <row r="192" spans="1:16" x14ac:dyDescent="0.5">
      <c r="A192" s="17" t="s">
        <v>2541</v>
      </c>
      <c r="B192" s="17" t="s">
        <v>1489</v>
      </c>
      <c r="C192" s="37">
        <f t="shared" si="4"/>
        <v>5</v>
      </c>
      <c r="D192" s="30" t="s">
        <v>2336</v>
      </c>
      <c r="E192" s="30" t="s">
        <v>2406</v>
      </c>
      <c r="G192" s="17">
        <v>300</v>
      </c>
      <c r="H192" s="24">
        <v>1</v>
      </c>
      <c r="I192" s="17" t="s">
        <v>2489</v>
      </c>
      <c r="K192" s="30">
        <v>0</v>
      </c>
      <c r="L192" s="17">
        <v>5</v>
      </c>
      <c r="M192" s="17" t="s">
        <v>1554</v>
      </c>
      <c r="N192" s="17" t="s">
        <v>1512</v>
      </c>
      <c r="O192" s="27" t="str">
        <f>INDEX(accountchart[chartId], MATCH(Table1[[#This Row],[sellChartName]],accountchart[chartName],0))</f>
        <v>52900517</v>
      </c>
      <c r="P192" s="27" t="str">
        <f>INDEX(accountchart[chartId], MATCH(Table1[[#This Row],[buyChartName]],accountchart[chartName],0))</f>
        <v>47210273</v>
      </c>
    </row>
    <row r="193" spans="1:16" x14ac:dyDescent="0.5">
      <c r="A193" s="17" t="s">
        <v>2542</v>
      </c>
      <c r="B193" s="17" t="s">
        <v>1489</v>
      </c>
      <c r="C193" s="37">
        <f t="shared" si="4"/>
        <v>5</v>
      </c>
      <c r="D193" s="30" t="s">
        <v>2337</v>
      </c>
      <c r="E193" s="30" t="s">
        <v>2406</v>
      </c>
      <c r="G193" s="17">
        <v>300</v>
      </c>
      <c r="H193" s="24">
        <v>1</v>
      </c>
      <c r="I193" s="17" t="s">
        <v>2489</v>
      </c>
      <c r="K193" s="30">
        <v>0</v>
      </c>
      <c r="L193" s="17">
        <v>5</v>
      </c>
      <c r="M193" s="17" t="s">
        <v>1554</v>
      </c>
      <c r="N193" s="17" t="s">
        <v>1512</v>
      </c>
      <c r="O193" s="27" t="str">
        <f>INDEX(accountchart[chartId], MATCH(Table1[[#This Row],[sellChartName]],accountchart[chartName],0))</f>
        <v>52900517</v>
      </c>
      <c r="P193" s="27" t="str">
        <f>INDEX(accountchart[chartId], MATCH(Table1[[#This Row],[buyChartName]],accountchart[chartName],0))</f>
        <v>47210273</v>
      </c>
    </row>
    <row r="194" spans="1:16" x14ac:dyDescent="0.5">
      <c r="A194" s="17" t="s">
        <v>2543</v>
      </c>
      <c r="B194" s="17" t="s">
        <v>1489</v>
      </c>
      <c r="C194" s="37">
        <f t="shared" si="4"/>
        <v>5</v>
      </c>
      <c r="D194" s="30" t="s">
        <v>2407</v>
      </c>
      <c r="E194" s="30" t="s">
        <v>2406</v>
      </c>
      <c r="G194" s="17">
        <v>200</v>
      </c>
      <c r="H194" s="24">
        <v>1</v>
      </c>
      <c r="I194" s="17" t="s">
        <v>2489</v>
      </c>
      <c r="K194" s="30">
        <v>145</v>
      </c>
      <c r="L194" s="17">
        <v>5</v>
      </c>
      <c r="M194" s="17" t="s">
        <v>1554</v>
      </c>
      <c r="N194" s="17" t="s">
        <v>1512</v>
      </c>
      <c r="O194" s="27" t="str">
        <f>INDEX(accountchart[chartId], MATCH(Table1[[#This Row],[sellChartName]],accountchart[chartName],0))</f>
        <v>52900517</v>
      </c>
      <c r="P194" s="27" t="str">
        <f>INDEX(accountchart[chartId], MATCH(Table1[[#This Row],[buyChartName]],accountchart[chartName],0))</f>
        <v>47210273</v>
      </c>
    </row>
    <row r="195" spans="1:16" x14ac:dyDescent="0.5">
      <c r="A195" s="17" t="s">
        <v>2544</v>
      </c>
      <c r="B195" s="17" t="s">
        <v>1489</v>
      </c>
      <c r="C195" s="37">
        <f t="shared" si="4"/>
        <v>5</v>
      </c>
      <c r="D195" s="30" t="s">
        <v>2408</v>
      </c>
      <c r="E195" s="30" t="s">
        <v>2406</v>
      </c>
      <c r="G195" s="17">
        <v>200</v>
      </c>
      <c r="H195" s="24">
        <v>1</v>
      </c>
      <c r="I195" s="17" t="s">
        <v>2489</v>
      </c>
      <c r="K195" s="30">
        <v>145</v>
      </c>
      <c r="L195" s="17">
        <v>5</v>
      </c>
      <c r="M195" s="17" t="s">
        <v>1554</v>
      </c>
      <c r="N195" s="17" t="s">
        <v>1512</v>
      </c>
      <c r="O195" s="27" t="str">
        <f>INDEX(accountchart[chartId], MATCH(Table1[[#This Row],[sellChartName]],accountchart[chartName],0))</f>
        <v>52900517</v>
      </c>
      <c r="P195" s="27" t="str">
        <f>INDEX(accountchart[chartId], MATCH(Table1[[#This Row],[buyChartName]],accountchart[chartName],0))</f>
        <v>47210273</v>
      </c>
    </row>
    <row r="196" spans="1:16" x14ac:dyDescent="0.5">
      <c r="A196" s="17" t="s">
        <v>2545</v>
      </c>
      <c r="B196" s="17" t="s">
        <v>1489</v>
      </c>
      <c r="C196" s="37">
        <f t="shared" si="4"/>
        <v>5</v>
      </c>
      <c r="D196" s="30" t="s">
        <v>2409</v>
      </c>
      <c r="E196" s="30" t="s">
        <v>2406</v>
      </c>
      <c r="G196" s="17">
        <v>200</v>
      </c>
      <c r="H196" s="24">
        <v>1</v>
      </c>
      <c r="I196" s="17" t="s">
        <v>2489</v>
      </c>
      <c r="K196" s="30">
        <v>145</v>
      </c>
      <c r="L196" s="17">
        <v>5</v>
      </c>
      <c r="M196" s="17" t="s">
        <v>1554</v>
      </c>
      <c r="N196" s="17" t="s">
        <v>1512</v>
      </c>
      <c r="O196" s="27" t="str">
        <f>INDEX(accountchart[chartId], MATCH(Table1[[#This Row],[sellChartName]],accountchart[chartName],0))</f>
        <v>52900517</v>
      </c>
      <c r="P196" s="27" t="str">
        <f>INDEX(accountchart[chartId], MATCH(Table1[[#This Row],[buyChartName]],accountchart[chartName],0))</f>
        <v>47210273</v>
      </c>
    </row>
    <row r="197" spans="1:16" x14ac:dyDescent="0.5">
      <c r="A197" s="17" t="s">
        <v>2546</v>
      </c>
      <c r="B197" s="17" t="s">
        <v>1489</v>
      </c>
      <c r="C197" s="37">
        <f t="shared" si="4"/>
        <v>5</v>
      </c>
      <c r="D197" s="30" t="s">
        <v>2410</v>
      </c>
      <c r="E197" s="30" t="s">
        <v>2406</v>
      </c>
      <c r="G197" s="17">
        <v>200</v>
      </c>
      <c r="H197" s="24">
        <v>1</v>
      </c>
      <c r="I197" s="17" t="s">
        <v>2489</v>
      </c>
      <c r="K197" s="30">
        <v>145</v>
      </c>
      <c r="L197" s="17">
        <v>5</v>
      </c>
      <c r="M197" s="17" t="s">
        <v>1554</v>
      </c>
      <c r="N197" s="17" t="s">
        <v>1512</v>
      </c>
      <c r="O197" s="27" t="str">
        <f>INDEX(accountchart[chartId], MATCH(Table1[[#This Row],[sellChartName]],accountchart[chartName],0))</f>
        <v>52900517</v>
      </c>
      <c r="P197" s="27" t="str">
        <f>INDEX(accountchart[chartId], MATCH(Table1[[#This Row],[buyChartName]],accountchart[chartName],0))</f>
        <v>47210273</v>
      </c>
    </row>
    <row r="198" spans="1:16" x14ac:dyDescent="0.5">
      <c r="A198" s="17" t="s">
        <v>2547</v>
      </c>
      <c r="B198" s="17" t="s">
        <v>1489</v>
      </c>
      <c r="C198" s="37">
        <f t="shared" si="4"/>
        <v>5</v>
      </c>
      <c r="D198" s="30" t="s">
        <v>2338</v>
      </c>
      <c r="E198" s="30" t="s">
        <v>2406</v>
      </c>
      <c r="G198" s="17">
        <v>200</v>
      </c>
      <c r="H198" s="24">
        <v>1</v>
      </c>
      <c r="I198" s="17" t="s">
        <v>2489</v>
      </c>
      <c r="K198" s="30">
        <v>150</v>
      </c>
      <c r="L198" s="17">
        <v>5</v>
      </c>
      <c r="M198" s="17" t="s">
        <v>1554</v>
      </c>
      <c r="N198" s="17" t="s">
        <v>1512</v>
      </c>
      <c r="O198" s="27" t="str">
        <f>INDEX(accountchart[chartId], MATCH(Table1[[#This Row],[sellChartName]],accountchart[chartName],0))</f>
        <v>52900517</v>
      </c>
      <c r="P198" s="27" t="str">
        <f>INDEX(accountchart[chartId], MATCH(Table1[[#This Row],[buyChartName]],accountchart[chartName],0))</f>
        <v>47210273</v>
      </c>
    </row>
    <row r="199" spans="1:16" x14ac:dyDescent="0.5">
      <c r="A199" s="17" t="s">
        <v>2548</v>
      </c>
      <c r="B199" s="17" t="s">
        <v>1489</v>
      </c>
      <c r="C199" s="37">
        <f t="shared" si="4"/>
        <v>5</v>
      </c>
      <c r="D199" s="30" t="s">
        <v>2339</v>
      </c>
      <c r="E199" s="30" t="s">
        <v>2406</v>
      </c>
      <c r="G199" s="17">
        <v>200</v>
      </c>
      <c r="H199" s="24">
        <v>1</v>
      </c>
      <c r="I199" s="17" t="s">
        <v>2489</v>
      </c>
      <c r="K199" s="30">
        <v>150</v>
      </c>
      <c r="L199" s="17">
        <v>5</v>
      </c>
      <c r="M199" s="17" t="s">
        <v>1554</v>
      </c>
      <c r="N199" s="17" t="s">
        <v>1512</v>
      </c>
      <c r="O199" s="27" t="str">
        <f>INDEX(accountchart[chartId], MATCH(Table1[[#This Row],[sellChartName]],accountchart[chartName],0))</f>
        <v>52900517</v>
      </c>
      <c r="P199" s="27" t="str">
        <f>INDEX(accountchart[chartId], MATCH(Table1[[#This Row],[buyChartName]],accountchart[chartName],0))</f>
        <v>47210273</v>
      </c>
    </row>
    <row r="200" spans="1:16" x14ac:dyDescent="0.5">
      <c r="A200" s="17" t="s">
        <v>2549</v>
      </c>
      <c r="B200" s="17" t="s">
        <v>1489</v>
      </c>
      <c r="C200" s="37">
        <f t="shared" si="4"/>
        <v>5</v>
      </c>
      <c r="D200" s="30" t="s">
        <v>2340</v>
      </c>
      <c r="E200" s="30" t="s">
        <v>2406</v>
      </c>
      <c r="G200" s="17">
        <v>200</v>
      </c>
      <c r="H200" s="24">
        <v>1</v>
      </c>
      <c r="I200" s="17" t="s">
        <v>2489</v>
      </c>
      <c r="K200" s="30">
        <v>150</v>
      </c>
      <c r="L200" s="17">
        <v>5</v>
      </c>
      <c r="M200" s="17" t="s">
        <v>1554</v>
      </c>
      <c r="N200" s="17" t="s">
        <v>1512</v>
      </c>
      <c r="O200" s="27" t="str">
        <f>INDEX(accountchart[chartId], MATCH(Table1[[#This Row],[sellChartName]],accountchart[chartName],0))</f>
        <v>52900517</v>
      </c>
      <c r="P200" s="27" t="str">
        <f>INDEX(accountchart[chartId], MATCH(Table1[[#This Row],[buyChartName]],accountchart[chartName],0))</f>
        <v>47210273</v>
      </c>
    </row>
    <row r="201" spans="1:16" x14ac:dyDescent="0.5">
      <c r="A201" s="17" t="s">
        <v>2550</v>
      </c>
      <c r="B201" s="17" t="s">
        <v>1489</v>
      </c>
      <c r="C201" s="37">
        <f t="shared" si="4"/>
        <v>5</v>
      </c>
      <c r="D201" s="30" t="s">
        <v>2341</v>
      </c>
      <c r="E201" s="30" t="s">
        <v>2406</v>
      </c>
      <c r="G201" s="17">
        <v>200</v>
      </c>
      <c r="H201" s="24">
        <v>1</v>
      </c>
      <c r="I201" s="17" t="s">
        <v>2489</v>
      </c>
      <c r="K201" s="30">
        <v>150</v>
      </c>
      <c r="L201" s="17">
        <v>5</v>
      </c>
      <c r="M201" s="17" t="s">
        <v>1554</v>
      </c>
      <c r="N201" s="17" t="s">
        <v>1512</v>
      </c>
      <c r="O201" s="27" t="str">
        <f>INDEX(accountchart[chartId], MATCH(Table1[[#This Row],[sellChartName]],accountchart[chartName],0))</f>
        <v>52900517</v>
      </c>
      <c r="P201" s="27" t="str">
        <f>INDEX(accountchart[chartId], MATCH(Table1[[#This Row],[buyChartName]],accountchart[chartName],0))</f>
        <v>47210273</v>
      </c>
    </row>
    <row r="202" spans="1:16" x14ac:dyDescent="0.5">
      <c r="A202" s="17" t="s">
        <v>2551</v>
      </c>
      <c r="B202" s="17" t="s">
        <v>1489</v>
      </c>
      <c r="C202" s="37">
        <f t="shared" si="4"/>
        <v>5</v>
      </c>
      <c r="D202" s="30" t="s">
        <v>2342</v>
      </c>
      <c r="E202" s="30" t="s">
        <v>2406</v>
      </c>
      <c r="G202" s="17">
        <v>200</v>
      </c>
      <c r="H202" s="24">
        <v>1</v>
      </c>
      <c r="I202" s="17" t="s">
        <v>2489</v>
      </c>
      <c r="K202" s="30">
        <v>150</v>
      </c>
      <c r="L202" s="17">
        <v>5</v>
      </c>
      <c r="M202" s="17" t="s">
        <v>1554</v>
      </c>
      <c r="N202" s="17" t="s">
        <v>1512</v>
      </c>
      <c r="O202" s="27" t="str">
        <f>INDEX(accountchart[chartId], MATCH(Table1[[#This Row],[sellChartName]],accountchart[chartName],0))</f>
        <v>52900517</v>
      </c>
      <c r="P202" s="27" t="str">
        <f>INDEX(accountchart[chartId], MATCH(Table1[[#This Row],[buyChartName]],accountchart[chartName],0))</f>
        <v>47210273</v>
      </c>
    </row>
    <row r="203" spans="1:16" x14ac:dyDescent="0.5">
      <c r="A203" s="17" t="s">
        <v>2552</v>
      </c>
      <c r="B203" s="17" t="s">
        <v>1489</v>
      </c>
      <c r="C203" s="37">
        <f t="shared" si="4"/>
        <v>5</v>
      </c>
      <c r="D203" s="30" t="s">
        <v>2343</v>
      </c>
      <c r="E203" s="30" t="s">
        <v>2406</v>
      </c>
      <c r="G203" s="17">
        <v>200</v>
      </c>
      <c r="H203" s="24">
        <v>1</v>
      </c>
      <c r="I203" s="17" t="s">
        <v>2489</v>
      </c>
      <c r="K203" s="30">
        <v>145</v>
      </c>
      <c r="L203" s="17">
        <v>5</v>
      </c>
      <c r="M203" s="17" t="s">
        <v>1554</v>
      </c>
      <c r="N203" s="17" t="s">
        <v>1512</v>
      </c>
      <c r="O203" s="27" t="str">
        <f>INDEX(accountchart[chartId], MATCH(Table1[[#This Row],[sellChartName]],accountchart[chartName],0))</f>
        <v>52900517</v>
      </c>
      <c r="P203" s="27" t="str">
        <f>INDEX(accountchart[chartId], MATCH(Table1[[#This Row],[buyChartName]],accountchart[chartName],0))</f>
        <v>47210273</v>
      </c>
    </row>
    <row r="204" spans="1:16" x14ac:dyDescent="0.5">
      <c r="A204" s="17" t="s">
        <v>2553</v>
      </c>
      <c r="B204" s="17" t="s">
        <v>1489</v>
      </c>
      <c r="C204" s="37">
        <f t="shared" si="4"/>
        <v>5</v>
      </c>
      <c r="D204" s="30" t="s">
        <v>2344</v>
      </c>
      <c r="E204" s="30" t="s">
        <v>2406</v>
      </c>
      <c r="G204" s="17">
        <v>200</v>
      </c>
      <c r="H204" s="24">
        <v>1</v>
      </c>
      <c r="I204" s="17" t="s">
        <v>2489</v>
      </c>
      <c r="K204" s="30">
        <v>145</v>
      </c>
      <c r="L204" s="17">
        <v>5</v>
      </c>
      <c r="M204" s="17" t="s">
        <v>1554</v>
      </c>
      <c r="N204" s="17" t="s">
        <v>1512</v>
      </c>
      <c r="O204" s="27" t="str">
        <f>INDEX(accountchart[chartId], MATCH(Table1[[#This Row],[sellChartName]],accountchart[chartName],0))</f>
        <v>52900517</v>
      </c>
      <c r="P204" s="27" t="str">
        <f>INDEX(accountchart[chartId], MATCH(Table1[[#This Row],[buyChartName]],accountchart[chartName],0))</f>
        <v>47210273</v>
      </c>
    </row>
    <row r="205" spans="1:16" x14ac:dyDescent="0.5">
      <c r="A205" s="17" t="s">
        <v>2554</v>
      </c>
      <c r="B205" s="17" t="s">
        <v>1489</v>
      </c>
      <c r="C205" s="37">
        <f t="shared" si="4"/>
        <v>5</v>
      </c>
      <c r="D205" s="30" t="s">
        <v>2345</v>
      </c>
      <c r="E205" s="30" t="s">
        <v>2406</v>
      </c>
      <c r="G205" s="17">
        <v>200</v>
      </c>
      <c r="H205" s="24">
        <v>1</v>
      </c>
      <c r="I205" s="17" t="s">
        <v>2489</v>
      </c>
      <c r="K205" s="30">
        <v>145</v>
      </c>
      <c r="L205" s="17">
        <v>5</v>
      </c>
      <c r="M205" s="17" t="s">
        <v>1554</v>
      </c>
      <c r="N205" s="17" t="s">
        <v>1512</v>
      </c>
      <c r="O205" s="27" t="str">
        <f>INDEX(accountchart[chartId], MATCH(Table1[[#This Row],[sellChartName]],accountchart[chartName],0))</f>
        <v>52900517</v>
      </c>
      <c r="P205" s="27" t="str">
        <f>INDEX(accountchart[chartId], MATCH(Table1[[#This Row],[buyChartName]],accountchart[chartName],0))</f>
        <v>47210273</v>
      </c>
    </row>
    <row r="206" spans="1:16" x14ac:dyDescent="0.5">
      <c r="A206" s="17" t="s">
        <v>2555</v>
      </c>
      <c r="B206" s="17" t="s">
        <v>1489</v>
      </c>
      <c r="C206" s="37">
        <f t="shared" si="4"/>
        <v>5</v>
      </c>
      <c r="D206" s="30" t="s">
        <v>2346</v>
      </c>
      <c r="E206" s="30" t="s">
        <v>2406</v>
      </c>
      <c r="G206" s="17">
        <v>200</v>
      </c>
      <c r="H206" s="24">
        <v>1</v>
      </c>
      <c r="I206" s="17" t="s">
        <v>2489</v>
      </c>
      <c r="K206" s="30">
        <v>145</v>
      </c>
      <c r="L206" s="17">
        <v>5</v>
      </c>
      <c r="M206" s="17" t="s">
        <v>1554</v>
      </c>
      <c r="N206" s="17" t="s">
        <v>1512</v>
      </c>
      <c r="O206" s="27" t="str">
        <f>INDEX(accountchart[chartId], MATCH(Table1[[#This Row],[sellChartName]],accountchart[chartName],0))</f>
        <v>52900517</v>
      </c>
      <c r="P206" s="27" t="str">
        <f>INDEX(accountchart[chartId], MATCH(Table1[[#This Row],[buyChartName]],accountchart[chartName],0))</f>
        <v>47210273</v>
      </c>
    </row>
    <row r="207" spans="1:16" x14ac:dyDescent="0.5">
      <c r="A207" s="17" t="s">
        <v>2556</v>
      </c>
      <c r="B207" s="17" t="s">
        <v>1489</v>
      </c>
      <c r="C207" s="37">
        <f t="shared" si="4"/>
        <v>5</v>
      </c>
      <c r="D207" s="30" t="s">
        <v>2347</v>
      </c>
      <c r="E207" s="30" t="s">
        <v>2406</v>
      </c>
      <c r="G207" s="17">
        <v>200</v>
      </c>
      <c r="H207" s="24">
        <v>1</v>
      </c>
      <c r="I207" s="17" t="s">
        <v>2489</v>
      </c>
      <c r="K207" s="30">
        <v>150</v>
      </c>
      <c r="L207" s="17">
        <v>5</v>
      </c>
      <c r="M207" s="17" t="s">
        <v>1554</v>
      </c>
      <c r="N207" s="17" t="s">
        <v>1512</v>
      </c>
      <c r="O207" s="27" t="str">
        <f>INDEX(accountchart[chartId], MATCH(Table1[[#This Row],[sellChartName]],accountchart[chartName],0))</f>
        <v>52900517</v>
      </c>
      <c r="P207" s="27" t="str">
        <f>INDEX(accountchart[chartId], MATCH(Table1[[#This Row],[buyChartName]],accountchart[chartName],0))</f>
        <v>47210273</v>
      </c>
    </row>
    <row r="208" spans="1:16" x14ac:dyDescent="0.5">
      <c r="A208" s="17" t="s">
        <v>2557</v>
      </c>
      <c r="B208" s="17" t="s">
        <v>1489</v>
      </c>
      <c r="C208" s="37">
        <f t="shared" si="4"/>
        <v>5</v>
      </c>
      <c r="D208" s="30" t="s">
        <v>2348</v>
      </c>
      <c r="E208" s="30" t="s">
        <v>2406</v>
      </c>
      <c r="G208" s="17">
        <v>200</v>
      </c>
      <c r="H208" s="24">
        <v>1</v>
      </c>
      <c r="I208" s="17" t="s">
        <v>2489</v>
      </c>
      <c r="K208" s="30">
        <v>150</v>
      </c>
      <c r="L208" s="17">
        <v>5</v>
      </c>
      <c r="M208" s="17" t="s">
        <v>1554</v>
      </c>
      <c r="N208" s="17" t="s">
        <v>1512</v>
      </c>
      <c r="O208" s="27" t="str">
        <f>INDEX(accountchart[chartId], MATCH(Table1[[#This Row],[sellChartName]],accountchart[chartName],0))</f>
        <v>52900517</v>
      </c>
      <c r="P208" s="27" t="str">
        <f>INDEX(accountchart[chartId], MATCH(Table1[[#This Row],[buyChartName]],accountchart[chartName],0))</f>
        <v>47210273</v>
      </c>
    </row>
    <row r="209" spans="1:16" x14ac:dyDescent="0.5">
      <c r="A209" s="17" t="s">
        <v>2558</v>
      </c>
      <c r="B209" s="17" t="s">
        <v>1489</v>
      </c>
      <c r="C209" s="37">
        <f t="shared" si="4"/>
        <v>5</v>
      </c>
      <c r="D209" s="30" t="s">
        <v>2349</v>
      </c>
      <c r="E209" s="30" t="s">
        <v>2406</v>
      </c>
      <c r="G209" s="17">
        <v>200</v>
      </c>
      <c r="H209" s="24">
        <v>1</v>
      </c>
      <c r="I209" s="17" t="s">
        <v>2489</v>
      </c>
      <c r="K209" s="30">
        <v>150</v>
      </c>
      <c r="L209" s="17">
        <v>5</v>
      </c>
      <c r="M209" s="17" t="s">
        <v>1554</v>
      </c>
      <c r="N209" s="17" t="s">
        <v>1512</v>
      </c>
      <c r="O209" s="27" t="str">
        <f>INDEX(accountchart[chartId], MATCH(Table1[[#This Row],[sellChartName]],accountchart[chartName],0))</f>
        <v>52900517</v>
      </c>
      <c r="P209" s="27" t="str">
        <f>INDEX(accountchart[chartId], MATCH(Table1[[#This Row],[buyChartName]],accountchart[chartName],0))</f>
        <v>47210273</v>
      </c>
    </row>
    <row r="210" spans="1:16" x14ac:dyDescent="0.5">
      <c r="A210" s="17" t="s">
        <v>2559</v>
      </c>
      <c r="B210" s="17" t="s">
        <v>1489</v>
      </c>
      <c r="C210" s="37">
        <f t="shared" si="4"/>
        <v>5</v>
      </c>
      <c r="D210" s="30" t="s">
        <v>2350</v>
      </c>
      <c r="E210" s="30" t="s">
        <v>2406</v>
      </c>
      <c r="G210" s="17">
        <v>200</v>
      </c>
      <c r="H210" s="24">
        <v>1</v>
      </c>
      <c r="I210" s="17" t="s">
        <v>2489</v>
      </c>
      <c r="K210" s="30">
        <v>150</v>
      </c>
      <c r="L210" s="17">
        <v>5</v>
      </c>
      <c r="M210" s="17" t="s">
        <v>1554</v>
      </c>
      <c r="N210" s="17" t="s">
        <v>1512</v>
      </c>
      <c r="O210" s="27" t="str">
        <f>INDEX(accountchart[chartId], MATCH(Table1[[#This Row],[sellChartName]],accountchart[chartName],0))</f>
        <v>52900517</v>
      </c>
      <c r="P210" s="27" t="str">
        <f>INDEX(accountchart[chartId], MATCH(Table1[[#This Row],[buyChartName]],accountchart[chartName],0))</f>
        <v>47210273</v>
      </c>
    </row>
    <row r="211" spans="1:16" x14ac:dyDescent="0.5">
      <c r="A211" s="17" t="s">
        <v>2560</v>
      </c>
      <c r="B211" s="17" t="s">
        <v>1489</v>
      </c>
      <c r="C211" s="37">
        <f t="shared" si="4"/>
        <v>5</v>
      </c>
      <c r="D211" s="30" t="s">
        <v>2351</v>
      </c>
      <c r="E211" s="30" t="s">
        <v>2406</v>
      </c>
      <c r="G211" s="17">
        <v>200</v>
      </c>
      <c r="H211" s="24">
        <v>1</v>
      </c>
      <c r="I211" s="17" t="s">
        <v>2489</v>
      </c>
      <c r="K211" s="30">
        <v>150</v>
      </c>
      <c r="L211" s="17">
        <v>5</v>
      </c>
      <c r="M211" s="17" t="s">
        <v>1554</v>
      </c>
      <c r="N211" s="17" t="s">
        <v>1512</v>
      </c>
      <c r="O211" s="27" t="str">
        <f>INDEX(accountchart[chartId], MATCH(Table1[[#This Row],[sellChartName]],accountchart[chartName],0))</f>
        <v>52900517</v>
      </c>
      <c r="P211" s="27" t="str">
        <f>INDEX(accountchart[chartId], MATCH(Table1[[#This Row],[buyChartName]],accountchart[chartName],0))</f>
        <v>47210273</v>
      </c>
    </row>
    <row r="212" spans="1:16" x14ac:dyDescent="0.5">
      <c r="A212" s="17" t="s">
        <v>2561</v>
      </c>
      <c r="B212" s="17" t="s">
        <v>1489</v>
      </c>
      <c r="C212" s="37">
        <f t="shared" si="4"/>
        <v>5</v>
      </c>
      <c r="D212" s="30" t="s">
        <v>2352</v>
      </c>
      <c r="E212" s="30" t="s">
        <v>2406</v>
      </c>
      <c r="G212" s="17">
        <v>199</v>
      </c>
      <c r="H212" s="24">
        <v>1</v>
      </c>
      <c r="I212" s="17" t="s">
        <v>2489</v>
      </c>
      <c r="J212" s="17" t="s">
        <v>2816</v>
      </c>
      <c r="L212" s="17">
        <v>5</v>
      </c>
      <c r="M212" s="17" t="s">
        <v>1554</v>
      </c>
      <c r="N212" s="17" t="s">
        <v>1512</v>
      </c>
      <c r="O212" s="27" t="str">
        <f>INDEX(accountchart[chartId], MATCH(Table1[[#This Row],[sellChartName]],accountchart[chartName],0))</f>
        <v>52900517</v>
      </c>
      <c r="P212" s="27" t="str">
        <f>INDEX(accountchart[chartId], MATCH(Table1[[#This Row],[buyChartName]],accountchart[chartName],0))</f>
        <v>47210273</v>
      </c>
    </row>
    <row r="213" spans="1:16" x14ac:dyDescent="0.5">
      <c r="A213" s="17" t="s">
        <v>2562</v>
      </c>
      <c r="B213" s="17" t="s">
        <v>1489</v>
      </c>
      <c r="C213" s="37">
        <f t="shared" si="4"/>
        <v>5</v>
      </c>
      <c r="D213" s="30" t="s">
        <v>2353</v>
      </c>
      <c r="E213" s="30" t="s">
        <v>2406</v>
      </c>
      <c r="G213" s="17">
        <v>199</v>
      </c>
      <c r="H213" s="24">
        <v>1</v>
      </c>
      <c r="I213" s="17" t="s">
        <v>2489</v>
      </c>
      <c r="J213" s="17" t="s">
        <v>2816</v>
      </c>
      <c r="L213" s="17">
        <v>5</v>
      </c>
      <c r="M213" s="17" t="s">
        <v>1554</v>
      </c>
      <c r="N213" s="17" t="s">
        <v>1512</v>
      </c>
      <c r="O213" s="27" t="str">
        <f>INDEX(accountchart[chartId], MATCH(Table1[[#This Row],[sellChartName]],accountchart[chartName],0))</f>
        <v>52900517</v>
      </c>
      <c r="P213" s="27" t="str">
        <f>INDEX(accountchart[chartId], MATCH(Table1[[#This Row],[buyChartName]],accountchart[chartName],0))</f>
        <v>47210273</v>
      </c>
    </row>
    <row r="214" spans="1:16" x14ac:dyDescent="0.5">
      <c r="A214" s="17" t="s">
        <v>2563</v>
      </c>
      <c r="B214" s="17" t="s">
        <v>1489</v>
      </c>
      <c r="C214" s="37">
        <f t="shared" si="4"/>
        <v>5</v>
      </c>
      <c r="D214" s="30" t="s">
        <v>2354</v>
      </c>
      <c r="E214" s="30" t="s">
        <v>2406</v>
      </c>
      <c r="G214" s="17">
        <v>199</v>
      </c>
      <c r="H214" s="24">
        <v>1</v>
      </c>
      <c r="I214" s="17" t="s">
        <v>2489</v>
      </c>
      <c r="J214" s="17" t="s">
        <v>2816</v>
      </c>
      <c r="L214" s="17">
        <v>5</v>
      </c>
      <c r="M214" s="17" t="s">
        <v>1554</v>
      </c>
      <c r="N214" s="17" t="s">
        <v>1512</v>
      </c>
      <c r="O214" s="27" t="str">
        <f>INDEX(accountchart[chartId], MATCH(Table1[[#This Row],[sellChartName]],accountchart[chartName],0))</f>
        <v>52900517</v>
      </c>
      <c r="P214" s="27" t="str">
        <f>INDEX(accountchart[chartId], MATCH(Table1[[#This Row],[buyChartName]],accountchart[chartName],0))</f>
        <v>47210273</v>
      </c>
    </row>
    <row r="215" spans="1:16" x14ac:dyDescent="0.5">
      <c r="A215" s="17" t="s">
        <v>2564</v>
      </c>
      <c r="B215" s="17" t="s">
        <v>1489</v>
      </c>
      <c r="C215" s="37">
        <f t="shared" si="4"/>
        <v>5</v>
      </c>
      <c r="D215" s="30" t="s">
        <v>2355</v>
      </c>
      <c r="E215" s="30" t="s">
        <v>2406</v>
      </c>
      <c r="G215" s="17">
        <v>199</v>
      </c>
      <c r="H215" s="24">
        <v>1</v>
      </c>
      <c r="I215" s="17" t="s">
        <v>2489</v>
      </c>
      <c r="J215" s="17" t="s">
        <v>2816</v>
      </c>
      <c r="L215" s="17">
        <v>5</v>
      </c>
      <c r="M215" s="17" t="s">
        <v>1554</v>
      </c>
      <c r="N215" s="17" t="s">
        <v>1512</v>
      </c>
      <c r="O215" s="27" t="str">
        <f>INDEX(accountchart[chartId], MATCH(Table1[[#This Row],[sellChartName]],accountchart[chartName],0))</f>
        <v>52900517</v>
      </c>
      <c r="P215" s="27" t="str">
        <f>INDEX(accountchart[chartId], MATCH(Table1[[#This Row],[buyChartName]],accountchart[chartName],0))</f>
        <v>47210273</v>
      </c>
    </row>
    <row r="216" spans="1:16" x14ac:dyDescent="0.5">
      <c r="A216" s="17" t="s">
        <v>2565</v>
      </c>
      <c r="B216" s="17" t="s">
        <v>1489</v>
      </c>
      <c r="C216" s="37">
        <f t="shared" si="4"/>
        <v>5</v>
      </c>
      <c r="D216" s="30" t="s">
        <v>2356</v>
      </c>
      <c r="E216" s="30" t="s">
        <v>2406</v>
      </c>
      <c r="G216" s="17">
        <v>199</v>
      </c>
      <c r="H216" s="24">
        <v>1</v>
      </c>
      <c r="I216" s="17" t="s">
        <v>2489</v>
      </c>
      <c r="J216" s="17" t="s">
        <v>2816</v>
      </c>
      <c r="L216" s="17">
        <v>5</v>
      </c>
      <c r="M216" s="17" t="s">
        <v>1554</v>
      </c>
      <c r="N216" s="17" t="s">
        <v>1512</v>
      </c>
      <c r="O216" s="27" t="str">
        <f>INDEX(accountchart[chartId], MATCH(Table1[[#This Row],[sellChartName]],accountchart[chartName],0))</f>
        <v>52900517</v>
      </c>
      <c r="P216" s="27" t="str">
        <f>INDEX(accountchart[chartId], MATCH(Table1[[#This Row],[buyChartName]],accountchart[chartName],0))</f>
        <v>47210273</v>
      </c>
    </row>
    <row r="217" spans="1:16" x14ac:dyDescent="0.5">
      <c r="A217" s="17" t="s">
        <v>2566</v>
      </c>
      <c r="B217" s="17" t="s">
        <v>1489</v>
      </c>
      <c r="C217" s="37">
        <f t="shared" si="4"/>
        <v>5</v>
      </c>
      <c r="D217" s="30" t="s">
        <v>2357</v>
      </c>
      <c r="E217" s="30" t="s">
        <v>2406</v>
      </c>
      <c r="G217" s="17">
        <v>199</v>
      </c>
      <c r="H217" s="24">
        <v>1</v>
      </c>
      <c r="I217" s="17" t="s">
        <v>2489</v>
      </c>
      <c r="J217" s="17" t="s">
        <v>2816</v>
      </c>
      <c r="L217" s="17">
        <v>5</v>
      </c>
      <c r="M217" s="17" t="s">
        <v>1554</v>
      </c>
      <c r="N217" s="17" t="s">
        <v>1512</v>
      </c>
      <c r="O217" s="27" t="str">
        <f>INDEX(accountchart[chartId], MATCH(Table1[[#This Row],[sellChartName]],accountchart[chartName],0))</f>
        <v>52900517</v>
      </c>
      <c r="P217" s="27" t="str">
        <f>INDEX(accountchart[chartId], MATCH(Table1[[#This Row],[buyChartName]],accountchart[chartName],0))</f>
        <v>47210273</v>
      </c>
    </row>
    <row r="218" spans="1:16" x14ac:dyDescent="0.5">
      <c r="A218" s="17" t="s">
        <v>2567</v>
      </c>
      <c r="B218" s="17" t="s">
        <v>1489</v>
      </c>
      <c r="C218" s="37">
        <f t="shared" si="4"/>
        <v>5</v>
      </c>
      <c r="D218" s="30" t="s">
        <v>2358</v>
      </c>
      <c r="E218" s="30" t="s">
        <v>2406</v>
      </c>
      <c r="G218" s="17">
        <v>199</v>
      </c>
      <c r="H218" s="24">
        <v>1</v>
      </c>
      <c r="I218" s="17" t="s">
        <v>2489</v>
      </c>
      <c r="J218" s="17" t="s">
        <v>2816</v>
      </c>
      <c r="L218" s="17">
        <v>5</v>
      </c>
      <c r="M218" s="17" t="s">
        <v>1554</v>
      </c>
      <c r="N218" s="17" t="s">
        <v>1512</v>
      </c>
      <c r="O218" s="27" t="str">
        <f>INDEX(accountchart[chartId], MATCH(Table1[[#This Row],[sellChartName]],accountchart[chartName],0))</f>
        <v>52900517</v>
      </c>
      <c r="P218" s="27" t="str">
        <f>INDEX(accountchart[chartId], MATCH(Table1[[#This Row],[buyChartName]],accountchart[chartName],0))</f>
        <v>47210273</v>
      </c>
    </row>
    <row r="219" spans="1:16" x14ac:dyDescent="0.5">
      <c r="A219" s="17" t="s">
        <v>2568</v>
      </c>
      <c r="B219" s="17" t="s">
        <v>1489</v>
      </c>
      <c r="C219" s="37">
        <f t="shared" si="4"/>
        <v>5</v>
      </c>
      <c r="D219" s="30" t="s">
        <v>2359</v>
      </c>
      <c r="E219" s="30" t="s">
        <v>2406</v>
      </c>
      <c r="G219" s="17">
        <v>199</v>
      </c>
      <c r="H219" s="24">
        <v>1</v>
      </c>
      <c r="I219" s="17" t="s">
        <v>2489</v>
      </c>
      <c r="J219" s="17" t="s">
        <v>2816</v>
      </c>
      <c r="L219" s="17">
        <v>5</v>
      </c>
      <c r="M219" s="17" t="s">
        <v>1554</v>
      </c>
      <c r="N219" s="17" t="s">
        <v>1512</v>
      </c>
      <c r="O219" s="27" t="str">
        <f>INDEX(accountchart[chartId], MATCH(Table1[[#This Row],[sellChartName]],accountchart[chartName],0))</f>
        <v>52900517</v>
      </c>
      <c r="P219" s="27" t="str">
        <f>INDEX(accountchart[chartId], MATCH(Table1[[#This Row],[buyChartName]],accountchart[chartName],0))</f>
        <v>47210273</v>
      </c>
    </row>
    <row r="220" spans="1:16" x14ac:dyDescent="0.5">
      <c r="A220" s="17" t="s">
        <v>2569</v>
      </c>
      <c r="B220" s="17" t="s">
        <v>1489</v>
      </c>
      <c r="C220" s="37">
        <f t="shared" si="4"/>
        <v>5</v>
      </c>
      <c r="D220" s="30" t="s">
        <v>2360</v>
      </c>
      <c r="E220" s="30" t="s">
        <v>2406</v>
      </c>
      <c r="G220" s="17">
        <v>199</v>
      </c>
      <c r="H220" s="24">
        <v>1</v>
      </c>
      <c r="I220" s="17" t="s">
        <v>2489</v>
      </c>
      <c r="J220" s="17" t="s">
        <v>2816</v>
      </c>
      <c r="L220" s="17">
        <v>5</v>
      </c>
      <c r="M220" s="17" t="s">
        <v>1554</v>
      </c>
      <c r="N220" s="17" t="s">
        <v>1512</v>
      </c>
      <c r="O220" s="27" t="str">
        <f>INDEX(accountchart[chartId], MATCH(Table1[[#This Row],[sellChartName]],accountchart[chartName],0))</f>
        <v>52900517</v>
      </c>
      <c r="P220" s="27" t="str">
        <f>INDEX(accountchart[chartId], MATCH(Table1[[#This Row],[buyChartName]],accountchart[chartName],0))</f>
        <v>47210273</v>
      </c>
    </row>
    <row r="221" spans="1:16" x14ac:dyDescent="0.5">
      <c r="A221" s="17" t="s">
        <v>2570</v>
      </c>
      <c r="B221" s="17" t="s">
        <v>1489</v>
      </c>
      <c r="C221" s="37">
        <f t="shared" si="4"/>
        <v>5</v>
      </c>
      <c r="D221" s="30" t="s">
        <v>2361</v>
      </c>
      <c r="E221" s="30" t="s">
        <v>2406</v>
      </c>
      <c r="G221" s="17">
        <v>199</v>
      </c>
      <c r="H221" s="24">
        <v>1</v>
      </c>
      <c r="I221" s="17" t="s">
        <v>2489</v>
      </c>
      <c r="J221" s="17" t="s">
        <v>2816</v>
      </c>
      <c r="L221" s="17">
        <v>5</v>
      </c>
      <c r="M221" s="17" t="s">
        <v>1554</v>
      </c>
      <c r="N221" s="17" t="s">
        <v>1512</v>
      </c>
      <c r="O221" s="27" t="str">
        <f>INDEX(accountchart[chartId], MATCH(Table1[[#This Row],[sellChartName]],accountchart[chartName],0))</f>
        <v>52900517</v>
      </c>
      <c r="P221" s="27" t="str">
        <f>INDEX(accountchart[chartId], MATCH(Table1[[#This Row],[buyChartName]],accountchart[chartName],0))</f>
        <v>47210273</v>
      </c>
    </row>
    <row r="222" spans="1:16" x14ac:dyDescent="0.5">
      <c r="A222" s="17" t="s">
        <v>2571</v>
      </c>
      <c r="B222" s="17" t="s">
        <v>1489</v>
      </c>
      <c r="C222" s="37">
        <f t="shared" si="4"/>
        <v>5</v>
      </c>
      <c r="D222" s="30" t="s">
        <v>2362</v>
      </c>
      <c r="E222" s="30" t="s">
        <v>2406</v>
      </c>
      <c r="G222" s="17">
        <v>199</v>
      </c>
      <c r="H222" s="24">
        <v>1</v>
      </c>
      <c r="I222" s="17" t="s">
        <v>2489</v>
      </c>
      <c r="J222" s="17" t="s">
        <v>2816</v>
      </c>
      <c r="L222" s="17">
        <v>5</v>
      </c>
      <c r="M222" s="17" t="s">
        <v>1554</v>
      </c>
      <c r="N222" s="17" t="s">
        <v>1512</v>
      </c>
      <c r="O222" s="27" t="str">
        <f>INDEX(accountchart[chartId], MATCH(Table1[[#This Row],[sellChartName]],accountchart[chartName],0))</f>
        <v>52900517</v>
      </c>
      <c r="P222" s="27" t="str">
        <f>INDEX(accountchart[chartId], MATCH(Table1[[#This Row],[buyChartName]],accountchart[chartName],0))</f>
        <v>47210273</v>
      </c>
    </row>
    <row r="223" spans="1:16" x14ac:dyDescent="0.5">
      <c r="A223" s="17" t="s">
        <v>2572</v>
      </c>
      <c r="B223" s="17" t="s">
        <v>1489</v>
      </c>
      <c r="C223" s="37">
        <f t="shared" ref="C223:C279" si="5">IF($B223="ProductService",1,IF($B223="ProductNonInventory",3,IF($B223="ProductInventory",5,"error")))</f>
        <v>5</v>
      </c>
      <c r="D223" s="30" t="s">
        <v>2363</v>
      </c>
      <c r="E223" s="30" t="s">
        <v>2406</v>
      </c>
      <c r="G223" s="17">
        <v>199</v>
      </c>
      <c r="H223" s="24">
        <v>1</v>
      </c>
      <c r="I223" s="17" t="s">
        <v>2489</v>
      </c>
      <c r="J223" s="17" t="s">
        <v>2816</v>
      </c>
      <c r="L223" s="17">
        <v>5</v>
      </c>
      <c r="M223" s="17" t="s">
        <v>1554</v>
      </c>
      <c r="N223" s="17" t="s">
        <v>1512</v>
      </c>
      <c r="O223" s="27" t="str">
        <f>INDEX(accountchart[chartId], MATCH(Table1[[#This Row],[sellChartName]],accountchart[chartName],0))</f>
        <v>52900517</v>
      </c>
      <c r="P223" s="27" t="str">
        <f>INDEX(accountchart[chartId], MATCH(Table1[[#This Row],[buyChartName]],accountchart[chartName],0))</f>
        <v>47210273</v>
      </c>
    </row>
    <row r="224" spans="1:16" x14ac:dyDescent="0.5">
      <c r="A224" s="17" t="s">
        <v>2573</v>
      </c>
      <c r="B224" s="17" t="s">
        <v>1489</v>
      </c>
      <c r="C224" s="37">
        <f t="shared" si="5"/>
        <v>5</v>
      </c>
      <c r="D224" s="30" t="s">
        <v>2364</v>
      </c>
      <c r="E224" s="30" t="s">
        <v>2406</v>
      </c>
      <c r="G224" s="17">
        <v>199</v>
      </c>
      <c r="H224" s="24">
        <v>1</v>
      </c>
      <c r="I224" s="17" t="s">
        <v>2489</v>
      </c>
      <c r="J224" s="17" t="s">
        <v>2816</v>
      </c>
      <c r="L224" s="17">
        <v>5</v>
      </c>
      <c r="M224" s="17" t="s">
        <v>1554</v>
      </c>
      <c r="N224" s="17" t="s">
        <v>1512</v>
      </c>
      <c r="O224" s="27" t="str">
        <f>INDEX(accountchart[chartId], MATCH(Table1[[#This Row],[sellChartName]],accountchart[chartName],0))</f>
        <v>52900517</v>
      </c>
      <c r="P224" s="27" t="str">
        <f>INDEX(accountchart[chartId], MATCH(Table1[[#This Row],[buyChartName]],accountchart[chartName],0))</f>
        <v>47210273</v>
      </c>
    </row>
    <row r="225" spans="1:16" x14ac:dyDescent="0.5">
      <c r="A225" s="17" t="s">
        <v>2574</v>
      </c>
      <c r="B225" s="17" t="s">
        <v>1489</v>
      </c>
      <c r="C225" s="37">
        <f t="shared" si="5"/>
        <v>5</v>
      </c>
      <c r="D225" s="30" t="s">
        <v>2365</v>
      </c>
      <c r="E225" s="30" t="s">
        <v>2406</v>
      </c>
      <c r="G225" s="17">
        <v>199</v>
      </c>
      <c r="H225" s="24">
        <v>1</v>
      </c>
      <c r="I225" s="17" t="s">
        <v>2489</v>
      </c>
      <c r="J225" s="17" t="s">
        <v>2816</v>
      </c>
      <c r="L225" s="17">
        <v>5</v>
      </c>
      <c r="M225" s="17" t="s">
        <v>1554</v>
      </c>
      <c r="N225" s="17" t="s">
        <v>1512</v>
      </c>
      <c r="O225" s="27" t="str">
        <f>INDEX(accountchart[chartId], MATCH(Table1[[#This Row],[sellChartName]],accountchart[chartName],0))</f>
        <v>52900517</v>
      </c>
      <c r="P225" s="27" t="str">
        <f>INDEX(accountchart[chartId], MATCH(Table1[[#This Row],[buyChartName]],accountchart[chartName],0))</f>
        <v>47210273</v>
      </c>
    </row>
    <row r="226" spans="1:16" x14ac:dyDescent="0.5">
      <c r="A226" s="17" t="s">
        <v>2575</v>
      </c>
      <c r="B226" s="17" t="s">
        <v>1489</v>
      </c>
      <c r="C226" s="37">
        <f t="shared" si="5"/>
        <v>5</v>
      </c>
      <c r="D226" s="30" t="s">
        <v>2366</v>
      </c>
      <c r="E226" s="30" t="s">
        <v>2406</v>
      </c>
      <c r="G226" s="17">
        <v>199</v>
      </c>
      <c r="H226" s="24">
        <v>1</v>
      </c>
      <c r="I226" s="17" t="s">
        <v>2489</v>
      </c>
      <c r="J226" s="17" t="s">
        <v>2816</v>
      </c>
      <c r="L226" s="17">
        <v>5</v>
      </c>
      <c r="M226" s="17" t="s">
        <v>1554</v>
      </c>
      <c r="N226" s="17" t="s">
        <v>1512</v>
      </c>
      <c r="O226" s="27" t="str">
        <f>INDEX(accountchart[chartId], MATCH(Table1[[#This Row],[sellChartName]],accountchart[chartName],0))</f>
        <v>52900517</v>
      </c>
      <c r="P226" s="27" t="str">
        <f>INDEX(accountchart[chartId], MATCH(Table1[[#This Row],[buyChartName]],accountchart[chartName],0))</f>
        <v>47210273</v>
      </c>
    </row>
    <row r="227" spans="1:16" x14ac:dyDescent="0.5">
      <c r="A227" s="17" t="s">
        <v>2576</v>
      </c>
      <c r="B227" s="17" t="s">
        <v>1489</v>
      </c>
      <c r="C227" s="37">
        <f t="shared" si="5"/>
        <v>5</v>
      </c>
      <c r="D227" s="30" t="s">
        <v>2367</v>
      </c>
      <c r="E227" s="30" t="s">
        <v>2406</v>
      </c>
      <c r="G227" s="17">
        <v>199</v>
      </c>
      <c r="H227" s="24">
        <v>1</v>
      </c>
      <c r="I227" s="17" t="s">
        <v>2489</v>
      </c>
      <c r="J227" s="17" t="s">
        <v>2816</v>
      </c>
      <c r="L227" s="17">
        <v>5</v>
      </c>
      <c r="M227" s="17" t="s">
        <v>1554</v>
      </c>
      <c r="N227" s="17" t="s">
        <v>1512</v>
      </c>
      <c r="O227" s="27" t="str">
        <f>INDEX(accountchart[chartId], MATCH(Table1[[#This Row],[sellChartName]],accountchart[chartName],0))</f>
        <v>52900517</v>
      </c>
      <c r="P227" s="27" t="str">
        <f>INDEX(accountchart[chartId], MATCH(Table1[[#This Row],[buyChartName]],accountchart[chartName],0))</f>
        <v>47210273</v>
      </c>
    </row>
    <row r="228" spans="1:16" x14ac:dyDescent="0.5">
      <c r="A228" s="17" t="s">
        <v>2577</v>
      </c>
      <c r="B228" s="17" t="s">
        <v>1489</v>
      </c>
      <c r="C228" s="37">
        <f t="shared" si="5"/>
        <v>5</v>
      </c>
      <c r="D228" s="30" t="s">
        <v>2368</v>
      </c>
      <c r="E228" s="30" t="s">
        <v>2406</v>
      </c>
      <c r="G228" s="17">
        <v>199</v>
      </c>
      <c r="H228" s="24">
        <v>1</v>
      </c>
      <c r="I228" s="17" t="s">
        <v>2489</v>
      </c>
      <c r="J228" s="17" t="s">
        <v>2816</v>
      </c>
      <c r="L228" s="17">
        <v>5</v>
      </c>
      <c r="M228" s="17" t="s">
        <v>1554</v>
      </c>
      <c r="N228" s="17" t="s">
        <v>1512</v>
      </c>
      <c r="O228" s="27" t="str">
        <f>INDEX(accountchart[chartId], MATCH(Table1[[#This Row],[sellChartName]],accountchart[chartName],0))</f>
        <v>52900517</v>
      </c>
      <c r="P228" s="27" t="str">
        <f>INDEX(accountchart[chartId], MATCH(Table1[[#This Row],[buyChartName]],accountchart[chartName],0))</f>
        <v>47210273</v>
      </c>
    </row>
    <row r="229" spans="1:16" x14ac:dyDescent="0.5">
      <c r="A229" s="17" t="s">
        <v>2578</v>
      </c>
      <c r="B229" s="17" t="s">
        <v>1489</v>
      </c>
      <c r="C229" s="37">
        <f t="shared" si="5"/>
        <v>5</v>
      </c>
      <c r="D229" s="30" t="s">
        <v>2369</v>
      </c>
      <c r="E229" s="30" t="s">
        <v>2406</v>
      </c>
      <c r="G229" s="17">
        <v>199</v>
      </c>
      <c r="H229" s="24">
        <v>1</v>
      </c>
      <c r="I229" s="17" t="s">
        <v>2489</v>
      </c>
      <c r="J229" s="17" t="s">
        <v>2816</v>
      </c>
      <c r="L229" s="17">
        <v>5</v>
      </c>
      <c r="M229" s="17" t="s">
        <v>1554</v>
      </c>
      <c r="N229" s="17" t="s">
        <v>1512</v>
      </c>
      <c r="O229" s="27" t="str">
        <f>INDEX(accountchart[chartId], MATCH(Table1[[#This Row],[sellChartName]],accountchart[chartName],0))</f>
        <v>52900517</v>
      </c>
      <c r="P229" s="27" t="str">
        <f>INDEX(accountchart[chartId], MATCH(Table1[[#This Row],[buyChartName]],accountchart[chartName],0))</f>
        <v>47210273</v>
      </c>
    </row>
    <row r="230" spans="1:16" x14ac:dyDescent="0.5">
      <c r="A230" s="17" t="s">
        <v>2579</v>
      </c>
      <c r="B230" s="17" t="s">
        <v>1489</v>
      </c>
      <c r="C230" s="37">
        <f t="shared" si="5"/>
        <v>5</v>
      </c>
      <c r="D230" s="30" t="s">
        <v>2370</v>
      </c>
      <c r="E230" s="30" t="s">
        <v>2406</v>
      </c>
      <c r="G230" s="17">
        <v>199</v>
      </c>
      <c r="H230" s="24">
        <v>1</v>
      </c>
      <c r="I230" s="17" t="s">
        <v>2489</v>
      </c>
      <c r="J230" s="17" t="s">
        <v>2816</v>
      </c>
      <c r="L230" s="17">
        <v>5</v>
      </c>
      <c r="M230" s="17" t="s">
        <v>1554</v>
      </c>
      <c r="N230" s="17" t="s">
        <v>1512</v>
      </c>
      <c r="O230" s="27" t="str">
        <f>INDEX(accountchart[chartId], MATCH(Table1[[#This Row],[sellChartName]],accountchart[chartName],0))</f>
        <v>52900517</v>
      </c>
      <c r="P230" s="27" t="str">
        <f>INDEX(accountchart[chartId], MATCH(Table1[[#This Row],[buyChartName]],accountchart[chartName],0))</f>
        <v>47210273</v>
      </c>
    </row>
    <row r="231" spans="1:16" x14ac:dyDescent="0.5">
      <c r="A231" s="17" t="s">
        <v>2580</v>
      </c>
      <c r="B231" s="17" t="s">
        <v>1489</v>
      </c>
      <c r="C231" s="37">
        <f t="shared" si="5"/>
        <v>5</v>
      </c>
      <c r="D231" s="30" t="s">
        <v>2371</v>
      </c>
      <c r="E231" s="30" t="s">
        <v>2406</v>
      </c>
      <c r="G231" s="17">
        <v>199</v>
      </c>
      <c r="H231" s="24">
        <v>1</v>
      </c>
      <c r="I231" s="17" t="s">
        <v>2489</v>
      </c>
      <c r="J231" s="17" t="s">
        <v>2816</v>
      </c>
      <c r="L231" s="17">
        <v>5</v>
      </c>
      <c r="M231" s="17" t="s">
        <v>1554</v>
      </c>
      <c r="N231" s="17" t="s">
        <v>1512</v>
      </c>
      <c r="O231" s="27" t="str">
        <f>INDEX(accountchart[chartId], MATCH(Table1[[#This Row],[sellChartName]],accountchart[chartName],0))</f>
        <v>52900517</v>
      </c>
      <c r="P231" s="27" t="str">
        <f>INDEX(accountchart[chartId], MATCH(Table1[[#This Row],[buyChartName]],accountchart[chartName],0))</f>
        <v>47210273</v>
      </c>
    </row>
    <row r="232" spans="1:16" x14ac:dyDescent="0.5">
      <c r="A232" s="17" t="s">
        <v>2581</v>
      </c>
      <c r="B232" s="17" t="s">
        <v>1489</v>
      </c>
      <c r="C232" s="37">
        <f t="shared" si="5"/>
        <v>5</v>
      </c>
      <c r="D232" s="30" t="s">
        <v>2372</v>
      </c>
      <c r="E232" s="30" t="s">
        <v>2406</v>
      </c>
      <c r="G232" s="17">
        <v>199</v>
      </c>
      <c r="H232" s="24">
        <v>1</v>
      </c>
      <c r="I232" s="17" t="s">
        <v>2489</v>
      </c>
      <c r="J232" s="17" t="s">
        <v>2816</v>
      </c>
      <c r="L232" s="17">
        <v>5</v>
      </c>
      <c r="M232" s="17" t="s">
        <v>1554</v>
      </c>
      <c r="N232" s="17" t="s">
        <v>1512</v>
      </c>
      <c r="O232" s="27" t="str">
        <f>INDEX(accountchart[chartId], MATCH(Table1[[#This Row],[sellChartName]],accountchart[chartName],0))</f>
        <v>52900517</v>
      </c>
      <c r="P232" s="27" t="str">
        <f>INDEX(accountchart[chartId], MATCH(Table1[[#This Row],[buyChartName]],accountchart[chartName],0))</f>
        <v>47210273</v>
      </c>
    </row>
    <row r="233" spans="1:16" x14ac:dyDescent="0.5">
      <c r="A233" s="17" t="s">
        <v>2582</v>
      </c>
      <c r="B233" s="17" t="s">
        <v>1489</v>
      </c>
      <c r="C233" s="37">
        <f t="shared" si="5"/>
        <v>5</v>
      </c>
      <c r="D233" s="30" t="s">
        <v>2373</v>
      </c>
      <c r="E233" s="30" t="s">
        <v>2406</v>
      </c>
      <c r="G233" s="17">
        <v>199</v>
      </c>
      <c r="H233" s="24">
        <v>1</v>
      </c>
      <c r="I233" s="17" t="s">
        <v>2489</v>
      </c>
      <c r="J233" s="17" t="s">
        <v>2816</v>
      </c>
      <c r="L233" s="17">
        <v>5</v>
      </c>
      <c r="M233" s="17" t="s">
        <v>1554</v>
      </c>
      <c r="N233" s="17" t="s">
        <v>1512</v>
      </c>
      <c r="O233" s="27" t="str">
        <f>INDEX(accountchart[chartId], MATCH(Table1[[#This Row],[sellChartName]],accountchart[chartName],0))</f>
        <v>52900517</v>
      </c>
      <c r="P233" s="27" t="str">
        <f>INDEX(accountchart[chartId], MATCH(Table1[[#This Row],[buyChartName]],accountchart[chartName],0))</f>
        <v>47210273</v>
      </c>
    </row>
    <row r="234" spans="1:16" x14ac:dyDescent="0.5">
      <c r="A234" s="17" t="s">
        <v>2583</v>
      </c>
      <c r="B234" s="17" t="s">
        <v>1489</v>
      </c>
      <c r="C234" s="37">
        <f t="shared" si="5"/>
        <v>5</v>
      </c>
      <c r="D234" s="30" t="s">
        <v>2374</v>
      </c>
      <c r="E234" s="30" t="s">
        <v>2406</v>
      </c>
      <c r="G234" s="17">
        <v>199</v>
      </c>
      <c r="H234" s="24">
        <v>1</v>
      </c>
      <c r="I234" s="17" t="s">
        <v>2489</v>
      </c>
      <c r="J234" s="17" t="s">
        <v>2816</v>
      </c>
      <c r="L234" s="17">
        <v>5</v>
      </c>
      <c r="M234" s="17" t="s">
        <v>1554</v>
      </c>
      <c r="N234" s="17" t="s">
        <v>1512</v>
      </c>
      <c r="O234" s="27" t="str">
        <f>INDEX(accountchart[chartId], MATCH(Table1[[#This Row],[sellChartName]],accountchart[chartName],0))</f>
        <v>52900517</v>
      </c>
      <c r="P234" s="27" t="str">
        <f>INDEX(accountchart[chartId], MATCH(Table1[[#This Row],[buyChartName]],accountchart[chartName],0))</f>
        <v>47210273</v>
      </c>
    </row>
    <row r="235" spans="1:16" x14ac:dyDescent="0.5">
      <c r="A235" s="17" t="s">
        <v>2584</v>
      </c>
      <c r="B235" s="17" t="s">
        <v>1489</v>
      </c>
      <c r="C235" s="37">
        <f t="shared" si="5"/>
        <v>5</v>
      </c>
      <c r="D235" s="30" t="s">
        <v>2375</v>
      </c>
      <c r="E235" s="30" t="s">
        <v>2406</v>
      </c>
      <c r="G235" s="17">
        <v>199</v>
      </c>
      <c r="H235" s="24">
        <v>1</v>
      </c>
      <c r="I235" s="17" t="s">
        <v>2489</v>
      </c>
      <c r="J235" s="17" t="s">
        <v>2816</v>
      </c>
      <c r="L235" s="17">
        <v>5</v>
      </c>
      <c r="M235" s="17" t="s">
        <v>1554</v>
      </c>
      <c r="N235" s="17" t="s">
        <v>1512</v>
      </c>
      <c r="O235" s="27" t="str">
        <f>INDEX(accountchart[chartId], MATCH(Table1[[#This Row],[sellChartName]],accountchart[chartName],0))</f>
        <v>52900517</v>
      </c>
      <c r="P235" s="27" t="str">
        <f>INDEX(accountchart[chartId], MATCH(Table1[[#This Row],[buyChartName]],accountchart[chartName],0))</f>
        <v>47210273</v>
      </c>
    </row>
    <row r="236" spans="1:16" x14ac:dyDescent="0.5">
      <c r="A236" s="17" t="s">
        <v>2585</v>
      </c>
      <c r="B236" s="17" t="s">
        <v>1489</v>
      </c>
      <c r="C236" s="37">
        <f t="shared" si="5"/>
        <v>5</v>
      </c>
      <c r="D236" s="30" t="s">
        <v>2376</v>
      </c>
      <c r="E236" s="30" t="s">
        <v>2406</v>
      </c>
      <c r="G236" s="17">
        <v>199</v>
      </c>
      <c r="H236" s="24">
        <v>1</v>
      </c>
      <c r="I236" s="17" t="s">
        <v>2489</v>
      </c>
      <c r="J236" s="17" t="s">
        <v>2816</v>
      </c>
      <c r="L236" s="17">
        <v>5</v>
      </c>
      <c r="M236" s="17" t="s">
        <v>1554</v>
      </c>
      <c r="N236" s="17" t="s">
        <v>1512</v>
      </c>
      <c r="O236" s="27" t="str">
        <f>INDEX(accountchart[chartId], MATCH(Table1[[#This Row],[sellChartName]],accountchart[chartName],0))</f>
        <v>52900517</v>
      </c>
      <c r="P236" s="27" t="str">
        <f>INDEX(accountchart[chartId], MATCH(Table1[[#This Row],[buyChartName]],accountchart[chartName],0))</f>
        <v>47210273</v>
      </c>
    </row>
    <row r="237" spans="1:16" x14ac:dyDescent="0.5">
      <c r="A237" s="17" t="s">
        <v>2586</v>
      </c>
      <c r="B237" s="17" t="s">
        <v>1489</v>
      </c>
      <c r="C237" s="37">
        <f t="shared" si="5"/>
        <v>5</v>
      </c>
      <c r="D237" s="30" t="s">
        <v>2377</v>
      </c>
      <c r="E237" s="30" t="s">
        <v>2406</v>
      </c>
      <c r="G237" s="17">
        <v>199</v>
      </c>
      <c r="H237" s="24">
        <v>1</v>
      </c>
      <c r="I237" s="17" t="s">
        <v>2489</v>
      </c>
      <c r="J237" s="17" t="s">
        <v>2816</v>
      </c>
      <c r="L237" s="17">
        <v>5</v>
      </c>
      <c r="M237" s="17" t="s">
        <v>1554</v>
      </c>
      <c r="N237" s="17" t="s">
        <v>1512</v>
      </c>
      <c r="O237" s="27" t="str">
        <f>INDEX(accountchart[chartId], MATCH(Table1[[#This Row],[sellChartName]],accountchart[chartName],0))</f>
        <v>52900517</v>
      </c>
      <c r="P237" s="27" t="str">
        <f>INDEX(accountchart[chartId], MATCH(Table1[[#This Row],[buyChartName]],accountchart[chartName],0))</f>
        <v>47210273</v>
      </c>
    </row>
    <row r="238" spans="1:16" x14ac:dyDescent="0.5">
      <c r="A238" s="17" t="s">
        <v>2587</v>
      </c>
      <c r="B238" s="17" t="s">
        <v>1489</v>
      </c>
      <c r="C238" s="37">
        <f t="shared" si="5"/>
        <v>5</v>
      </c>
      <c r="D238" s="30" t="s">
        <v>2378</v>
      </c>
      <c r="E238" s="30" t="s">
        <v>2406</v>
      </c>
      <c r="G238" s="17">
        <v>199</v>
      </c>
      <c r="H238" s="24">
        <v>1</v>
      </c>
      <c r="I238" s="17" t="s">
        <v>2489</v>
      </c>
      <c r="J238" s="17" t="s">
        <v>2816</v>
      </c>
      <c r="L238" s="17">
        <v>5</v>
      </c>
      <c r="M238" s="17" t="s">
        <v>1554</v>
      </c>
      <c r="N238" s="17" t="s">
        <v>1512</v>
      </c>
      <c r="O238" s="27" t="str">
        <f>INDEX(accountchart[chartId], MATCH(Table1[[#This Row],[sellChartName]],accountchart[chartName],0))</f>
        <v>52900517</v>
      </c>
      <c r="P238" s="27" t="str">
        <f>INDEX(accountchart[chartId], MATCH(Table1[[#This Row],[buyChartName]],accountchart[chartName],0))</f>
        <v>47210273</v>
      </c>
    </row>
    <row r="239" spans="1:16" x14ac:dyDescent="0.5">
      <c r="A239" s="17" t="s">
        <v>2588</v>
      </c>
      <c r="B239" s="17" t="s">
        <v>1489</v>
      </c>
      <c r="C239" s="37">
        <f t="shared" si="5"/>
        <v>5</v>
      </c>
      <c r="D239" s="30" t="s">
        <v>2379</v>
      </c>
      <c r="E239" s="30" t="s">
        <v>2406</v>
      </c>
      <c r="G239" s="17">
        <v>199</v>
      </c>
      <c r="H239" s="24">
        <v>1</v>
      </c>
      <c r="I239" s="17" t="s">
        <v>2489</v>
      </c>
      <c r="J239" s="17" t="s">
        <v>2816</v>
      </c>
      <c r="L239" s="17">
        <v>5</v>
      </c>
      <c r="M239" s="17" t="s">
        <v>1554</v>
      </c>
      <c r="N239" s="17" t="s">
        <v>1512</v>
      </c>
      <c r="O239" s="27" t="str">
        <f>INDEX(accountchart[chartId], MATCH(Table1[[#This Row],[sellChartName]],accountchart[chartName],0))</f>
        <v>52900517</v>
      </c>
      <c r="P239" s="27" t="str">
        <f>INDEX(accountchart[chartId], MATCH(Table1[[#This Row],[buyChartName]],accountchart[chartName],0))</f>
        <v>47210273</v>
      </c>
    </row>
    <row r="240" spans="1:16" x14ac:dyDescent="0.5">
      <c r="A240" s="17" t="s">
        <v>2589</v>
      </c>
      <c r="B240" s="17" t="s">
        <v>1489</v>
      </c>
      <c r="C240" s="37">
        <f t="shared" si="5"/>
        <v>5</v>
      </c>
      <c r="D240" s="30" t="s">
        <v>2380</v>
      </c>
      <c r="E240" s="30" t="s">
        <v>2406</v>
      </c>
      <c r="G240" s="17">
        <v>199</v>
      </c>
      <c r="H240" s="24">
        <v>1</v>
      </c>
      <c r="I240" s="17" t="s">
        <v>2489</v>
      </c>
      <c r="J240" s="17" t="s">
        <v>2816</v>
      </c>
      <c r="L240" s="17">
        <v>5</v>
      </c>
      <c r="M240" s="17" t="s">
        <v>1554</v>
      </c>
      <c r="N240" s="17" t="s">
        <v>1512</v>
      </c>
      <c r="O240" s="27" t="str">
        <f>INDEX(accountchart[chartId], MATCH(Table1[[#This Row],[sellChartName]],accountchart[chartName],0))</f>
        <v>52900517</v>
      </c>
      <c r="P240" s="27" t="str">
        <f>INDEX(accountchart[chartId], MATCH(Table1[[#This Row],[buyChartName]],accountchart[chartName],0))</f>
        <v>47210273</v>
      </c>
    </row>
    <row r="241" spans="1:16" x14ac:dyDescent="0.5">
      <c r="A241" s="17" t="s">
        <v>2590</v>
      </c>
      <c r="B241" s="17" t="s">
        <v>1489</v>
      </c>
      <c r="C241" s="37">
        <f t="shared" si="5"/>
        <v>5</v>
      </c>
      <c r="D241" s="30" t="s">
        <v>2381</v>
      </c>
      <c r="E241" s="30" t="s">
        <v>2406</v>
      </c>
      <c r="G241" s="17">
        <v>199</v>
      </c>
      <c r="H241" s="24">
        <v>1</v>
      </c>
      <c r="I241" s="17" t="s">
        <v>2489</v>
      </c>
      <c r="J241" s="17" t="s">
        <v>2816</v>
      </c>
      <c r="L241" s="17">
        <v>5</v>
      </c>
      <c r="M241" s="17" t="s">
        <v>1554</v>
      </c>
      <c r="N241" s="17" t="s">
        <v>1512</v>
      </c>
      <c r="O241" s="27" t="str">
        <f>INDEX(accountchart[chartId], MATCH(Table1[[#This Row],[sellChartName]],accountchart[chartName],0))</f>
        <v>52900517</v>
      </c>
      <c r="P241" s="27" t="str">
        <f>INDEX(accountchart[chartId], MATCH(Table1[[#This Row],[buyChartName]],accountchart[chartName],0))</f>
        <v>47210273</v>
      </c>
    </row>
    <row r="242" spans="1:16" x14ac:dyDescent="0.5">
      <c r="A242" s="17" t="s">
        <v>2591</v>
      </c>
      <c r="B242" s="17" t="s">
        <v>1489</v>
      </c>
      <c r="C242" s="37">
        <f t="shared" si="5"/>
        <v>5</v>
      </c>
      <c r="D242" s="30" t="s">
        <v>2382</v>
      </c>
      <c r="E242" s="30" t="s">
        <v>2406</v>
      </c>
      <c r="G242" s="17">
        <v>199</v>
      </c>
      <c r="H242" s="24">
        <v>1</v>
      </c>
      <c r="I242" s="17" t="s">
        <v>2489</v>
      </c>
      <c r="J242" s="17" t="s">
        <v>2816</v>
      </c>
      <c r="L242" s="17">
        <v>5</v>
      </c>
      <c r="M242" s="17" t="s">
        <v>1554</v>
      </c>
      <c r="N242" s="17" t="s">
        <v>1512</v>
      </c>
      <c r="O242" s="27" t="str">
        <f>INDEX(accountchart[chartId], MATCH(Table1[[#This Row],[sellChartName]],accountchart[chartName],0))</f>
        <v>52900517</v>
      </c>
      <c r="P242" s="27" t="str">
        <f>INDEX(accountchart[chartId], MATCH(Table1[[#This Row],[buyChartName]],accountchart[chartName],0))</f>
        <v>47210273</v>
      </c>
    </row>
    <row r="243" spans="1:16" x14ac:dyDescent="0.5">
      <c r="A243" s="17" t="s">
        <v>2822</v>
      </c>
      <c r="B243" s="17" t="s">
        <v>1488</v>
      </c>
      <c r="C243" s="37">
        <f t="shared" ref="C243:C250" si="6">IF($B243="ProductService",1,IF($B243="ProductNonInventory",3,IF($B243="ProductInventory",5,"error")))</f>
        <v>3</v>
      </c>
      <c r="D243" s="30" t="s">
        <v>3714</v>
      </c>
      <c r="E243" s="30" t="s">
        <v>768</v>
      </c>
      <c r="F243" s="52"/>
      <c r="G243" s="30">
        <v>40</v>
      </c>
      <c r="H243" s="30">
        <v>1</v>
      </c>
      <c r="I243" s="17" t="s">
        <v>2823</v>
      </c>
      <c r="L243" s="24"/>
      <c r="M243" s="17" t="s">
        <v>1563</v>
      </c>
      <c r="O243" s="27" t="str">
        <f>INDEX(accountchart[chartId], MATCH(Table1[[#This Row],[sellChartName]],accountchart[chartName],0))</f>
        <v>52900955</v>
      </c>
      <c r="P243" s="27" t="e">
        <f>INDEX(accountchart[chartId], MATCH(Table1[[#This Row],[buyChartName]],accountchart[chartName],0))</f>
        <v>#N/A</v>
      </c>
    </row>
    <row r="244" spans="1:16" x14ac:dyDescent="0.5">
      <c r="A244" s="17" t="s">
        <v>2824</v>
      </c>
      <c r="B244" s="17" t="s">
        <v>1488</v>
      </c>
      <c r="C244" s="37">
        <f t="shared" si="6"/>
        <v>3</v>
      </c>
      <c r="D244" s="30" t="s">
        <v>3715</v>
      </c>
      <c r="E244" s="30" t="s">
        <v>768</v>
      </c>
      <c r="F244" s="52"/>
      <c r="G244" s="30">
        <v>50</v>
      </c>
      <c r="H244" s="30">
        <v>1</v>
      </c>
      <c r="I244" s="17" t="s">
        <v>2823</v>
      </c>
      <c r="L244" s="24"/>
      <c r="M244" s="17" t="s">
        <v>1563</v>
      </c>
      <c r="O244" s="27" t="str">
        <f>INDEX(accountchart[chartId], MATCH(Table1[[#This Row],[sellChartName]],accountchart[chartName],0))</f>
        <v>52900955</v>
      </c>
      <c r="P244" s="27" t="e">
        <f>INDEX(accountchart[chartId], MATCH(Table1[[#This Row],[buyChartName]],accountchart[chartName],0))</f>
        <v>#N/A</v>
      </c>
    </row>
    <row r="245" spans="1:16" x14ac:dyDescent="0.5">
      <c r="A245" s="17" t="s">
        <v>2825</v>
      </c>
      <c r="B245" s="17" t="s">
        <v>1488</v>
      </c>
      <c r="C245" s="37">
        <f t="shared" si="6"/>
        <v>3</v>
      </c>
      <c r="D245" s="30" t="s">
        <v>717</v>
      </c>
      <c r="E245" s="30" t="s">
        <v>768</v>
      </c>
      <c r="F245" s="52"/>
      <c r="G245" s="30">
        <v>60</v>
      </c>
      <c r="H245" s="30">
        <v>1</v>
      </c>
      <c r="I245" s="17" t="s">
        <v>2823</v>
      </c>
      <c r="L245" s="24"/>
      <c r="M245" s="17" t="s">
        <v>1563</v>
      </c>
      <c r="O245" s="27" t="str">
        <f>INDEX(accountchart[chartId], MATCH(Table1[[#This Row],[sellChartName]],accountchart[chartName],0))</f>
        <v>52900955</v>
      </c>
      <c r="P245" s="27" t="e">
        <f>INDEX(accountchart[chartId], MATCH(Table1[[#This Row],[buyChartName]],accountchart[chartName],0))</f>
        <v>#N/A</v>
      </c>
    </row>
    <row r="246" spans="1:16" x14ac:dyDescent="0.5">
      <c r="A246" s="17" t="s">
        <v>2826</v>
      </c>
      <c r="B246" s="17" t="s">
        <v>1488</v>
      </c>
      <c r="C246" s="37">
        <f t="shared" si="6"/>
        <v>3</v>
      </c>
      <c r="D246" s="30" t="s">
        <v>714</v>
      </c>
      <c r="E246" s="30" t="s">
        <v>768</v>
      </c>
      <c r="F246" s="52"/>
      <c r="G246" s="30">
        <v>60</v>
      </c>
      <c r="H246" s="30">
        <v>1</v>
      </c>
      <c r="I246" s="17" t="s">
        <v>2823</v>
      </c>
      <c r="L246" s="24"/>
      <c r="M246" s="17" t="s">
        <v>1563</v>
      </c>
      <c r="O246" s="27" t="str">
        <f>INDEX(accountchart[chartId], MATCH(Table1[[#This Row],[sellChartName]],accountchart[chartName],0))</f>
        <v>52900955</v>
      </c>
      <c r="P246" s="27" t="e">
        <f>INDEX(accountchart[chartId], MATCH(Table1[[#This Row],[buyChartName]],accountchart[chartName],0))</f>
        <v>#N/A</v>
      </c>
    </row>
    <row r="247" spans="1:16" x14ac:dyDescent="0.5">
      <c r="A247" s="17" t="s">
        <v>2827</v>
      </c>
      <c r="B247" s="17" t="s">
        <v>1488</v>
      </c>
      <c r="C247" s="37">
        <f t="shared" si="6"/>
        <v>3</v>
      </c>
      <c r="D247" s="30" t="s">
        <v>3716</v>
      </c>
      <c r="E247" s="30" t="s">
        <v>768</v>
      </c>
      <c r="F247" s="52"/>
      <c r="G247" s="30">
        <v>50</v>
      </c>
      <c r="H247" s="30">
        <v>1</v>
      </c>
      <c r="I247" s="17" t="s">
        <v>2823</v>
      </c>
      <c r="L247" s="24"/>
      <c r="M247" s="17" t="s">
        <v>1563</v>
      </c>
      <c r="O247" s="27" t="str">
        <f>INDEX(accountchart[chartId], MATCH(Table1[[#This Row],[sellChartName]],accountchart[chartName],0))</f>
        <v>52900955</v>
      </c>
      <c r="P247" s="27" t="e">
        <f>INDEX(accountchart[chartId], MATCH(Table1[[#This Row],[buyChartName]],accountchart[chartName],0))</f>
        <v>#N/A</v>
      </c>
    </row>
    <row r="248" spans="1:16" x14ac:dyDescent="0.5">
      <c r="A248" s="17" t="s">
        <v>2828</v>
      </c>
      <c r="B248" s="17" t="s">
        <v>1488</v>
      </c>
      <c r="C248" s="37">
        <f t="shared" si="6"/>
        <v>3</v>
      </c>
      <c r="D248" s="30" t="s">
        <v>3717</v>
      </c>
      <c r="E248" s="30" t="s">
        <v>768</v>
      </c>
      <c r="F248" s="52"/>
      <c r="G248" s="30">
        <v>60</v>
      </c>
      <c r="H248" s="30">
        <v>1</v>
      </c>
      <c r="I248" s="17" t="s">
        <v>2823</v>
      </c>
      <c r="L248" s="24"/>
      <c r="M248" s="17" t="s">
        <v>1563</v>
      </c>
      <c r="O248" s="27" t="str">
        <f>INDEX(accountchart[chartId], MATCH(Table1[[#This Row],[sellChartName]],accountchart[chartName],0))</f>
        <v>52900955</v>
      </c>
      <c r="P248" s="27" t="e">
        <f>INDEX(accountchart[chartId], MATCH(Table1[[#This Row],[buyChartName]],accountchart[chartName],0))</f>
        <v>#N/A</v>
      </c>
    </row>
    <row r="249" spans="1:16" x14ac:dyDescent="0.5">
      <c r="A249" s="17" t="s">
        <v>2829</v>
      </c>
      <c r="B249" s="17" t="s">
        <v>1488</v>
      </c>
      <c r="C249" s="37">
        <f t="shared" si="6"/>
        <v>3</v>
      </c>
      <c r="D249" s="30" t="s">
        <v>709</v>
      </c>
      <c r="E249" s="30" t="s">
        <v>768</v>
      </c>
      <c r="F249" s="52"/>
      <c r="G249" s="30">
        <v>60</v>
      </c>
      <c r="H249" s="30">
        <v>1</v>
      </c>
      <c r="I249" s="17" t="s">
        <v>2823</v>
      </c>
      <c r="L249" s="24"/>
      <c r="M249" s="17" t="s">
        <v>1563</v>
      </c>
      <c r="O249" s="27" t="str">
        <f>INDEX(accountchart[chartId], MATCH(Table1[[#This Row],[sellChartName]],accountchart[chartName],0))</f>
        <v>52900955</v>
      </c>
      <c r="P249" s="27" t="e">
        <f>INDEX(accountchart[chartId], MATCH(Table1[[#This Row],[buyChartName]],accountchart[chartName],0))</f>
        <v>#N/A</v>
      </c>
    </row>
    <row r="250" spans="1:16" x14ac:dyDescent="0.5">
      <c r="A250" s="17" t="s">
        <v>2830</v>
      </c>
      <c r="B250" s="17" t="s">
        <v>1488</v>
      </c>
      <c r="C250" s="37">
        <f t="shared" si="6"/>
        <v>3</v>
      </c>
      <c r="D250" s="30" t="s">
        <v>3718</v>
      </c>
      <c r="E250" s="30" t="s">
        <v>768</v>
      </c>
      <c r="F250" s="52"/>
      <c r="G250" s="30">
        <v>40</v>
      </c>
      <c r="H250" s="30">
        <v>1</v>
      </c>
      <c r="I250" s="17" t="s">
        <v>2823</v>
      </c>
      <c r="L250" s="24"/>
      <c r="M250" s="17" t="s">
        <v>1563</v>
      </c>
      <c r="O250" s="27" t="str">
        <f>INDEX(accountchart[chartId], MATCH(Table1[[#This Row],[sellChartName]],accountchart[chartName],0))</f>
        <v>52900955</v>
      </c>
      <c r="P250" s="27" t="e">
        <f>INDEX(accountchart[chartId], MATCH(Table1[[#This Row],[buyChartName]],accountchart[chartName],0))</f>
        <v>#N/A</v>
      </c>
    </row>
    <row r="251" spans="1:16" x14ac:dyDescent="0.5">
      <c r="A251" s="17" t="s">
        <v>2831</v>
      </c>
      <c r="B251" s="17" t="s">
        <v>1488</v>
      </c>
      <c r="C251" s="37">
        <f t="shared" ref="C251:C258" si="7">IF($B251="ProductService",1,IF($B251="ProductNonInventory",3,IF($B251="ProductInventory",5,"error")))</f>
        <v>3</v>
      </c>
      <c r="D251" s="30" t="s">
        <v>3713</v>
      </c>
      <c r="E251" s="30" t="s">
        <v>768</v>
      </c>
      <c r="F251" s="52"/>
      <c r="G251" s="30">
        <v>50</v>
      </c>
      <c r="H251" s="30">
        <v>1</v>
      </c>
      <c r="I251" s="17" t="s">
        <v>2823</v>
      </c>
      <c r="L251" s="24"/>
      <c r="M251" s="17" t="s">
        <v>1563</v>
      </c>
      <c r="O251" s="27" t="str">
        <f>INDEX(accountchart[chartId], MATCH(Table1[[#This Row],[sellChartName]],accountchart[chartName],0))</f>
        <v>52900955</v>
      </c>
      <c r="P251" s="27" t="e">
        <f>INDEX(accountchart[chartId], MATCH(Table1[[#This Row],[buyChartName]],accountchart[chartName],0))</f>
        <v>#N/A</v>
      </c>
    </row>
    <row r="252" spans="1:16" x14ac:dyDescent="0.5">
      <c r="A252" s="17" t="s">
        <v>2832</v>
      </c>
      <c r="B252" s="17" t="s">
        <v>1488</v>
      </c>
      <c r="C252" s="37">
        <f t="shared" si="7"/>
        <v>3</v>
      </c>
      <c r="D252" s="30" t="s">
        <v>3712</v>
      </c>
      <c r="E252" s="30" t="s">
        <v>768</v>
      </c>
      <c r="F252" s="52"/>
      <c r="G252" s="30">
        <v>60</v>
      </c>
      <c r="H252" s="30">
        <v>1</v>
      </c>
      <c r="I252" s="17" t="s">
        <v>2823</v>
      </c>
      <c r="L252" s="24"/>
      <c r="M252" s="17" t="s">
        <v>1563</v>
      </c>
      <c r="O252" s="27" t="str">
        <f>INDEX(accountchart[chartId], MATCH(Table1[[#This Row],[sellChartName]],accountchart[chartName],0))</f>
        <v>52900955</v>
      </c>
      <c r="P252" s="27" t="e">
        <f>INDEX(accountchart[chartId], MATCH(Table1[[#This Row],[buyChartName]],accountchart[chartName],0))</f>
        <v>#N/A</v>
      </c>
    </row>
    <row r="253" spans="1:16" x14ac:dyDescent="0.5">
      <c r="A253" s="17" t="s">
        <v>2833</v>
      </c>
      <c r="B253" s="17" t="s">
        <v>1488</v>
      </c>
      <c r="C253" s="37">
        <f t="shared" si="7"/>
        <v>3</v>
      </c>
      <c r="D253" s="30" t="s">
        <v>3724</v>
      </c>
      <c r="E253" s="30" t="s">
        <v>768</v>
      </c>
      <c r="F253" s="52"/>
      <c r="G253" s="30">
        <v>60</v>
      </c>
      <c r="H253" s="30">
        <v>1</v>
      </c>
      <c r="I253" s="17" t="s">
        <v>2823</v>
      </c>
      <c r="L253" s="24"/>
      <c r="M253" s="17" t="s">
        <v>1563</v>
      </c>
      <c r="O253" s="27" t="str">
        <f>INDEX(accountchart[chartId], MATCH(Table1[[#This Row],[sellChartName]],accountchart[chartName],0))</f>
        <v>52900955</v>
      </c>
      <c r="P253" s="27" t="e">
        <f>INDEX(accountchart[chartId], MATCH(Table1[[#This Row],[buyChartName]],accountchart[chartName],0))</f>
        <v>#N/A</v>
      </c>
    </row>
    <row r="254" spans="1:16" x14ac:dyDescent="0.5">
      <c r="A254" s="17" t="s">
        <v>2834</v>
      </c>
      <c r="B254" s="17" t="s">
        <v>1488</v>
      </c>
      <c r="C254" s="37">
        <f t="shared" si="7"/>
        <v>3</v>
      </c>
      <c r="D254" s="30" t="s">
        <v>712</v>
      </c>
      <c r="E254" s="30" t="s">
        <v>768</v>
      </c>
      <c r="F254" s="52"/>
      <c r="G254" s="30">
        <v>120</v>
      </c>
      <c r="H254" s="30">
        <v>1</v>
      </c>
      <c r="I254" s="17" t="s">
        <v>2823</v>
      </c>
      <c r="L254" s="24"/>
      <c r="M254" s="17" t="s">
        <v>1563</v>
      </c>
      <c r="O254" s="27" t="str">
        <f>INDEX(accountchart[chartId], MATCH(Table1[[#This Row],[sellChartName]],accountchart[chartName],0))</f>
        <v>52900955</v>
      </c>
      <c r="P254" s="27" t="e">
        <f>INDEX(accountchart[chartId], MATCH(Table1[[#This Row],[buyChartName]],accountchart[chartName],0))</f>
        <v>#N/A</v>
      </c>
    </row>
    <row r="255" spans="1:16" x14ac:dyDescent="0.5">
      <c r="A255" s="17" t="s">
        <v>2835</v>
      </c>
      <c r="B255" s="17" t="s">
        <v>1488</v>
      </c>
      <c r="C255" s="37">
        <f t="shared" si="7"/>
        <v>3</v>
      </c>
      <c r="D255" s="30" t="s">
        <v>710</v>
      </c>
      <c r="E255" s="30" t="s">
        <v>768</v>
      </c>
      <c r="F255" s="52"/>
      <c r="G255" s="30">
        <v>60</v>
      </c>
      <c r="H255" s="30">
        <v>1</v>
      </c>
      <c r="I255" s="17" t="s">
        <v>2823</v>
      </c>
      <c r="L255" s="24"/>
      <c r="M255" s="17" t="s">
        <v>1563</v>
      </c>
      <c r="O255" s="27" t="str">
        <f>INDEX(accountchart[chartId], MATCH(Table1[[#This Row],[sellChartName]],accountchart[chartName],0))</f>
        <v>52900955</v>
      </c>
      <c r="P255" s="27" t="e">
        <f>INDEX(accountchart[chartId], MATCH(Table1[[#This Row],[buyChartName]],accountchart[chartName],0))</f>
        <v>#N/A</v>
      </c>
    </row>
    <row r="256" spans="1:16" x14ac:dyDescent="0.5">
      <c r="A256" s="17" t="s">
        <v>2836</v>
      </c>
      <c r="B256" s="17" t="s">
        <v>1488</v>
      </c>
      <c r="C256" s="37">
        <f t="shared" si="7"/>
        <v>3</v>
      </c>
      <c r="D256" s="30" t="s">
        <v>704</v>
      </c>
      <c r="E256" s="30" t="s">
        <v>768</v>
      </c>
      <c r="F256" s="52"/>
      <c r="G256" s="30">
        <v>60</v>
      </c>
      <c r="H256" s="30">
        <v>1</v>
      </c>
      <c r="I256" s="17" t="s">
        <v>2823</v>
      </c>
      <c r="L256" s="24"/>
      <c r="M256" s="17" t="s">
        <v>1563</v>
      </c>
      <c r="O256" s="27" t="str">
        <f>INDEX(accountchart[chartId], MATCH(Table1[[#This Row],[sellChartName]],accountchart[chartName],0))</f>
        <v>52900955</v>
      </c>
      <c r="P256" s="27" t="e">
        <f>INDEX(accountchart[chartId], MATCH(Table1[[#This Row],[buyChartName]],accountchart[chartName],0))</f>
        <v>#N/A</v>
      </c>
    </row>
    <row r="257" spans="1:16" x14ac:dyDescent="0.5">
      <c r="A257" s="17" t="s">
        <v>2837</v>
      </c>
      <c r="B257" s="17" t="s">
        <v>1488</v>
      </c>
      <c r="C257" s="37">
        <f t="shared" si="7"/>
        <v>3</v>
      </c>
      <c r="D257" s="30" t="s">
        <v>708</v>
      </c>
      <c r="E257" s="30" t="s">
        <v>768</v>
      </c>
      <c r="F257" s="52"/>
      <c r="G257" s="30">
        <v>50</v>
      </c>
      <c r="H257" s="30">
        <v>1</v>
      </c>
      <c r="I257" s="17" t="s">
        <v>2823</v>
      </c>
      <c r="L257" s="24"/>
      <c r="M257" s="17" t="s">
        <v>1563</v>
      </c>
      <c r="O257" s="27" t="str">
        <f>INDEX(accountchart[chartId], MATCH(Table1[[#This Row],[sellChartName]],accountchart[chartName],0))</f>
        <v>52900955</v>
      </c>
      <c r="P257" s="27" t="e">
        <f>INDEX(accountchart[chartId], MATCH(Table1[[#This Row],[buyChartName]],accountchart[chartName],0))</f>
        <v>#N/A</v>
      </c>
    </row>
    <row r="258" spans="1:16" x14ac:dyDescent="0.5">
      <c r="A258" s="17" t="s">
        <v>2838</v>
      </c>
      <c r="B258" s="17" t="s">
        <v>1488</v>
      </c>
      <c r="C258" s="37">
        <f t="shared" si="7"/>
        <v>3</v>
      </c>
      <c r="D258" s="30" t="s">
        <v>705</v>
      </c>
      <c r="E258" s="30" t="s">
        <v>768</v>
      </c>
      <c r="F258" s="52"/>
      <c r="G258" s="30">
        <v>60</v>
      </c>
      <c r="H258" s="30">
        <v>1</v>
      </c>
      <c r="I258" s="17" t="s">
        <v>2823</v>
      </c>
      <c r="L258" s="24"/>
      <c r="M258" s="17" t="s">
        <v>1563</v>
      </c>
      <c r="O258" s="27" t="str">
        <f>INDEX(accountchart[chartId], MATCH(Table1[[#This Row],[sellChartName]],accountchart[chartName],0))</f>
        <v>52900955</v>
      </c>
      <c r="P258" s="27" t="e">
        <f>INDEX(accountchart[chartId], MATCH(Table1[[#This Row],[buyChartName]],accountchart[chartName],0))</f>
        <v>#N/A</v>
      </c>
    </row>
    <row r="259" spans="1:16" x14ac:dyDescent="0.5">
      <c r="A259" s="17" t="s">
        <v>2839</v>
      </c>
      <c r="B259" s="17" t="s">
        <v>1488</v>
      </c>
      <c r="C259" s="37">
        <f t="shared" ref="C259:C270" si="8">IF($B259="ProductService",1,IF($B259="ProductNonInventory",3,IF($B259="ProductInventory",5,"error")))</f>
        <v>3</v>
      </c>
      <c r="D259" s="30" t="s">
        <v>713</v>
      </c>
      <c r="E259" s="30" t="s">
        <v>768</v>
      </c>
      <c r="F259" s="52"/>
      <c r="G259" s="30">
        <v>60</v>
      </c>
      <c r="H259" s="30">
        <v>1</v>
      </c>
      <c r="I259" s="17" t="s">
        <v>2823</v>
      </c>
      <c r="L259" s="24"/>
      <c r="M259" s="17" t="s">
        <v>1563</v>
      </c>
      <c r="O259" s="27" t="str">
        <f>INDEX(accountchart[chartId], MATCH(Table1[[#This Row],[sellChartName]],accountchart[chartName],0))</f>
        <v>52900955</v>
      </c>
      <c r="P259" s="27" t="e">
        <f>INDEX(accountchart[chartId], MATCH(Table1[[#This Row],[buyChartName]],accountchart[chartName],0))</f>
        <v>#N/A</v>
      </c>
    </row>
    <row r="260" spans="1:16" x14ac:dyDescent="0.5">
      <c r="A260" s="17" t="s">
        <v>2842</v>
      </c>
      <c r="B260" s="17" t="s">
        <v>1489</v>
      </c>
      <c r="C260" s="37">
        <f t="shared" si="8"/>
        <v>5</v>
      </c>
      <c r="D260" s="30" t="s">
        <v>2841</v>
      </c>
      <c r="E260" s="30" t="s">
        <v>2288</v>
      </c>
      <c r="F260" s="52"/>
      <c r="G260" s="30">
        <v>20</v>
      </c>
      <c r="H260" s="30">
        <v>1</v>
      </c>
      <c r="I260" s="17" t="s">
        <v>2823</v>
      </c>
      <c r="K260" s="30">
        <v>16</v>
      </c>
      <c r="L260" s="24">
        <v>5</v>
      </c>
      <c r="M260" s="17" t="s">
        <v>1563</v>
      </c>
      <c r="N260" s="17" t="s">
        <v>1512</v>
      </c>
      <c r="O260" s="27" t="str">
        <f>INDEX(accountchart[chartId], MATCH(Table1[[#This Row],[sellChartName]],accountchart[chartName],0))</f>
        <v>52900955</v>
      </c>
      <c r="P260" s="27" t="str">
        <f>INDEX(accountchart[chartId], MATCH(Table1[[#This Row],[buyChartName]],accountchart[chartName],0))</f>
        <v>47210273</v>
      </c>
    </row>
    <row r="261" spans="1:16" x14ac:dyDescent="0.5">
      <c r="A261" s="17" t="s">
        <v>2843</v>
      </c>
      <c r="B261" s="17" t="s">
        <v>1489</v>
      </c>
      <c r="C261" s="37">
        <f t="shared" si="8"/>
        <v>5</v>
      </c>
      <c r="D261" s="30" t="s">
        <v>2840</v>
      </c>
      <c r="E261" s="30" t="s">
        <v>2288</v>
      </c>
      <c r="F261" s="52"/>
      <c r="G261" s="30">
        <v>20</v>
      </c>
      <c r="H261" s="30">
        <v>1</v>
      </c>
      <c r="I261" s="17" t="s">
        <v>2823</v>
      </c>
      <c r="K261" s="30">
        <v>16</v>
      </c>
      <c r="L261" s="24">
        <v>5</v>
      </c>
      <c r="M261" s="17" t="s">
        <v>1563</v>
      </c>
      <c r="N261" s="17" t="s">
        <v>1512</v>
      </c>
      <c r="O261" s="27" t="str">
        <f>INDEX(accountchart[chartId], MATCH(Table1[[#This Row],[sellChartName]],accountchart[chartName],0))</f>
        <v>52900955</v>
      </c>
      <c r="P261" s="27" t="str">
        <f>INDEX(accountchart[chartId], MATCH(Table1[[#This Row],[buyChartName]],accountchart[chartName],0))</f>
        <v>47210273</v>
      </c>
    </row>
    <row r="262" spans="1:16" x14ac:dyDescent="0.5">
      <c r="A262" s="17" t="s">
        <v>2845</v>
      </c>
      <c r="B262" s="17" t="s">
        <v>1489</v>
      </c>
      <c r="C262" s="37">
        <f t="shared" si="8"/>
        <v>5</v>
      </c>
      <c r="D262" s="30" t="s">
        <v>702</v>
      </c>
      <c r="E262" s="30" t="s">
        <v>2848</v>
      </c>
      <c r="F262" s="52"/>
      <c r="G262" s="30">
        <v>80</v>
      </c>
      <c r="H262" s="30">
        <v>1</v>
      </c>
      <c r="I262" s="17" t="s">
        <v>2823</v>
      </c>
      <c r="K262" s="30">
        <v>71</v>
      </c>
      <c r="L262" s="24">
        <v>5</v>
      </c>
      <c r="M262" s="17" t="s">
        <v>1563</v>
      </c>
      <c r="N262" s="17" t="s">
        <v>1512</v>
      </c>
      <c r="O262" s="27" t="str">
        <f>INDEX(accountchart[chartId], MATCH(Table1[[#This Row],[sellChartName]],accountchart[chartName],0))</f>
        <v>52900955</v>
      </c>
      <c r="P262" s="27" t="str">
        <f>INDEX(accountchart[chartId], MATCH(Table1[[#This Row],[buyChartName]],accountchart[chartName],0))</f>
        <v>47210273</v>
      </c>
    </row>
    <row r="263" spans="1:16" x14ac:dyDescent="0.5">
      <c r="A263" s="17" t="s">
        <v>2844</v>
      </c>
      <c r="B263" s="17" t="s">
        <v>1489</v>
      </c>
      <c r="C263" s="37">
        <f t="shared" si="8"/>
        <v>5</v>
      </c>
      <c r="D263" s="30" t="s">
        <v>715</v>
      </c>
      <c r="E263" s="30" t="s">
        <v>2288</v>
      </c>
      <c r="F263" s="52"/>
      <c r="G263" s="30">
        <v>20</v>
      </c>
      <c r="H263" s="30">
        <v>1</v>
      </c>
      <c r="I263" s="17" t="s">
        <v>2823</v>
      </c>
      <c r="K263" s="30">
        <v>16</v>
      </c>
      <c r="L263" s="24">
        <v>5</v>
      </c>
      <c r="M263" s="17" t="s">
        <v>1563</v>
      </c>
      <c r="N263" s="17" t="s">
        <v>1512</v>
      </c>
      <c r="O263" s="27" t="str">
        <f>INDEX(accountchart[chartId], MATCH(Table1[[#This Row],[sellChartName]],accountchart[chartName],0))</f>
        <v>52900955</v>
      </c>
      <c r="P263" s="27" t="str">
        <f>INDEX(accountchart[chartId], MATCH(Table1[[#This Row],[buyChartName]],accountchart[chartName],0))</f>
        <v>47210273</v>
      </c>
    </row>
    <row r="264" spans="1:16" x14ac:dyDescent="0.5">
      <c r="A264" s="17" t="s">
        <v>2846</v>
      </c>
      <c r="B264" s="17" t="s">
        <v>1489</v>
      </c>
      <c r="C264" s="37">
        <f t="shared" si="8"/>
        <v>5</v>
      </c>
      <c r="D264" s="30" t="s">
        <v>716</v>
      </c>
      <c r="E264" s="30" t="s">
        <v>2848</v>
      </c>
      <c r="F264" s="52"/>
      <c r="G264" s="30">
        <v>80</v>
      </c>
      <c r="H264" s="30">
        <v>1</v>
      </c>
      <c r="I264" s="17" t="s">
        <v>2823</v>
      </c>
      <c r="K264" s="30">
        <v>71</v>
      </c>
      <c r="L264" s="24">
        <v>5</v>
      </c>
      <c r="M264" s="17" t="s">
        <v>1563</v>
      </c>
      <c r="N264" s="17" t="s">
        <v>1512</v>
      </c>
      <c r="O264" s="27" t="str">
        <f>INDEX(accountchart[chartId], MATCH(Table1[[#This Row],[sellChartName]],accountchart[chartName],0))</f>
        <v>52900955</v>
      </c>
      <c r="P264" s="27" t="str">
        <f>INDEX(accountchart[chartId], MATCH(Table1[[#This Row],[buyChartName]],accountchart[chartName],0))</f>
        <v>47210273</v>
      </c>
    </row>
    <row r="265" spans="1:16" x14ac:dyDescent="0.5">
      <c r="A265" s="17" t="s">
        <v>2847</v>
      </c>
      <c r="B265" s="17" t="s">
        <v>1489</v>
      </c>
      <c r="C265" s="37">
        <f t="shared" si="8"/>
        <v>5</v>
      </c>
      <c r="D265" s="30" t="s">
        <v>759</v>
      </c>
      <c r="E265" s="30" t="s">
        <v>2288</v>
      </c>
      <c r="F265" s="52"/>
      <c r="G265" s="30">
        <v>20</v>
      </c>
      <c r="H265" s="30">
        <v>1</v>
      </c>
      <c r="I265" s="17" t="s">
        <v>2823</v>
      </c>
      <c r="L265" s="24">
        <v>5</v>
      </c>
      <c r="M265" s="17" t="s">
        <v>1563</v>
      </c>
      <c r="N265" s="17" t="s">
        <v>1512</v>
      </c>
      <c r="O265" s="27" t="str">
        <f>INDEX(accountchart[chartId], MATCH(Table1[[#This Row],[sellChartName]],accountchart[chartName],0))</f>
        <v>52900955</v>
      </c>
      <c r="P265" s="27" t="str">
        <f>INDEX(accountchart[chartId], MATCH(Table1[[#This Row],[buyChartName]],accountchart[chartName],0))</f>
        <v>47210273</v>
      </c>
    </row>
    <row r="266" spans="1:16" x14ac:dyDescent="0.5">
      <c r="A266" s="17" t="s">
        <v>2849</v>
      </c>
      <c r="B266" s="17" t="s">
        <v>1489</v>
      </c>
      <c r="C266" s="37">
        <f t="shared" si="8"/>
        <v>5</v>
      </c>
      <c r="D266" s="30" t="s">
        <v>718</v>
      </c>
      <c r="E266" s="30" t="s">
        <v>2288</v>
      </c>
      <c r="F266" s="52"/>
      <c r="G266" s="30">
        <v>50</v>
      </c>
      <c r="H266" s="30">
        <v>1</v>
      </c>
      <c r="I266" s="17" t="s">
        <v>2823</v>
      </c>
      <c r="L266" s="24">
        <v>5</v>
      </c>
      <c r="M266" s="17" t="s">
        <v>1563</v>
      </c>
      <c r="N266" s="17" t="s">
        <v>1512</v>
      </c>
      <c r="O266" s="27" t="str">
        <f>INDEX(accountchart[chartId], MATCH(Table1[[#This Row],[sellChartName]],accountchart[chartName],0))</f>
        <v>52900955</v>
      </c>
      <c r="P266" s="27" t="str">
        <f>INDEX(accountchart[chartId], MATCH(Table1[[#This Row],[buyChartName]],accountchart[chartName],0))</f>
        <v>47210273</v>
      </c>
    </row>
    <row r="267" spans="1:16" x14ac:dyDescent="0.5">
      <c r="A267" s="17" t="s">
        <v>2850</v>
      </c>
      <c r="B267" s="17" t="s">
        <v>1489</v>
      </c>
      <c r="C267" s="37">
        <f t="shared" si="8"/>
        <v>5</v>
      </c>
      <c r="D267" s="30" t="s">
        <v>703</v>
      </c>
      <c r="E267" s="30" t="s">
        <v>15</v>
      </c>
      <c r="F267" s="52"/>
      <c r="G267" s="30">
        <v>30</v>
      </c>
      <c r="H267" s="30">
        <v>1</v>
      </c>
      <c r="I267" s="17" t="s">
        <v>2823</v>
      </c>
      <c r="L267" s="24">
        <v>5</v>
      </c>
      <c r="M267" s="17" t="s">
        <v>1563</v>
      </c>
      <c r="N267" s="17" t="s">
        <v>1512</v>
      </c>
      <c r="O267" s="27" t="str">
        <f>INDEX(accountchart[chartId], MATCH(Table1[[#This Row],[sellChartName]],accountchart[chartName],0))</f>
        <v>52900955</v>
      </c>
      <c r="P267" s="27" t="str">
        <f>INDEX(accountchart[chartId], MATCH(Table1[[#This Row],[buyChartName]],accountchart[chartName],0))</f>
        <v>47210273</v>
      </c>
    </row>
    <row r="268" spans="1:16" x14ac:dyDescent="0.5">
      <c r="A268" s="17" t="s">
        <v>2855</v>
      </c>
      <c r="B268" s="24" t="s">
        <v>1488</v>
      </c>
      <c r="C268" s="37">
        <f t="shared" si="8"/>
        <v>3</v>
      </c>
      <c r="D268" s="30" t="s">
        <v>2852</v>
      </c>
      <c r="E268" s="30" t="s">
        <v>648</v>
      </c>
      <c r="F268" s="52"/>
      <c r="G268" s="30">
        <v>40</v>
      </c>
      <c r="H268" s="30">
        <v>1</v>
      </c>
      <c r="I268" s="17" t="s">
        <v>2851</v>
      </c>
      <c r="L268" s="24">
        <v>5</v>
      </c>
      <c r="M268" s="17" t="s">
        <v>1563</v>
      </c>
      <c r="O268" s="27" t="str">
        <f>INDEX(accountchart[chartId], MATCH(Table1[[#This Row],[sellChartName]],accountchart[chartName],0))</f>
        <v>52900955</v>
      </c>
      <c r="P268" s="27" t="e">
        <f>INDEX(accountchart[chartId], MATCH(Table1[[#This Row],[buyChartName]],accountchart[chartName],0))</f>
        <v>#N/A</v>
      </c>
    </row>
    <row r="269" spans="1:16" x14ac:dyDescent="0.5">
      <c r="A269" s="17" t="s">
        <v>2856</v>
      </c>
      <c r="B269" s="24" t="s">
        <v>1488</v>
      </c>
      <c r="C269" s="37">
        <f t="shared" si="8"/>
        <v>3</v>
      </c>
      <c r="D269" s="30" t="s">
        <v>2853</v>
      </c>
      <c r="E269" s="30" t="s">
        <v>648</v>
      </c>
      <c r="F269" s="52"/>
      <c r="G269" s="30">
        <v>40</v>
      </c>
      <c r="H269" s="30">
        <v>1</v>
      </c>
      <c r="I269" s="17" t="s">
        <v>2851</v>
      </c>
      <c r="L269" s="24">
        <v>5</v>
      </c>
      <c r="M269" s="17" t="s">
        <v>1563</v>
      </c>
      <c r="O269" s="27" t="str">
        <f>INDEX(accountchart[chartId], MATCH(Table1[[#This Row],[sellChartName]],accountchart[chartName],0))</f>
        <v>52900955</v>
      </c>
      <c r="P269" s="27" t="e">
        <f>INDEX(accountchart[chartId], MATCH(Table1[[#This Row],[buyChartName]],accountchart[chartName],0))</f>
        <v>#N/A</v>
      </c>
    </row>
    <row r="270" spans="1:16" x14ac:dyDescent="0.5">
      <c r="A270" s="17" t="s">
        <v>2857</v>
      </c>
      <c r="B270" s="24" t="s">
        <v>1488</v>
      </c>
      <c r="C270" s="37">
        <f t="shared" si="8"/>
        <v>3</v>
      </c>
      <c r="D270" s="30" t="s">
        <v>2854</v>
      </c>
      <c r="E270" s="30" t="s">
        <v>648</v>
      </c>
      <c r="F270" s="52"/>
      <c r="G270" s="30">
        <v>40</v>
      </c>
      <c r="H270" s="30">
        <v>1</v>
      </c>
      <c r="I270" s="17" t="s">
        <v>2851</v>
      </c>
      <c r="L270" s="24">
        <v>5</v>
      </c>
      <c r="M270" s="17" t="s">
        <v>1563</v>
      </c>
      <c r="O270" s="27" t="str">
        <f>INDEX(accountchart[chartId], MATCH(Table1[[#This Row],[sellChartName]],accountchart[chartName],0))</f>
        <v>52900955</v>
      </c>
      <c r="P270" s="27" t="e">
        <f>INDEX(accountchart[chartId], MATCH(Table1[[#This Row],[buyChartName]],accountchart[chartName],0))</f>
        <v>#N/A</v>
      </c>
    </row>
    <row r="271" spans="1:16" x14ac:dyDescent="0.5">
      <c r="A271" s="17" t="s">
        <v>2858</v>
      </c>
      <c r="B271" s="24" t="s">
        <v>1488</v>
      </c>
      <c r="C271" s="37">
        <f t="shared" si="5"/>
        <v>3</v>
      </c>
      <c r="D271" s="30" t="s">
        <v>2411</v>
      </c>
      <c r="E271" s="30" t="s">
        <v>14</v>
      </c>
      <c r="G271" s="30">
        <v>90</v>
      </c>
      <c r="H271" s="30">
        <v>1</v>
      </c>
      <c r="I271" s="17" t="s">
        <v>2851</v>
      </c>
      <c r="L271" s="24">
        <v>5</v>
      </c>
      <c r="M271" s="17" t="s">
        <v>1563</v>
      </c>
      <c r="O271" s="27" t="str">
        <f>INDEX(accountchart[chartId], MATCH(Table1[[#This Row],[sellChartName]],accountchart[chartName],0))</f>
        <v>52900955</v>
      </c>
      <c r="P271" s="27" t="e">
        <f>INDEX(accountchart[chartId], MATCH(Table1[[#This Row],[buyChartName]],accountchart[chartName],0))</f>
        <v>#N/A</v>
      </c>
    </row>
    <row r="272" spans="1:16" x14ac:dyDescent="0.5">
      <c r="A272" s="17" t="s">
        <v>2859</v>
      </c>
      <c r="B272" s="24" t="s">
        <v>1488</v>
      </c>
      <c r="C272" s="37">
        <f t="shared" si="5"/>
        <v>3</v>
      </c>
      <c r="D272" s="30" t="s">
        <v>2412</v>
      </c>
      <c r="E272" s="30" t="s">
        <v>611</v>
      </c>
      <c r="G272" s="30"/>
      <c r="H272" s="30">
        <v>1</v>
      </c>
      <c r="I272" s="17" t="s">
        <v>2851</v>
      </c>
      <c r="L272" s="24">
        <v>5</v>
      </c>
      <c r="M272" s="17" t="s">
        <v>1563</v>
      </c>
      <c r="O272" s="27" t="str">
        <f>INDEX(accountchart[chartId], MATCH(Table1[[#This Row],[sellChartName]],accountchart[chartName],0))</f>
        <v>52900955</v>
      </c>
      <c r="P272" s="27" t="e">
        <f>INDEX(accountchart[chartId], MATCH(Table1[[#This Row],[buyChartName]],accountchart[chartName],0))</f>
        <v>#N/A</v>
      </c>
    </row>
    <row r="273" spans="1:16" x14ac:dyDescent="0.5">
      <c r="A273" s="17" t="s">
        <v>2860</v>
      </c>
      <c r="B273" s="24" t="s">
        <v>1488</v>
      </c>
      <c r="C273" s="37">
        <f t="shared" si="5"/>
        <v>3</v>
      </c>
      <c r="D273" s="30" t="s">
        <v>2413</v>
      </c>
      <c r="E273" s="30" t="s">
        <v>15</v>
      </c>
      <c r="G273" s="30"/>
      <c r="H273" s="30">
        <v>1</v>
      </c>
      <c r="I273" s="17" t="s">
        <v>2851</v>
      </c>
      <c r="L273" s="24">
        <v>5</v>
      </c>
      <c r="M273" s="17" t="s">
        <v>1563</v>
      </c>
      <c r="O273" s="27" t="str">
        <f>INDEX(accountchart[chartId], MATCH(Table1[[#This Row],[sellChartName]],accountchart[chartName],0))</f>
        <v>52900955</v>
      </c>
      <c r="P273" s="27" t="e">
        <f>INDEX(accountchart[chartId], MATCH(Table1[[#This Row],[buyChartName]],accountchart[chartName],0))</f>
        <v>#N/A</v>
      </c>
    </row>
    <row r="274" spans="1:16" x14ac:dyDescent="0.5">
      <c r="A274" s="17" t="s">
        <v>2861</v>
      </c>
      <c r="B274" s="24" t="s">
        <v>1488</v>
      </c>
      <c r="C274" s="37">
        <f t="shared" si="5"/>
        <v>3</v>
      </c>
      <c r="D274" s="30" t="s">
        <v>2414</v>
      </c>
      <c r="E274" s="30" t="s">
        <v>611</v>
      </c>
      <c r="G274" s="30"/>
      <c r="H274" s="30">
        <v>1</v>
      </c>
      <c r="I274" s="17" t="s">
        <v>2851</v>
      </c>
      <c r="L274" s="24">
        <v>5</v>
      </c>
      <c r="M274" s="17" t="s">
        <v>1563</v>
      </c>
      <c r="O274" s="27" t="str">
        <f>INDEX(accountchart[chartId], MATCH(Table1[[#This Row],[sellChartName]],accountchart[chartName],0))</f>
        <v>52900955</v>
      </c>
      <c r="P274" s="27" t="e">
        <f>INDEX(accountchart[chartId], MATCH(Table1[[#This Row],[buyChartName]],accountchart[chartName],0))</f>
        <v>#N/A</v>
      </c>
    </row>
    <row r="275" spans="1:16" x14ac:dyDescent="0.5">
      <c r="A275" s="17" t="s">
        <v>2862</v>
      </c>
      <c r="B275" s="24" t="s">
        <v>1488</v>
      </c>
      <c r="C275" s="37">
        <f t="shared" si="5"/>
        <v>3</v>
      </c>
      <c r="D275" s="30" t="s">
        <v>2415</v>
      </c>
      <c r="E275" s="30" t="s">
        <v>14</v>
      </c>
      <c r="G275" s="30"/>
      <c r="H275" s="30">
        <v>1</v>
      </c>
      <c r="I275" s="17" t="s">
        <v>2851</v>
      </c>
      <c r="L275" s="24">
        <v>5</v>
      </c>
      <c r="M275" s="17" t="s">
        <v>1563</v>
      </c>
      <c r="O275" s="27" t="str">
        <f>INDEX(accountchart[chartId], MATCH(Table1[[#This Row],[sellChartName]],accountchart[chartName],0))</f>
        <v>52900955</v>
      </c>
      <c r="P275" s="27" t="e">
        <f>INDEX(accountchart[chartId], MATCH(Table1[[#This Row],[buyChartName]],accountchart[chartName],0))</f>
        <v>#N/A</v>
      </c>
    </row>
    <row r="276" spans="1:16" x14ac:dyDescent="0.5">
      <c r="A276" s="17" t="s">
        <v>2863</v>
      </c>
      <c r="B276" s="24" t="s">
        <v>1488</v>
      </c>
      <c r="C276" s="37">
        <f t="shared" si="5"/>
        <v>3</v>
      </c>
      <c r="D276" s="30" t="s">
        <v>2416</v>
      </c>
      <c r="E276" s="30" t="s">
        <v>2383</v>
      </c>
      <c r="G276" s="30">
        <v>180</v>
      </c>
      <c r="H276" s="30">
        <v>1</v>
      </c>
      <c r="I276" s="17" t="s">
        <v>2851</v>
      </c>
      <c r="L276" s="24">
        <v>5</v>
      </c>
      <c r="M276" s="17" t="s">
        <v>1563</v>
      </c>
      <c r="O276" s="27" t="str">
        <f>INDEX(accountchart[chartId], MATCH(Table1[[#This Row],[sellChartName]],accountchart[chartName],0))</f>
        <v>52900955</v>
      </c>
      <c r="P276" s="27" t="e">
        <f>INDEX(accountchart[chartId], MATCH(Table1[[#This Row],[buyChartName]],accountchart[chartName],0))</f>
        <v>#N/A</v>
      </c>
    </row>
    <row r="277" spans="1:16" x14ac:dyDescent="0.5">
      <c r="A277" s="17" t="s">
        <v>2864</v>
      </c>
      <c r="B277" s="24" t="s">
        <v>1488</v>
      </c>
      <c r="C277" s="37">
        <f t="shared" si="5"/>
        <v>3</v>
      </c>
      <c r="D277" s="30" t="s">
        <v>2417</v>
      </c>
      <c r="E277" s="30" t="s">
        <v>2383</v>
      </c>
      <c r="G277" s="30">
        <v>180</v>
      </c>
      <c r="H277" s="30">
        <v>1</v>
      </c>
      <c r="I277" s="17" t="s">
        <v>2851</v>
      </c>
      <c r="L277" s="24">
        <v>5</v>
      </c>
      <c r="M277" s="17" t="s">
        <v>1563</v>
      </c>
      <c r="O277" s="27" t="str">
        <f>INDEX(accountchart[chartId], MATCH(Table1[[#This Row],[sellChartName]],accountchart[chartName],0))</f>
        <v>52900955</v>
      </c>
      <c r="P277" s="27" t="e">
        <f>INDEX(accountchart[chartId], MATCH(Table1[[#This Row],[buyChartName]],accountchart[chartName],0))</f>
        <v>#N/A</v>
      </c>
    </row>
    <row r="278" spans="1:16" x14ac:dyDescent="0.5">
      <c r="A278" s="17" t="s">
        <v>2865</v>
      </c>
      <c r="B278" s="24" t="s">
        <v>1488</v>
      </c>
      <c r="C278" s="37">
        <f t="shared" si="5"/>
        <v>3</v>
      </c>
      <c r="D278" s="30" t="s">
        <v>2418</v>
      </c>
      <c r="E278" s="30" t="s">
        <v>2383</v>
      </c>
      <c r="G278" s="30">
        <v>180</v>
      </c>
      <c r="H278" s="30">
        <v>1</v>
      </c>
      <c r="I278" s="17" t="s">
        <v>2851</v>
      </c>
      <c r="L278" s="24">
        <v>5</v>
      </c>
      <c r="M278" s="17" t="s">
        <v>1563</v>
      </c>
      <c r="O278" s="27" t="str">
        <f>INDEX(accountchart[chartId], MATCH(Table1[[#This Row],[sellChartName]],accountchart[chartName],0))</f>
        <v>52900955</v>
      </c>
      <c r="P278" s="27" t="e">
        <f>INDEX(accountchart[chartId], MATCH(Table1[[#This Row],[buyChartName]],accountchart[chartName],0))</f>
        <v>#N/A</v>
      </c>
    </row>
    <row r="279" spans="1:16" ht="20.399999999999999" thickBot="1" x14ac:dyDescent="0.55000000000000004">
      <c r="A279" s="28" t="s">
        <v>2866</v>
      </c>
      <c r="B279" s="43" t="s">
        <v>1488</v>
      </c>
      <c r="C279" s="38">
        <f t="shared" si="5"/>
        <v>3</v>
      </c>
      <c r="D279" s="44" t="s">
        <v>2419</v>
      </c>
      <c r="E279" s="44" t="s">
        <v>2383</v>
      </c>
      <c r="F279" s="44"/>
      <c r="G279" s="44">
        <v>180</v>
      </c>
      <c r="H279" s="44">
        <v>1</v>
      </c>
      <c r="I279" s="28" t="s">
        <v>2851</v>
      </c>
      <c r="J279" s="28"/>
      <c r="K279" s="44"/>
      <c r="L279" s="43">
        <v>5</v>
      </c>
      <c r="M279" s="28" t="s">
        <v>1563</v>
      </c>
      <c r="N279" s="28"/>
      <c r="O279" s="29" t="str">
        <f>INDEX(accountchart[chartId], MATCH(Table1[[#This Row],[sellChartName]],accountchart[chartName],0))</f>
        <v>52900955</v>
      </c>
      <c r="P279" s="29" t="e">
        <f>INDEX(accountchart[chartId], MATCH(Table1[[#This Row],[buyChartName]],accountchart[chartName],0))</f>
        <v>#N/A</v>
      </c>
    </row>
    <row r="280" spans="1:16" x14ac:dyDescent="0.5">
      <c r="A280" s="17" t="s">
        <v>2897</v>
      </c>
      <c r="B280" s="17" t="s">
        <v>1488</v>
      </c>
      <c r="C280" s="37">
        <f>IF($B280="ProductService",1,IF($B280="ProductNonInventory",3,IF($B280="ProductInventory",5,"error")))</f>
        <v>3</v>
      </c>
      <c r="D280" s="31" t="s">
        <v>2642</v>
      </c>
      <c r="E280" s="31" t="s">
        <v>2643</v>
      </c>
      <c r="F280" s="52"/>
      <c r="G280" s="30">
        <v>40</v>
      </c>
      <c r="H280" s="17">
        <v>7</v>
      </c>
      <c r="I280" s="17" t="s">
        <v>2892</v>
      </c>
      <c r="K280" s="30">
        <v>20</v>
      </c>
      <c r="L280" s="17">
        <v>7</v>
      </c>
      <c r="M280" s="17" t="s">
        <v>1557</v>
      </c>
      <c r="N280" s="17" t="s">
        <v>1512</v>
      </c>
      <c r="O280" s="27" t="str">
        <f>INDEX(accountchart[chartId], MATCH(Table1[[#This Row],[sellChartName]],accountchart[chartName],0))</f>
        <v>52900953</v>
      </c>
      <c r="P280" s="27" t="str">
        <f>INDEX(accountchart[chartId], MATCH(Table1[[#This Row],[buyChartName]],accountchart[chartName],0))</f>
        <v>47210273</v>
      </c>
    </row>
    <row r="281" spans="1:16" x14ac:dyDescent="0.5">
      <c r="A281" s="17" t="s">
        <v>2896</v>
      </c>
      <c r="B281" s="17" t="s">
        <v>1488</v>
      </c>
      <c r="C281" s="37">
        <f t="shared" ref="C281:C345" si="9">IF($B281="ProductService",1,IF($B281="ProductNonInventory",3,IF($B281="ProductInventory",5,"error")))</f>
        <v>3</v>
      </c>
      <c r="D281" s="31" t="s">
        <v>2644</v>
      </c>
      <c r="E281" s="31" t="s">
        <v>2643</v>
      </c>
      <c r="F281" s="52"/>
      <c r="G281" s="30">
        <v>30</v>
      </c>
      <c r="H281" s="17">
        <v>7</v>
      </c>
      <c r="I281" s="17" t="s">
        <v>2892</v>
      </c>
      <c r="K281" s="30">
        <v>15</v>
      </c>
      <c r="L281" s="17">
        <v>7</v>
      </c>
      <c r="M281" s="17" t="s">
        <v>1557</v>
      </c>
      <c r="N281" s="17" t="s">
        <v>1512</v>
      </c>
      <c r="O281" s="27" t="str">
        <f>INDEX(accountchart[chartId], MATCH(Table1[[#This Row],[sellChartName]],accountchart[chartName],0))</f>
        <v>52900953</v>
      </c>
      <c r="P281" s="27" t="str">
        <f>INDEX(accountchart[chartId], MATCH(Table1[[#This Row],[buyChartName]],accountchart[chartName],0))</f>
        <v>47210273</v>
      </c>
    </row>
    <row r="282" spans="1:16" x14ac:dyDescent="0.5">
      <c r="A282" s="17" t="s">
        <v>2895</v>
      </c>
      <c r="B282" s="17" t="s">
        <v>1488</v>
      </c>
      <c r="C282" s="37">
        <f t="shared" si="9"/>
        <v>3</v>
      </c>
      <c r="D282" s="31" t="s">
        <v>2645</v>
      </c>
      <c r="E282" s="31" t="s">
        <v>2643</v>
      </c>
      <c r="F282" s="52"/>
      <c r="G282" s="30">
        <v>20</v>
      </c>
      <c r="H282" s="17">
        <v>7</v>
      </c>
      <c r="I282" s="17" t="s">
        <v>2892</v>
      </c>
      <c r="K282" s="30">
        <v>10</v>
      </c>
      <c r="L282" s="17">
        <v>7</v>
      </c>
      <c r="M282" s="17" t="s">
        <v>1557</v>
      </c>
      <c r="N282" s="17" t="s">
        <v>1512</v>
      </c>
      <c r="O282" s="27" t="str">
        <f>INDEX(accountchart[chartId], MATCH(Table1[[#This Row],[sellChartName]],accountchart[chartName],0))</f>
        <v>52900953</v>
      </c>
      <c r="P282" s="27" t="str">
        <f>INDEX(accountchart[chartId], MATCH(Table1[[#This Row],[buyChartName]],accountchart[chartName],0))</f>
        <v>47210273</v>
      </c>
    </row>
    <row r="283" spans="1:16" x14ac:dyDescent="0.5">
      <c r="A283" s="17" t="s">
        <v>2898</v>
      </c>
      <c r="B283" s="17" t="s">
        <v>1488</v>
      </c>
      <c r="C283" s="37">
        <f t="shared" si="9"/>
        <v>3</v>
      </c>
      <c r="D283" s="31" t="s">
        <v>2646</v>
      </c>
      <c r="E283" s="31" t="s">
        <v>2643</v>
      </c>
      <c r="F283" s="52"/>
      <c r="G283" s="30">
        <v>20</v>
      </c>
      <c r="H283" s="17">
        <v>7</v>
      </c>
      <c r="I283" s="17" t="s">
        <v>2892</v>
      </c>
      <c r="K283" s="30">
        <v>10</v>
      </c>
      <c r="L283" s="17">
        <v>7</v>
      </c>
      <c r="M283" s="17" t="s">
        <v>1557</v>
      </c>
      <c r="N283" s="17" t="s">
        <v>1512</v>
      </c>
      <c r="O283" s="27" t="str">
        <f>INDEX(accountchart[chartId], MATCH(Table1[[#This Row],[sellChartName]],accountchart[chartName],0))</f>
        <v>52900953</v>
      </c>
      <c r="P283" s="27" t="str">
        <f>INDEX(accountchart[chartId], MATCH(Table1[[#This Row],[buyChartName]],accountchart[chartName],0))</f>
        <v>47210273</v>
      </c>
    </row>
    <row r="284" spans="1:16" x14ac:dyDescent="0.5">
      <c r="A284" s="17" t="s">
        <v>3342</v>
      </c>
      <c r="B284" s="17" t="s">
        <v>1488</v>
      </c>
      <c r="C284" s="37">
        <f t="shared" si="9"/>
        <v>3</v>
      </c>
      <c r="D284" s="31" t="s">
        <v>3343</v>
      </c>
      <c r="E284" s="31" t="s">
        <v>2643</v>
      </c>
      <c r="F284" s="52"/>
      <c r="G284" s="30">
        <v>20</v>
      </c>
      <c r="H284" s="17">
        <v>7</v>
      </c>
      <c r="I284" s="17" t="s">
        <v>2892</v>
      </c>
      <c r="K284" s="30">
        <v>10</v>
      </c>
      <c r="L284" s="17">
        <v>7</v>
      </c>
      <c r="M284" s="17" t="s">
        <v>1557</v>
      </c>
      <c r="N284" s="17" t="s">
        <v>1512</v>
      </c>
      <c r="O284" s="27" t="str">
        <f>INDEX(accountchart[chartId], MATCH(Table1[[#This Row],[sellChartName]],accountchart[chartName],0))</f>
        <v>52900953</v>
      </c>
      <c r="P284" s="27" t="str">
        <f>INDEX(accountchart[chartId], MATCH(Table1[[#This Row],[buyChartName]],accountchart[chartName],0))</f>
        <v>47210273</v>
      </c>
    </row>
    <row r="285" spans="1:16" x14ac:dyDescent="0.5">
      <c r="A285" s="17" t="s">
        <v>2899</v>
      </c>
      <c r="B285" s="17" t="s">
        <v>1488</v>
      </c>
      <c r="C285" s="37">
        <f t="shared" si="9"/>
        <v>3</v>
      </c>
      <c r="D285" s="31" t="s">
        <v>2647</v>
      </c>
      <c r="E285" s="31" t="s">
        <v>2643</v>
      </c>
      <c r="F285" s="52"/>
      <c r="G285" s="30">
        <v>50</v>
      </c>
      <c r="H285" s="17">
        <v>7</v>
      </c>
      <c r="I285" s="17" t="s">
        <v>2892</v>
      </c>
      <c r="K285" s="30">
        <v>25</v>
      </c>
      <c r="L285" s="17">
        <v>7</v>
      </c>
      <c r="M285" s="17" t="s">
        <v>1557</v>
      </c>
      <c r="N285" s="17" t="s">
        <v>1512</v>
      </c>
      <c r="O285" s="27" t="str">
        <f>INDEX(accountchart[chartId], MATCH(Table1[[#This Row],[sellChartName]],accountchart[chartName],0))</f>
        <v>52900953</v>
      </c>
      <c r="P285" s="27" t="str">
        <f>INDEX(accountchart[chartId], MATCH(Table1[[#This Row],[buyChartName]],accountchart[chartName],0))</f>
        <v>47210273</v>
      </c>
    </row>
    <row r="286" spans="1:16" x14ac:dyDescent="0.5">
      <c r="A286" s="17" t="s">
        <v>2900</v>
      </c>
      <c r="B286" s="17" t="s">
        <v>1488</v>
      </c>
      <c r="C286" s="37">
        <f t="shared" si="9"/>
        <v>3</v>
      </c>
      <c r="D286" s="31" t="s">
        <v>2648</v>
      </c>
      <c r="E286" s="31" t="s">
        <v>2643</v>
      </c>
      <c r="F286" s="52"/>
      <c r="G286" s="30">
        <v>30</v>
      </c>
      <c r="H286" s="17">
        <v>7</v>
      </c>
      <c r="I286" s="17" t="s">
        <v>2892</v>
      </c>
      <c r="K286" s="30">
        <v>15</v>
      </c>
      <c r="L286" s="17">
        <v>7</v>
      </c>
      <c r="M286" s="17" t="s">
        <v>1557</v>
      </c>
      <c r="N286" s="17" t="s">
        <v>1512</v>
      </c>
      <c r="O286" s="27" t="str">
        <f>INDEX(accountchart[chartId], MATCH(Table1[[#This Row],[sellChartName]],accountchart[chartName],0))</f>
        <v>52900953</v>
      </c>
      <c r="P286" s="27" t="str">
        <f>INDEX(accountchart[chartId], MATCH(Table1[[#This Row],[buyChartName]],accountchart[chartName],0))</f>
        <v>47210273</v>
      </c>
    </row>
    <row r="287" spans="1:16" x14ac:dyDescent="0.5">
      <c r="A287" s="17" t="s">
        <v>2901</v>
      </c>
      <c r="B287" s="17" t="s">
        <v>1488</v>
      </c>
      <c r="C287" s="37">
        <f t="shared" si="9"/>
        <v>3</v>
      </c>
      <c r="D287" s="31" t="s">
        <v>2649</v>
      </c>
      <c r="E287" s="31" t="s">
        <v>2643</v>
      </c>
      <c r="F287" s="52"/>
      <c r="G287" s="30">
        <v>20</v>
      </c>
      <c r="H287" s="17">
        <v>7</v>
      </c>
      <c r="I287" s="17" t="s">
        <v>2892</v>
      </c>
      <c r="K287" s="30">
        <v>10</v>
      </c>
      <c r="L287" s="17">
        <v>7</v>
      </c>
      <c r="M287" s="17" t="s">
        <v>1557</v>
      </c>
      <c r="N287" s="17" t="s">
        <v>1512</v>
      </c>
      <c r="O287" s="27" t="str">
        <f>INDEX(accountchart[chartId], MATCH(Table1[[#This Row],[sellChartName]],accountchart[chartName],0))</f>
        <v>52900953</v>
      </c>
      <c r="P287" s="27" t="str">
        <f>INDEX(accountchart[chartId], MATCH(Table1[[#This Row],[buyChartName]],accountchart[chartName],0))</f>
        <v>47210273</v>
      </c>
    </row>
    <row r="288" spans="1:16" x14ac:dyDescent="0.5">
      <c r="A288" s="17" t="s">
        <v>2902</v>
      </c>
      <c r="B288" s="17" t="s">
        <v>1488</v>
      </c>
      <c r="C288" s="37">
        <f t="shared" si="9"/>
        <v>3</v>
      </c>
      <c r="D288" s="31" t="s">
        <v>2650</v>
      </c>
      <c r="E288" s="31" t="s">
        <v>2643</v>
      </c>
      <c r="F288" s="52"/>
      <c r="G288" s="30">
        <v>70</v>
      </c>
      <c r="H288" s="17">
        <v>7</v>
      </c>
      <c r="I288" s="17" t="s">
        <v>2892</v>
      </c>
      <c r="K288" s="30">
        <v>30</v>
      </c>
      <c r="L288" s="17">
        <v>7</v>
      </c>
      <c r="M288" s="17" t="s">
        <v>1557</v>
      </c>
      <c r="N288" s="17" t="s">
        <v>1512</v>
      </c>
      <c r="O288" s="27" t="str">
        <f>INDEX(accountchart[chartId], MATCH(Table1[[#This Row],[sellChartName]],accountchart[chartName],0))</f>
        <v>52900953</v>
      </c>
      <c r="P288" s="27" t="str">
        <f>INDEX(accountchart[chartId], MATCH(Table1[[#This Row],[buyChartName]],accountchart[chartName],0))</f>
        <v>47210273</v>
      </c>
    </row>
    <row r="289" spans="1:16" x14ac:dyDescent="0.5">
      <c r="A289" s="17" t="s">
        <v>2903</v>
      </c>
      <c r="B289" s="17" t="s">
        <v>1488</v>
      </c>
      <c r="C289" s="37">
        <f t="shared" si="9"/>
        <v>3</v>
      </c>
      <c r="D289" s="31" t="s">
        <v>2651</v>
      </c>
      <c r="E289" s="31" t="s">
        <v>2643</v>
      </c>
      <c r="F289" s="52"/>
      <c r="G289" s="30">
        <v>50</v>
      </c>
      <c r="H289" s="17">
        <v>7</v>
      </c>
      <c r="I289" s="17" t="s">
        <v>2892</v>
      </c>
      <c r="K289" s="30">
        <v>25</v>
      </c>
      <c r="L289" s="17">
        <v>7</v>
      </c>
      <c r="M289" s="17" t="s">
        <v>1557</v>
      </c>
      <c r="N289" s="17" t="s">
        <v>1512</v>
      </c>
      <c r="O289" s="27" t="str">
        <f>INDEX(accountchart[chartId], MATCH(Table1[[#This Row],[sellChartName]],accountchart[chartName],0))</f>
        <v>52900953</v>
      </c>
      <c r="P289" s="27" t="str">
        <f>INDEX(accountchart[chartId], MATCH(Table1[[#This Row],[buyChartName]],accountchart[chartName],0))</f>
        <v>47210273</v>
      </c>
    </row>
    <row r="290" spans="1:16" x14ac:dyDescent="0.5">
      <c r="A290" s="17" t="s">
        <v>2904</v>
      </c>
      <c r="B290" s="17" t="s">
        <v>1488</v>
      </c>
      <c r="C290" s="37">
        <f t="shared" si="9"/>
        <v>3</v>
      </c>
      <c r="D290" s="31" t="s">
        <v>2652</v>
      </c>
      <c r="E290" s="31" t="s">
        <v>2643</v>
      </c>
      <c r="F290" s="52"/>
      <c r="G290" s="30">
        <v>40</v>
      </c>
      <c r="H290" s="17">
        <v>7</v>
      </c>
      <c r="I290" s="17" t="s">
        <v>2892</v>
      </c>
      <c r="K290" s="30">
        <v>20</v>
      </c>
      <c r="L290" s="17">
        <v>7</v>
      </c>
      <c r="M290" s="17" t="s">
        <v>1557</v>
      </c>
      <c r="N290" s="17" t="s">
        <v>1512</v>
      </c>
      <c r="O290" s="27" t="str">
        <f>INDEX(accountchart[chartId], MATCH(Table1[[#This Row],[sellChartName]],accountchart[chartName],0))</f>
        <v>52900953</v>
      </c>
      <c r="P290" s="27" t="str">
        <f>INDEX(accountchart[chartId], MATCH(Table1[[#This Row],[buyChartName]],accountchart[chartName],0))</f>
        <v>47210273</v>
      </c>
    </row>
    <row r="291" spans="1:16" x14ac:dyDescent="0.5">
      <c r="A291" s="17" t="s">
        <v>2905</v>
      </c>
      <c r="B291" s="17" t="s">
        <v>1488</v>
      </c>
      <c r="C291" s="37">
        <f t="shared" si="9"/>
        <v>3</v>
      </c>
      <c r="D291" s="31" t="s">
        <v>2653</v>
      </c>
      <c r="E291" s="31" t="s">
        <v>2643</v>
      </c>
      <c r="F291" s="52"/>
      <c r="G291" s="30">
        <v>70</v>
      </c>
      <c r="H291" s="17">
        <v>7</v>
      </c>
      <c r="I291" s="17" t="s">
        <v>2892</v>
      </c>
      <c r="K291" s="30">
        <v>30</v>
      </c>
      <c r="L291" s="17">
        <v>7</v>
      </c>
      <c r="M291" s="17" t="s">
        <v>1557</v>
      </c>
      <c r="N291" s="17" t="s">
        <v>1512</v>
      </c>
      <c r="O291" s="27" t="str">
        <f>INDEX(accountchart[chartId], MATCH(Table1[[#This Row],[sellChartName]],accountchart[chartName],0))</f>
        <v>52900953</v>
      </c>
      <c r="P291" s="27" t="str">
        <f>INDEX(accountchart[chartId], MATCH(Table1[[#This Row],[buyChartName]],accountchart[chartName],0))</f>
        <v>47210273</v>
      </c>
    </row>
    <row r="292" spans="1:16" x14ac:dyDescent="0.5">
      <c r="A292" s="17" t="s">
        <v>2906</v>
      </c>
      <c r="B292" s="17" t="s">
        <v>1488</v>
      </c>
      <c r="C292" s="37">
        <f t="shared" si="9"/>
        <v>3</v>
      </c>
      <c r="D292" s="31" t="s">
        <v>2654</v>
      </c>
      <c r="E292" s="31" t="s">
        <v>2643</v>
      </c>
      <c r="F292" s="52"/>
      <c r="G292" s="30">
        <v>50</v>
      </c>
      <c r="H292" s="17">
        <v>7</v>
      </c>
      <c r="I292" s="17" t="s">
        <v>2892</v>
      </c>
      <c r="K292" s="30">
        <v>25</v>
      </c>
      <c r="L292" s="17">
        <v>7</v>
      </c>
      <c r="M292" s="17" t="s">
        <v>1557</v>
      </c>
      <c r="N292" s="17" t="s">
        <v>1512</v>
      </c>
      <c r="O292" s="27" t="str">
        <f>INDEX(accountchart[chartId], MATCH(Table1[[#This Row],[sellChartName]],accountchart[chartName],0))</f>
        <v>52900953</v>
      </c>
      <c r="P292" s="27" t="str">
        <f>INDEX(accountchart[chartId], MATCH(Table1[[#This Row],[buyChartName]],accountchart[chartName],0))</f>
        <v>47210273</v>
      </c>
    </row>
    <row r="293" spans="1:16" x14ac:dyDescent="0.5">
      <c r="A293" s="17" t="s">
        <v>2907</v>
      </c>
      <c r="B293" s="17" t="s">
        <v>1488</v>
      </c>
      <c r="C293" s="37">
        <f t="shared" si="9"/>
        <v>3</v>
      </c>
      <c r="D293" s="31" t="s">
        <v>2655</v>
      </c>
      <c r="E293" s="31" t="s">
        <v>2643</v>
      </c>
      <c r="F293" s="52"/>
      <c r="G293" s="30">
        <v>40</v>
      </c>
      <c r="H293" s="17">
        <v>7</v>
      </c>
      <c r="I293" s="17" t="s">
        <v>2892</v>
      </c>
      <c r="K293" s="30">
        <v>20</v>
      </c>
      <c r="L293" s="17">
        <v>7</v>
      </c>
      <c r="M293" s="17" t="s">
        <v>1557</v>
      </c>
      <c r="N293" s="17" t="s">
        <v>1512</v>
      </c>
      <c r="O293" s="27" t="str">
        <f>INDEX(accountchart[chartId], MATCH(Table1[[#This Row],[sellChartName]],accountchart[chartName],0))</f>
        <v>52900953</v>
      </c>
      <c r="P293" s="27" t="str">
        <f>INDEX(accountchart[chartId], MATCH(Table1[[#This Row],[buyChartName]],accountchart[chartName],0))</f>
        <v>47210273</v>
      </c>
    </row>
    <row r="294" spans="1:16" x14ac:dyDescent="0.5">
      <c r="A294" s="17" t="s">
        <v>2908</v>
      </c>
      <c r="B294" s="17" t="s">
        <v>1488</v>
      </c>
      <c r="C294" s="37">
        <f t="shared" si="9"/>
        <v>3</v>
      </c>
      <c r="D294" s="31" t="s">
        <v>2656</v>
      </c>
      <c r="E294" s="31" t="s">
        <v>2643</v>
      </c>
      <c r="F294" s="52"/>
      <c r="G294" s="30">
        <v>50</v>
      </c>
      <c r="H294" s="17">
        <v>7</v>
      </c>
      <c r="I294" s="17" t="s">
        <v>2892</v>
      </c>
      <c r="K294" s="30">
        <v>25</v>
      </c>
      <c r="L294" s="17">
        <v>7</v>
      </c>
      <c r="M294" s="17" t="s">
        <v>1557</v>
      </c>
      <c r="N294" s="17" t="s">
        <v>1512</v>
      </c>
      <c r="O294" s="27" t="str">
        <f>INDEX(accountchart[chartId], MATCH(Table1[[#This Row],[sellChartName]],accountchart[chartName],0))</f>
        <v>52900953</v>
      </c>
      <c r="P294" s="27" t="str">
        <f>INDEX(accountchart[chartId], MATCH(Table1[[#This Row],[buyChartName]],accountchart[chartName],0))</f>
        <v>47210273</v>
      </c>
    </row>
    <row r="295" spans="1:16" x14ac:dyDescent="0.5">
      <c r="A295" s="17" t="s">
        <v>2909</v>
      </c>
      <c r="B295" s="17" t="s">
        <v>1488</v>
      </c>
      <c r="C295" s="37">
        <f t="shared" si="9"/>
        <v>3</v>
      </c>
      <c r="D295" s="31" t="s">
        <v>2657</v>
      </c>
      <c r="E295" s="31" t="s">
        <v>2643</v>
      </c>
      <c r="F295" s="52"/>
      <c r="G295" s="30">
        <v>40</v>
      </c>
      <c r="H295" s="17">
        <v>7</v>
      </c>
      <c r="I295" s="17" t="s">
        <v>2892</v>
      </c>
      <c r="K295" s="30">
        <v>20</v>
      </c>
      <c r="L295" s="17">
        <v>7</v>
      </c>
      <c r="M295" s="17" t="s">
        <v>1557</v>
      </c>
      <c r="N295" s="17" t="s">
        <v>1512</v>
      </c>
      <c r="O295" s="27" t="str">
        <f>INDEX(accountchart[chartId], MATCH(Table1[[#This Row],[sellChartName]],accountchart[chartName],0))</f>
        <v>52900953</v>
      </c>
      <c r="P295" s="27" t="str">
        <f>INDEX(accountchart[chartId], MATCH(Table1[[#This Row],[buyChartName]],accountchart[chartName],0))</f>
        <v>47210273</v>
      </c>
    </row>
    <row r="296" spans="1:16" x14ac:dyDescent="0.5">
      <c r="A296" s="17" t="s">
        <v>2910</v>
      </c>
      <c r="B296" s="17" t="s">
        <v>1488</v>
      </c>
      <c r="C296" s="37">
        <f t="shared" si="9"/>
        <v>3</v>
      </c>
      <c r="D296" s="31" t="s">
        <v>2658</v>
      </c>
      <c r="E296" s="31" t="s">
        <v>2643</v>
      </c>
      <c r="F296" s="52"/>
      <c r="G296" s="30">
        <v>60</v>
      </c>
      <c r="H296" s="17">
        <v>7</v>
      </c>
      <c r="I296" s="17" t="s">
        <v>2892</v>
      </c>
      <c r="K296" s="30">
        <v>30</v>
      </c>
      <c r="L296" s="17">
        <v>7</v>
      </c>
      <c r="M296" s="17" t="s">
        <v>1557</v>
      </c>
      <c r="N296" s="17" t="s">
        <v>1512</v>
      </c>
      <c r="O296" s="27" t="str">
        <f>INDEX(accountchart[chartId], MATCH(Table1[[#This Row],[sellChartName]],accountchart[chartName],0))</f>
        <v>52900953</v>
      </c>
      <c r="P296" s="27" t="str">
        <f>INDEX(accountchart[chartId], MATCH(Table1[[#This Row],[buyChartName]],accountchart[chartName],0))</f>
        <v>47210273</v>
      </c>
    </row>
    <row r="297" spans="1:16" x14ac:dyDescent="0.5">
      <c r="A297" s="17" t="s">
        <v>2911</v>
      </c>
      <c r="B297" s="17" t="s">
        <v>1488</v>
      </c>
      <c r="C297" s="37">
        <f t="shared" si="9"/>
        <v>3</v>
      </c>
      <c r="D297" s="31" t="s">
        <v>2659</v>
      </c>
      <c r="E297" s="31" t="s">
        <v>2643</v>
      </c>
      <c r="F297" s="52"/>
      <c r="G297" s="30">
        <v>50</v>
      </c>
      <c r="H297" s="17">
        <v>7</v>
      </c>
      <c r="I297" s="17" t="s">
        <v>2892</v>
      </c>
      <c r="K297" s="30">
        <v>25</v>
      </c>
      <c r="L297" s="17">
        <v>7</v>
      </c>
      <c r="M297" s="17" t="s">
        <v>1557</v>
      </c>
      <c r="N297" s="17" t="s">
        <v>1512</v>
      </c>
      <c r="O297" s="27" t="str">
        <f>INDEX(accountchart[chartId], MATCH(Table1[[#This Row],[sellChartName]],accountchart[chartName],0))</f>
        <v>52900953</v>
      </c>
      <c r="P297" s="27" t="str">
        <f>INDEX(accountchart[chartId], MATCH(Table1[[#This Row],[buyChartName]],accountchart[chartName],0))</f>
        <v>47210273</v>
      </c>
    </row>
    <row r="298" spans="1:16" x14ac:dyDescent="0.5">
      <c r="A298" s="17" t="s">
        <v>2912</v>
      </c>
      <c r="B298" s="17" t="s">
        <v>1488</v>
      </c>
      <c r="C298" s="37">
        <f t="shared" si="9"/>
        <v>3</v>
      </c>
      <c r="D298" s="31" t="s">
        <v>2660</v>
      </c>
      <c r="E298" s="31" t="s">
        <v>2643</v>
      </c>
      <c r="F298" s="52"/>
      <c r="G298" s="30">
        <v>0</v>
      </c>
      <c r="H298" s="17">
        <v>7</v>
      </c>
      <c r="I298" s="17" t="s">
        <v>2892</v>
      </c>
      <c r="K298" s="30">
        <v>0</v>
      </c>
      <c r="L298" s="17">
        <v>7</v>
      </c>
      <c r="M298" s="17" t="s">
        <v>1557</v>
      </c>
      <c r="N298" s="17" t="s">
        <v>1512</v>
      </c>
      <c r="O298" s="27" t="str">
        <f>INDEX(accountchart[chartId], MATCH(Table1[[#This Row],[sellChartName]],accountchart[chartName],0))</f>
        <v>52900953</v>
      </c>
      <c r="P298" s="27" t="str">
        <f>INDEX(accountchart[chartId], MATCH(Table1[[#This Row],[buyChartName]],accountchart[chartName],0))</f>
        <v>47210273</v>
      </c>
    </row>
    <row r="299" spans="1:16" x14ac:dyDescent="0.5">
      <c r="A299" s="17" t="s">
        <v>2913</v>
      </c>
      <c r="B299" s="17" t="s">
        <v>1488</v>
      </c>
      <c r="C299" s="37">
        <f t="shared" si="9"/>
        <v>3</v>
      </c>
      <c r="D299" s="31" t="s">
        <v>2661</v>
      </c>
      <c r="E299" s="31" t="s">
        <v>2643</v>
      </c>
      <c r="F299" s="52"/>
      <c r="G299" s="30">
        <v>10</v>
      </c>
      <c r="H299" s="17">
        <v>7</v>
      </c>
      <c r="I299" s="17" t="s">
        <v>2892</v>
      </c>
      <c r="K299" s="30">
        <v>20</v>
      </c>
      <c r="L299" s="17">
        <v>7</v>
      </c>
      <c r="M299" s="17" t="s">
        <v>1557</v>
      </c>
      <c r="N299" s="17" t="s">
        <v>1512</v>
      </c>
      <c r="O299" s="27" t="str">
        <f>INDEX(accountchart[chartId], MATCH(Table1[[#This Row],[sellChartName]],accountchart[chartName],0))</f>
        <v>52900953</v>
      </c>
      <c r="P299" s="27" t="str">
        <f>INDEX(accountchart[chartId], MATCH(Table1[[#This Row],[buyChartName]],accountchart[chartName],0))</f>
        <v>47210273</v>
      </c>
    </row>
    <row r="300" spans="1:16" x14ac:dyDescent="0.5">
      <c r="A300" s="17" t="s">
        <v>2914</v>
      </c>
      <c r="B300" s="17" t="s">
        <v>1488</v>
      </c>
      <c r="C300" s="37">
        <f t="shared" si="9"/>
        <v>3</v>
      </c>
      <c r="D300" s="31" t="s">
        <v>2662</v>
      </c>
      <c r="E300" s="31" t="s">
        <v>2643</v>
      </c>
      <c r="F300" s="52"/>
      <c r="G300" s="30">
        <v>15</v>
      </c>
      <c r="H300" s="17">
        <v>7</v>
      </c>
      <c r="I300" s="17" t="s">
        <v>2892</v>
      </c>
      <c r="K300" s="30">
        <v>30</v>
      </c>
      <c r="L300" s="17">
        <v>7</v>
      </c>
      <c r="M300" s="17" t="s">
        <v>1557</v>
      </c>
      <c r="N300" s="17" t="s">
        <v>1512</v>
      </c>
      <c r="O300" s="27" t="str">
        <f>INDEX(accountchart[chartId], MATCH(Table1[[#This Row],[sellChartName]],accountchart[chartName],0))</f>
        <v>52900953</v>
      </c>
      <c r="P300" s="27" t="str">
        <f>INDEX(accountchart[chartId], MATCH(Table1[[#This Row],[buyChartName]],accountchart[chartName],0))</f>
        <v>47210273</v>
      </c>
    </row>
    <row r="301" spans="1:16" x14ac:dyDescent="0.5">
      <c r="A301" s="17" t="s">
        <v>2915</v>
      </c>
      <c r="B301" s="17" t="s">
        <v>1488</v>
      </c>
      <c r="C301" s="37">
        <f t="shared" si="9"/>
        <v>3</v>
      </c>
      <c r="D301" s="31" t="s">
        <v>2663</v>
      </c>
      <c r="E301" s="31" t="s">
        <v>2643</v>
      </c>
      <c r="F301" s="52"/>
      <c r="G301" s="30">
        <v>20</v>
      </c>
      <c r="H301" s="17">
        <v>7</v>
      </c>
      <c r="I301" s="17" t="s">
        <v>2892</v>
      </c>
      <c r="K301" s="30">
        <v>40</v>
      </c>
      <c r="L301" s="17">
        <v>7</v>
      </c>
      <c r="M301" s="17" t="s">
        <v>1557</v>
      </c>
      <c r="N301" s="17" t="s">
        <v>1512</v>
      </c>
      <c r="O301" s="27" t="str">
        <f>INDEX(accountchart[chartId], MATCH(Table1[[#This Row],[sellChartName]],accountchart[chartName],0))</f>
        <v>52900953</v>
      </c>
      <c r="P301" s="27" t="str">
        <f>INDEX(accountchart[chartId], MATCH(Table1[[#This Row],[buyChartName]],accountchart[chartName],0))</f>
        <v>47210273</v>
      </c>
    </row>
    <row r="302" spans="1:16" x14ac:dyDescent="0.5">
      <c r="A302" s="17" t="s">
        <v>2916</v>
      </c>
      <c r="B302" s="17" t="s">
        <v>1488</v>
      </c>
      <c r="C302" s="37">
        <f t="shared" si="9"/>
        <v>3</v>
      </c>
      <c r="D302" s="31" t="s">
        <v>4043</v>
      </c>
      <c r="E302" s="31" t="s">
        <v>2643</v>
      </c>
      <c r="F302" s="52"/>
      <c r="G302" s="30">
        <v>30</v>
      </c>
      <c r="H302" s="17">
        <v>7</v>
      </c>
      <c r="I302" s="17" t="s">
        <v>2892</v>
      </c>
      <c r="K302" s="30">
        <v>15</v>
      </c>
      <c r="L302" s="17">
        <v>7</v>
      </c>
      <c r="M302" s="17" t="s">
        <v>1557</v>
      </c>
      <c r="N302" s="17" t="s">
        <v>1512</v>
      </c>
      <c r="O302" s="27" t="str">
        <f>INDEX(accountchart[chartId], MATCH(Table1[[#This Row],[sellChartName]],accountchart[chartName],0))</f>
        <v>52900953</v>
      </c>
      <c r="P302" s="27" t="str">
        <f>INDEX(accountchart[chartId], MATCH(Table1[[#This Row],[buyChartName]],accountchart[chartName],0))</f>
        <v>47210273</v>
      </c>
    </row>
    <row r="303" spans="1:16" x14ac:dyDescent="0.5">
      <c r="A303" s="17" t="s">
        <v>4041</v>
      </c>
      <c r="B303" s="17" t="s">
        <v>1488</v>
      </c>
      <c r="C303" s="37">
        <f t="shared" si="9"/>
        <v>3</v>
      </c>
      <c r="D303" s="31" t="s">
        <v>4044</v>
      </c>
      <c r="E303" s="31" t="s">
        <v>2643</v>
      </c>
      <c r="F303" s="52"/>
      <c r="G303" s="30">
        <v>50</v>
      </c>
      <c r="H303" s="17">
        <v>7</v>
      </c>
      <c r="I303" s="17" t="s">
        <v>2892</v>
      </c>
      <c r="K303" s="30">
        <v>25</v>
      </c>
      <c r="L303" s="17">
        <v>7</v>
      </c>
      <c r="M303" s="17" t="s">
        <v>1557</v>
      </c>
      <c r="N303" s="17" t="s">
        <v>1512</v>
      </c>
      <c r="O303" s="27" t="str">
        <f>INDEX(accountchart[chartId], MATCH(Table1[[#This Row],[sellChartName]],accountchart[chartName],0))</f>
        <v>52900953</v>
      </c>
      <c r="P303" s="27" t="str">
        <f>INDEX(accountchart[chartId], MATCH(Table1[[#This Row],[buyChartName]],accountchart[chartName],0))</f>
        <v>47210273</v>
      </c>
    </row>
    <row r="304" spans="1:16" x14ac:dyDescent="0.5">
      <c r="A304" s="17" t="s">
        <v>4042</v>
      </c>
      <c r="B304" s="17" t="s">
        <v>1488</v>
      </c>
      <c r="C304" s="37">
        <f t="shared" si="9"/>
        <v>3</v>
      </c>
      <c r="D304" s="31" t="s">
        <v>4045</v>
      </c>
      <c r="E304" s="31" t="s">
        <v>2643</v>
      </c>
      <c r="F304" s="52"/>
      <c r="G304" s="30">
        <v>60</v>
      </c>
      <c r="H304" s="17">
        <v>7</v>
      </c>
      <c r="I304" s="17" t="s">
        <v>2892</v>
      </c>
      <c r="K304" s="30">
        <v>30</v>
      </c>
      <c r="L304" s="17">
        <v>7</v>
      </c>
      <c r="M304" s="17" t="s">
        <v>1557</v>
      </c>
      <c r="N304" s="17" t="s">
        <v>1512</v>
      </c>
      <c r="O304" s="27" t="str">
        <f>INDEX(accountchart[chartId], MATCH(Table1[[#This Row],[sellChartName]],accountchart[chartName],0))</f>
        <v>52900953</v>
      </c>
      <c r="P304" s="27" t="str">
        <f>INDEX(accountchart[chartId], MATCH(Table1[[#This Row],[buyChartName]],accountchart[chartName],0))</f>
        <v>47210273</v>
      </c>
    </row>
    <row r="305" spans="1:16" x14ac:dyDescent="0.5">
      <c r="A305" s="17" t="s">
        <v>2917</v>
      </c>
      <c r="B305" s="17" t="s">
        <v>1488</v>
      </c>
      <c r="C305" s="37">
        <f t="shared" si="9"/>
        <v>3</v>
      </c>
      <c r="D305" s="31" t="s">
        <v>881</v>
      </c>
      <c r="E305" s="31" t="s">
        <v>191</v>
      </c>
      <c r="F305" s="52"/>
      <c r="G305" s="30">
        <v>60</v>
      </c>
      <c r="H305" s="17">
        <v>7</v>
      </c>
      <c r="I305" s="17" t="s">
        <v>2892</v>
      </c>
      <c r="K305" s="30">
        <v>25</v>
      </c>
      <c r="L305" s="17">
        <v>7</v>
      </c>
      <c r="M305" s="17" t="s">
        <v>1557</v>
      </c>
      <c r="N305" s="17" t="s">
        <v>1512</v>
      </c>
      <c r="O305" s="27" t="str">
        <f>INDEX(accountchart[chartId], MATCH(Table1[[#This Row],[sellChartName]],accountchart[chartName],0))</f>
        <v>52900953</v>
      </c>
      <c r="P305" s="27" t="str">
        <f>INDEX(accountchart[chartId], MATCH(Table1[[#This Row],[buyChartName]],accountchart[chartName],0))</f>
        <v>47210273</v>
      </c>
    </row>
    <row r="306" spans="1:16" x14ac:dyDescent="0.5">
      <c r="A306" s="17" t="s">
        <v>2918</v>
      </c>
      <c r="B306" s="17" t="s">
        <v>1488</v>
      </c>
      <c r="C306" s="37">
        <f t="shared" si="9"/>
        <v>3</v>
      </c>
      <c r="D306" s="31" t="s">
        <v>967</v>
      </c>
      <c r="E306" s="31" t="s">
        <v>191</v>
      </c>
      <c r="F306" s="52"/>
      <c r="G306" s="30">
        <v>50</v>
      </c>
      <c r="H306" s="17">
        <v>7</v>
      </c>
      <c r="I306" s="17" t="s">
        <v>2892</v>
      </c>
      <c r="K306" s="30">
        <v>20</v>
      </c>
      <c r="L306" s="17">
        <v>7</v>
      </c>
      <c r="M306" s="17" t="s">
        <v>1557</v>
      </c>
      <c r="N306" s="17" t="s">
        <v>1512</v>
      </c>
      <c r="O306" s="27" t="str">
        <f>INDEX(accountchart[chartId], MATCH(Table1[[#This Row],[sellChartName]],accountchart[chartName],0))</f>
        <v>52900953</v>
      </c>
      <c r="P306" s="27" t="str">
        <f>INDEX(accountchart[chartId], MATCH(Table1[[#This Row],[buyChartName]],accountchart[chartName],0))</f>
        <v>47210273</v>
      </c>
    </row>
    <row r="307" spans="1:16" x14ac:dyDescent="0.5">
      <c r="A307" s="17" t="s">
        <v>2919</v>
      </c>
      <c r="B307" s="17" t="s">
        <v>1488</v>
      </c>
      <c r="C307" s="37">
        <f t="shared" si="9"/>
        <v>3</v>
      </c>
      <c r="D307" s="31" t="s">
        <v>883</v>
      </c>
      <c r="E307" s="31" t="s">
        <v>191</v>
      </c>
      <c r="F307" s="52"/>
      <c r="G307" s="30">
        <v>50</v>
      </c>
      <c r="H307" s="17">
        <v>7</v>
      </c>
      <c r="I307" s="17" t="s">
        <v>2892</v>
      </c>
      <c r="K307" s="30">
        <v>20</v>
      </c>
      <c r="L307" s="17">
        <v>7</v>
      </c>
      <c r="M307" s="17" t="s">
        <v>1557</v>
      </c>
      <c r="N307" s="17" t="s">
        <v>1512</v>
      </c>
      <c r="O307" s="27" t="str">
        <f>INDEX(accountchart[chartId], MATCH(Table1[[#This Row],[sellChartName]],accountchart[chartName],0))</f>
        <v>52900953</v>
      </c>
      <c r="P307" s="27" t="str">
        <f>INDEX(accountchart[chartId], MATCH(Table1[[#This Row],[buyChartName]],accountchart[chartName],0))</f>
        <v>47210273</v>
      </c>
    </row>
    <row r="308" spans="1:16" x14ac:dyDescent="0.5">
      <c r="A308" s="17" t="s">
        <v>2920</v>
      </c>
      <c r="B308" s="17" t="s">
        <v>1488</v>
      </c>
      <c r="C308" s="37">
        <f t="shared" si="9"/>
        <v>3</v>
      </c>
      <c r="D308" s="31" t="s">
        <v>958</v>
      </c>
      <c r="E308" s="31" t="s">
        <v>191</v>
      </c>
      <c r="F308" s="52"/>
      <c r="G308" s="30">
        <v>60</v>
      </c>
      <c r="H308" s="17">
        <v>7</v>
      </c>
      <c r="I308" s="17" t="s">
        <v>2892</v>
      </c>
      <c r="K308" s="30">
        <v>25</v>
      </c>
      <c r="L308" s="17">
        <v>7</v>
      </c>
      <c r="M308" s="17" t="s">
        <v>1557</v>
      </c>
      <c r="N308" s="17" t="s">
        <v>1512</v>
      </c>
      <c r="O308" s="27" t="str">
        <f>INDEX(accountchart[chartId], MATCH(Table1[[#This Row],[sellChartName]],accountchart[chartName],0))</f>
        <v>52900953</v>
      </c>
      <c r="P308" s="27" t="str">
        <f>INDEX(accountchart[chartId], MATCH(Table1[[#This Row],[buyChartName]],accountchart[chartName],0))</f>
        <v>47210273</v>
      </c>
    </row>
    <row r="309" spans="1:16" x14ac:dyDescent="0.5">
      <c r="A309" s="17" t="s">
        <v>2921</v>
      </c>
      <c r="B309" s="17" t="s">
        <v>1488</v>
      </c>
      <c r="C309" s="37">
        <f t="shared" si="9"/>
        <v>3</v>
      </c>
      <c r="D309" s="31" t="s">
        <v>873</v>
      </c>
      <c r="E309" s="31" t="s">
        <v>191</v>
      </c>
      <c r="F309" s="52"/>
      <c r="G309" s="30">
        <v>60</v>
      </c>
      <c r="H309" s="17">
        <v>7</v>
      </c>
      <c r="I309" s="17" t="s">
        <v>2892</v>
      </c>
      <c r="K309" s="30">
        <v>25</v>
      </c>
      <c r="L309" s="17">
        <v>7</v>
      </c>
      <c r="M309" s="17" t="s">
        <v>1557</v>
      </c>
      <c r="N309" s="17" t="s">
        <v>1512</v>
      </c>
      <c r="O309" s="27" t="str">
        <f>INDEX(accountchart[chartId], MATCH(Table1[[#This Row],[sellChartName]],accountchart[chartName],0))</f>
        <v>52900953</v>
      </c>
      <c r="P309" s="27" t="str">
        <f>INDEX(accountchart[chartId], MATCH(Table1[[#This Row],[buyChartName]],accountchart[chartName],0))</f>
        <v>47210273</v>
      </c>
    </row>
    <row r="310" spans="1:16" x14ac:dyDescent="0.5">
      <c r="A310" s="17" t="s">
        <v>2922</v>
      </c>
      <c r="B310" s="17" t="s">
        <v>1488</v>
      </c>
      <c r="C310" s="37">
        <f t="shared" si="9"/>
        <v>3</v>
      </c>
      <c r="D310" s="31" t="s">
        <v>880</v>
      </c>
      <c r="E310" s="31" t="s">
        <v>191</v>
      </c>
      <c r="F310" s="52"/>
      <c r="G310" s="30">
        <v>60</v>
      </c>
      <c r="H310" s="17">
        <v>7</v>
      </c>
      <c r="I310" s="17" t="s">
        <v>2892</v>
      </c>
      <c r="K310" s="30">
        <v>25</v>
      </c>
      <c r="L310" s="17">
        <v>7</v>
      </c>
      <c r="M310" s="17" t="s">
        <v>1557</v>
      </c>
      <c r="N310" s="17" t="s">
        <v>1512</v>
      </c>
      <c r="O310" s="27" t="str">
        <f>INDEX(accountchart[chartId], MATCH(Table1[[#This Row],[sellChartName]],accountchart[chartName],0))</f>
        <v>52900953</v>
      </c>
      <c r="P310" s="27" t="str">
        <f>INDEX(accountchart[chartId], MATCH(Table1[[#This Row],[buyChartName]],accountchart[chartName],0))</f>
        <v>47210273</v>
      </c>
    </row>
    <row r="311" spans="1:16" x14ac:dyDescent="0.5">
      <c r="A311" s="17" t="s">
        <v>2923</v>
      </c>
      <c r="B311" s="17" t="s">
        <v>1488</v>
      </c>
      <c r="C311" s="37">
        <f t="shared" si="9"/>
        <v>3</v>
      </c>
      <c r="D311" s="31" t="s">
        <v>981</v>
      </c>
      <c r="E311" s="31" t="s">
        <v>191</v>
      </c>
      <c r="F311" s="52"/>
      <c r="G311" s="30">
        <v>60</v>
      </c>
      <c r="H311" s="17">
        <v>7</v>
      </c>
      <c r="I311" s="17" t="s">
        <v>2892</v>
      </c>
      <c r="K311" s="30">
        <v>25</v>
      </c>
      <c r="L311" s="17">
        <v>7</v>
      </c>
      <c r="M311" s="17" t="s">
        <v>1557</v>
      </c>
      <c r="N311" s="17" t="s">
        <v>1512</v>
      </c>
      <c r="O311" s="27" t="str">
        <f>INDEX(accountchart[chartId], MATCH(Table1[[#This Row],[sellChartName]],accountchart[chartName],0))</f>
        <v>52900953</v>
      </c>
      <c r="P311" s="27" t="str">
        <f>INDEX(accountchart[chartId], MATCH(Table1[[#This Row],[buyChartName]],accountchart[chartName],0))</f>
        <v>47210273</v>
      </c>
    </row>
    <row r="312" spans="1:16" x14ac:dyDescent="0.5">
      <c r="A312" s="17" t="s">
        <v>2924</v>
      </c>
      <c r="B312" s="17" t="s">
        <v>1488</v>
      </c>
      <c r="C312" s="37">
        <f t="shared" si="9"/>
        <v>3</v>
      </c>
      <c r="D312" s="31" t="s">
        <v>53</v>
      </c>
      <c r="E312" s="31" t="s">
        <v>191</v>
      </c>
      <c r="F312" s="52"/>
      <c r="G312" s="30">
        <v>60</v>
      </c>
      <c r="H312" s="17">
        <v>7</v>
      </c>
      <c r="I312" s="17" t="s">
        <v>2892</v>
      </c>
      <c r="K312" s="30">
        <v>25</v>
      </c>
      <c r="L312" s="17">
        <v>7</v>
      </c>
      <c r="M312" s="17" t="s">
        <v>1557</v>
      </c>
      <c r="N312" s="17" t="s">
        <v>1512</v>
      </c>
      <c r="O312" s="27" t="str">
        <f>INDEX(accountchart[chartId], MATCH(Table1[[#This Row],[sellChartName]],accountchart[chartName],0))</f>
        <v>52900953</v>
      </c>
      <c r="P312" s="27" t="str">
        <f>INDEX(accountchart[chartId], MATCH(Table1[[#This Row],[buyChartName]],accountchart[chartName],0))</f>
        <v>47210273</v>
      </c>
    </row>
    <row r="313" spans="1:16" x14ac:dyDescent="0.5">
      <c r="A313" s="17" t="s">
        <v>2925</v>
      </c>
      <c r="B313" s="17" t="s">
        <v>1488</v>
      </c>
      <c r="C313" s="37">
        <f t="shared" si="9"/>
        <v>3</v>
      </c>
      <c r="D313" s="31" t="s">
        <v>978</v>
      </c>
      <c r="E313" s="31" t="s">
        <v>191</v>
      </c>
      <c r="F313" s="52"/>
      <c r="G313" s="30">
        <v>60</v>
      </c>
      <c r="H313" s="17">
        <v>7</v>
      </c>
      <c r="I313" s="17" t="s">
        <v>2892</v>
      </c>
      <c r="K313" s="30">
        <v>25</v>
      </c>
      <c r="L313" s="17">
        <v>7</v>
      </c>
      <c r="M313" s="17" t="s">
        <v>1557</v>
      </c>
      <c r="N313" s="17" t="s">
        <v>1512</v>
      </c>
      <c r="O313" s="27" t="str">
        <f>INDEX(accountchart[chartId], MATCH(Table1[[#This Row],[sellChartName]],accountchart[chartName],0))</f>
        <v>52900953</v>
      </c>
      <c r="P313" s="27" t="str">
        <f>INDEX(accountchart[chartId], MATCH(Table1[[#This Row],[buyChartName]],accountchart[chartName],0))</f>
        <v>47210273</v>
      </c>
    </row>
    <row r="314" spans="1:16" x14ac:dyDescent="0.5">
      <c r="A314" s="17" t="s">
        <v>2926</v>
      </c>
      <c r="B314" s="17" t="s">
        <v>1488</v>
      </c>
      <c r="C314" s="37">
        <f t="shared" si="9"/>
        <v>3</v>
      </c>
      <c r="D314" s="31" t="s">
        <v>3347</v>
      </c>
      <c r="E314" s="31" t="s">
        <v>191</v>
      </c>
      <c r="F314" s="52"/>
      <c r="G314" s="30">
        <v>60</v>
      </c>
      <c r="H314" s="17">
        <v>7</v>
      </c>
      <c r="I314" s="17" t="s">
        <v>2892</v>
      </c>
      <c r="K314" s="30">
        <v>25</v>
      </c>
      <c r="L314" s="17">
        <v>7</v>
      </c>
      <c r="M314" s="17" t="s">
        <v>1557</v>
      </c>
      <c r="N314" s="17" t="s">
        <v>1512</v>
      </c>
      <c r="O314" s="27" t="str">
        <f>INDEX(accountchart[chartId], MATCH(Table1[[#This Row],[sellChartName]],accountchart[chartName],0))</f>
        <v>52900953</v>
      </c>
      <c r="P314" s="27" t="str">
        <f>INDEX(accountchart[chartId], MATCH(Table1[[#This Row],[buyChartName]],accountchart[chartName],0))</f>
        <v>47210273</v>
      </c>
    </row>
    <row r="315" spans="1:16" x14ac:dyDescent="0.5">
      <c r="A315" s="17" t="s">
        <v>3349</v>
      </c>
      <c r="B315" s="17" t="s">
        <v>1488</v>
      </c>
      <c r="C315" s="37">
        <f>IF($B315="ProductService",1,IF($B315="ProductNonInventory",3,IF($B315="ProductInventory",5,"error")))</f>
        <v>3</v>
      </c>
      <c r="D315" s="31" t="s">
        <v>3348</v>
      </c>
      <c r="E315" s="31" t="s">
        <v>191</v>
      </c>
      <c r="F315" s="52"/>
      <c r="G315" s="30">
        <v>60</v>
      </c>
      <c r="H315" s="17">
        <v>7</v>
      </c>
      <c r="I315" s="17" t="s">
        <v>2892</v>
      </c>
      <c r="K315" s="30">
        <v>25</v>
      </c>
      <c r="L315" s="17">
        <v>7</v>
      </c>
      <c r="M315" s="17" t="s">
        <v>1557</v>
      </c>
      <c r="N315" s="17" t="s">
        <v>1512</v>
      </c>
      <c r="O315" s="27" t="str">
        <f>INDEX(accountchart[chartId], MATCH(Table1[[#This Row],[sellChartName]],accountchart[chartName],0))</f>
        <v>52900953</v>
      </c>
      <c r="P315" s="27" t="str">
        <f>INDEX(accountchart[chartId], MATCH(Table1[[#This Row],[buyChartName]],accountchart[chartName],0))</f>
        <v>47210273</v>
      </c>
    </row>
    <row r="316" spans="1:16" x14ac:dyDescent="0.5">
      <c r="A316" s="17" t="s">
        <v>2927</v>
      </c>
      <c r="B316" s="17" t="s">
        <v>1488</v>
      </c>
      <c r="C316" s="37">
        <f t="shared" si="9"/>
        <v>3</v>
      </c>
      <c r="D316" s="31" t="s">
        <v>959</v>
      </c>
      <c r="E316" s="31" t="s">
        <v>191</v>
      </c>
      <c r="F316" s="52"/>
      <c r="G316" s="30">
        <v>60</v>
      </c>
      <c r="H316" s="17">
        <v>7</v>
      </c>
      <c r="I316" s="17" t="s">
        <v>2892</v>
      </c>
      <c r="K316" s="30">
        <v>25</v>
      </c>
      <c r="L316" s="17">
        <v>7</v>
      </c>
      <c r="M316" s="17" t="s">
        <v>1557</v>
      </c>
      <c r="N316" s="17" t="s">
        <v>1512</v>
      </c>
      <c r="O316" s="27" t="str">
        <f>INDEX(accountchart[chartId], MATCH(Table1[[#This Row],[sellChartName]],accountchart[chartName],0))</f>
        <v>52900953</v>
      </c>
      <c r="P316" s="27" t="str">
        <f>INDEX(accountchart[chartId], MATCH(Table1[[#This Row],[buyChartName]],accountchart[chartName],0))</f>
        <v>47210273</v>
      </c>
    </row>
    <row r="317" spans="1:16" x14ac:dyDescent="0.5">
      <c r="A317" s="17" t="s">
        <v>2928</v>
      </c>
      <c r="B317" s="17" t="s">
        <v>1488</v>
      </c>
      <c r="C317" s="37">
        <f t="shared" si="9"/>
        <v>3</v>
      </c>
      <c r="D317" s="31" t="s">
        <v>963</v>
      </c>
      <c r="E317" s="31" t="s">
        <v>191</v>
      </c>
      <c r="F317" s="52"/>
      <c r="G317" s="30">
        <v>60</v>
      </c>
      <c r="H317" s="17">
        <v>7</v>
      </c>
      <c r="I317" s="17" t="s">
        <v>2892</v>
      </c>
      <c r="K317" s="30">
        <v>25</v>
      </c>
      <c r="L317" s="17">
        <v>7</v>
      </c>
      <c r="M317" s="17" t="s">
        <v>1557</v>
      </c>
      <c r="N317" s="17" t="s">
        <v>1512</v>
      </c>
      <c r="O317" s="27" t="str">
        <f>INDEX(accountchart[chartId], MATCH(Table1[[#This Row],[sellChartName]],accountchart[chartName],0))</f>
        <v>52900953</v>
      </c>
      <c r="P317" s="27" t="str">
        <f>INDEX(accountchart[chartId], MATCH(Table1[[#This Row],[buyChartName]],accountchart[chartName],0))</f>
        <v>47210273</v>
      </c>
    </row>
    <row r="318" spans="1:16" x14ac:dyDescent="0.5">
      <c r="A318" s="17" t="s">
        <v>2929</v>
      </c>
      <c r="B318" s="17" t="s">
        <v>1488</v>
      </c>
      <c r="C318" s="37">
        <f t="shared" si="9"/>
        <v>3</v>
      </c>
      <c r="D318" s="31" t="s">
        <v>2664</v>
      </c>
      <c r="E318" s="31" t="s">
        <v>191</v>
      </c>
      <c r="F318" s="52"/>
      <c r="G318" s="30">
        <v>60</v>
      </c>
      <c r="H318" s="17">
        <v>7</v>
      </c>
      <c r="I318" s="17" t="s">
        <v>2892</v>
      </c>
      <c r="K318" s="30">
        <v>25</v>
      </c>
      <c r="L318" s="17">
        <v>7</v>
      </c>
      <c r="M318" s="17" t="s">
        <v>1557</v>
      </c>
      <c r="N318" s="17" t="s">
        <v>1512</v>
      </c>
      <c r="O318" s="27" t="str">
        <f>INDEX(accountchart[chartId], MATCH(Table1[[#This Row],[sellChartName]],accountchart[chartName],0))</f>
        <v>52900953</v>
      </c>
      <c r="P318" s="27" t="str">
        <f>INDEX(accountchart[chartId], MATCH(Table1[[#This Row],[buyChartName]],accountchart[chartName],0))</f>
        <v>47210273</v>
      </c>
    </row>
    <row r="319" spans="1:16" x14ac:dyDescent="0.5">
      <c r="A319" s="17" t="s">
        <v>2930</v>
      </c>
      <c r="B319" s="17" t="s">
        <v>1488</v>
      </c>
      <c r="C319" s="37">
        <f t="shared" si="9"/>
        <v>3</v>
      </c>
      <c r="D319" s="31" t="s">
        <v>977</v>
      </c>
      <c r="E319" s="31" t="s">
        <v>191</v>
      </c>
      <c r="F319" s="52"/>
      <c r="G319" s="30">
        <v>60</v>
      </c>
      <c r="H319" s="17">
        <v>7</v>
      </c>
      <c r="I319" s="17" t="s">
        <v>2892</v>
      </c>
      <c r="K319" s="30">
        <v>25</v>
      </c>
      <c r="L319" s="17">
        <v>7</v>
      </c>
      <c r="M319" s="17" t="s">
        <v>1557</v>
      </c>
      <c r="N319" s="17" t="s">
        <v>1512</v>
      </c>
      <c r="O319" s="27" t="str">
        <f>INDEX(accountchart[chartId], MATCH(Table1[[#This Row],[sellChartName]],accountchart[chartName],0))</f>
        <v>52900953</v>
      </c>
      <c r="P319" s="27" t="str">
        <f>INDEX(accountchart[chartId], MATCH(Table1[[#This Row],[buyChartName]],accountchart[chartName],0))</f>
        <v>47210273</v>
      </c>
    </row>
    <row r="320" spans="1:16" x14ac:dyDescent="0.5">
      <c r="A320" s="17" t="s">
        <v>2931</v>
      </c>
      <c r="B320" s="17" t="s">
        <v>1488</v>
      </c>
      <c r="C320" s="37">
        <f t="shared" si="9"/>
        <v>3</v>
      </c>
      <c r="D320" s="31" t="s">
        <v>868</v>
      </c>
      <c r="E320" s="31" t="s">
        <v>191</v>
      </c>
      <c r="F320" s="52"/>
      <c r="G320" s="30">
        <v>60</v>
      </c>
      <c r="H320" s="17">
        <v>7</v>
      </c>
      <c r="I320" s="17" t="s">
        <v>2892</v>
      </c>
      <c r="K320" s="30">
        <v>25</v>
      </c>
      <c r="L320" s="17">
        <v>7</v>
      </c>
      <c r="M320" s="17" t="s">
        <v>1557</v>
      </c>
      <c r="N320" s="17" t="s">
        <v>1512</v>
      </c>
      <c r="O320" s="27" t="str">
        <f>INDEX(accountchart[chartId], MATCH(Table1[[#This Row],[sellChartName]],accountchart[chartName],0))</f>
        <v>52900953</v>
      </c>
      <c r="P320" s="27" t="str">
        <f>INDEX(accountchart[chartId], MATCH(Table1[[#This Row],[buyChartName]],accountchart[chartName],0))</f>
        <v>47210273</v>
      </c>
    </row>
    <row r="321" spans="1:16" x14ac:dyDescent="0.5">
      <c r="A321" s="17" t="s">
        <v>2932</v>
      </c>
      <c r="B321" s="17" t="s">
        <v>1488</v>
      </c>
      <c r="C321" s="37">
        <f t="shared" si="9"/>
        <v>3</v>
      </c>
      <c r="D321" s="31" t="s">
        <v>971</v>
      </c>
      <c r="E321" s="31" t="s">
        <v>191</v>
      </c>
      <c r="F321" s="52"/>
      <c r="G321" s="30">
        <v>60</v>
      </c>
      <c r="H321" s="17">
        <v>7</v>
      </c>
      <c r="I321" s="17" t="s">
        <v>2892</v>
      </c>
      <c r="K321" s="30">
        <v>25</v>
      </c>
      <c r="L321" s="17">
        <v>7</v>
      </c>
      <c r="M321" s="17" t="s">
        <v>1557</v>
      </c>
      <c r="N321" s="17" t="s">
        <v>1512</v>
      </c>
      <c r="O321" s="27" t="str">
        <f>INDEX(accountchart[chartId], MATCH(Table1[[#This Row],[sellChartName]],accountchart[chartName],0))</f>
        <v>52900953</v>
      </c>
      <c r="P321" s="27" t="str">
        <f>INDEX(accountchart[chartId], MATCH(Table1[[#This Row],[buyChartName]],accountchart[chartName],0))</f>
        <v>47210273</v>
      </c>
    </row>
    <row r="322" spans="1:16" x14ac:dyDescent="0.5">
      <c r="A322" s="17" t="s">
        <v>2933</v>
      </c>
      <c r="B322" s="17" t="s">
        <v>1488</v>
      </c>
      <c r="C322" s="37">
        <f t="shared" si="9"/>
        <v>3</v>
      </c>
      <c r="D322" s="31" t="s">
        <v>2665</v>
      </c>
      <c r="E322" s="31" t="s">
        <v>191</v>
      </c>
      <c r="F322" s="52"/>
      <c r="G322" s="30">
        <v>80</v>
      </c>
      <c r="H322" s="17">
        <v>7</v>
      </c>
      <c r="I322" s="17" t="s">
        <v>2892</v>
      </c>
      <c r="K322" s="30">
        <v>35</v>
      </c>
      <c r="L322" s="17">
        <v>7</v>
      </c>
      <c r="M322" s="17" t="s">
        <v>1557</v>
      </c>
      <c r="N322" s="17" t="s">
        <v>1512</v>
      </c>
      <c r="O322" s="27" t="str">
        <f>INDEX(accountchart[chartId], MATCH(Table1[[#This Row],[sellChartName]],accountchart[chartName],0))</f>
        <v>52900953</v>
      </c>
      <c r="P322" s="27" t="str">
        <f>INDEX(accountchart[chartId], MATCH(Table1[[#This Row],[buyChartName]],accountchart[chartName],0))</f>
        <v>47210273</v>
      </c>
    </row>
    <row r="323" spans="1:16" x14ac:dyDescent="0.5">
      <c r="A323" s="17" t="s">
        <v>2934</v>
      </c>
      <c r="B323" s="17" t="s">
        <v>1488</v>
      </c>
      <c r="C323" s="37">
        <f t="shared" si="9"/>
        <v>3</v>
      </c>
      <c r="D323" s="31" t="s">
        <v>2666</v>
      </c>
      <c r="E323" s="31" t="s">
        <v>191</v>
      </c>
      <c r="F323" s="52"/>
      <c r="G323" s="30">
        <v>60</v>
      </c>
      <c r="H323" s="17">
        <v>7</v>
      </c>
      <c r="I323" s="17" t="s">
        <v>2892</v>
      </c>
      <c r="K323" s="30">
        <v>25</v>
      </c>
      <c r="L323" s="17">
        <v>7</v>
      </c>
      <c r="M323" s="17" t="s">
        <v>1557</v>
      </c>
      <c r="N323" s="17" t="s">
        <v>1512</v>
      </c>
      <c r="O323" s="27" t="str">
        <f>INDEX(accountchart[chartId], MATCH(Table1[[#This Row],[sellChartName]],accountchart[chartName],0))</f>
        <v>52900953</v>
      </c>
      <c r="P323" s="27" t="str">
        <f>INDEX(accountchart[chartId], MATCH(Table1[[#This Row],[buyChartName]],accountchart[chartName],0))</f>
        <v>47210273</v>
      </c>
    </row>
    <row r="324" spans="1:16" x14ac:dyDescent="0.5">
      <c r="A324" s="17" t="s">
        <v>2935</v>
      </c>
      <c r="B324" s="17" t="s">
        <v>1488</v>
      </c>
      <c r="C324" s="37">
        <f t="shared" si="9"/>
        <v>3</v>
      </c>
      <c r="D324" s="31" t="s">
        <v>985</v>
      </c>
      <c r="E324" s="31" t="s">
        <v>191</v>
      </c>
      <c r="F324" s="52"/>
      <c r="G324" s="30">
        <v>60</v>
      </c>
      <c r="H324" s="17">
        <v>7</v>
      </c>
      <c r="I324" s="17" t="s">
        <v>2892</v>
      </c>
      <c r="K324" s="30">
        <v>25</v>
      </c>
      <c r="L324" s="17">
        <v>7</v>
      </c>
      <c r="M324" s="17" t="s">
        <v>1557</v>
      </c>
      <c r="N324" s="17" t="s">
        <v>1512</v>
      </c>
      <c r="O324" s="27" t="str">
        <f>INDEX(accountchart[chartId], MATCH(Table1[[#This Row],[sellChartName]],accountchart[chartName],0))</f>
        <v>52900953</v>
      </c>
      <c r="P324" s="27" t="str">
        <f>INDEX(accountchart[chartId], MATCH(Table1[[#This Row],[buyChartName]],accountchart[chartName],0))</f>
        <v>47210273</v>
      </c>
    </row>
    <row r="325" spans="1:16" x14ac:dyDescent="0.5">
      <c r="A325" s="17" t="s">
        <v>2936</v>
      </c>
      <c r="B325" s="17" t="s">
        <v>1488</v>
      </c>
      <c r="C325" s="37">
        <f t="shared" si="9"/>
        <v>3</v>
      </c>
      <c r="D325" s="31" t="s">
        <v>2667</v>
      </c>
      <c r="E325" s="31" t="s">
        <v>191</v>
      </c>
      <c r="F325" s="52"/>
      <c r="G325" s="30">
        <v>60</v>
      </c>
      <c r="H325" s="17">
        <v>7</v>
      </c>
      <c r="I325" s="17" t="s">
        <v>2892</v>
      </c>
      <c r="K325" s="30">
        <v>25</v>
      </c>
      <c r="L325" s="17">
        <v>7</v>
      </c>
      <c r="M325" s="17" t="s">
        <v>1557</v>
      </c>
      <c r="N325" s="17" t="s">
        <v>1512</v>
      </c>
      <c r="O325" s="27" t="str">
        <f>INDEX(accountchart[chartId], MATCH(Table1[[#This Row],[sellChartName]],accountchart[chartName],0))</f>
        <v>52900953</v>
      </c>
      <c r="P325" s="27" t="str">
        <f>INDEX(accountchart[chartId], MATCH(Table1[[#This Row],[buyChartName]],accountchart[chartName],0))</f>
        <v>47210273</v>
      </c>
    </row>
    <row r="326" spans="1:16" x14ac:dyDescent="0.5">
      <c r="A326" s="17" t="s">
        <v>2937</v>
      </c>
      <c r="B326" s="17" t="s">
        <v>1488</v>
      </c>
      <c r="C326" s="37">
        <f t="shared" si="9"/>
        <v>3</v>
      </c>
      <c r="D326" s="31" t="s">
        <v>2668</v>
      </c>
      <c r="E326" s="31" t="s">
        <v>191</v>
      </c>
      <c r="F326" s="52"/>
      <c r="G326" s="30">
        <v>60</v>
      </c>
      <c r="H326" s="17">
        <v>7</v>
      </c>
      <c r="I326" s="17" t="s">
        <v>2892</v>
      </c>
      <c r="K326" s="30">
        <v>25</v>
      </c>
      <c r="L326" s="17">
        <v>7</v>
      </c>
      <c r="M326" s="17" t="s">
        <v>1557</v>
      </c>
      <c r="N326" s="17" t="s">
        <v>1512</v>
      </c>
      <c r="O326" s="27" t="str">
        <f>INDEX(accountchart[chartId], MATCH(Table1[[#This Row],[sellChartName]],accountchart[chartName],0))</f>
        <v>52900953</v>
      </c>
      <c r="P326" s="27" t="str">
        <f>INDEX(accountchart[chartId], MATCH(Table1[[#This Row],[buyChartName]],accountchart[chartName],0))</f>
        <v>47210273</v>
      </c>
    </row>
    <row r="327" spans="1:16" x14ac:dyDescent="0.5">
      <c r="A327" s="17" t="s">
        <v>2938</v>
      </c>
      <c r="B327" s="17" t="s">
        <v>1488</v>
      </c>
      <c r="C327" s="37">
        <f t="shared" si="9"/>
        <v>3</v>
      </c>
      <c r="D327" s="31" t="s">
        <v>969</v>
      </c>
      <c r="E327" s="31" t="s">
        <v>191</v>
      </c>
      <c r="F327" s="52"/>
      <c r="G327" s="30">
        <v>60</v>
      </c>
      <c r="H327" s="17">
        <v>7</v>
      </c>
      <c r="I327" s="17" t="s">
        <v>2892</v>
      </c>
      <c r="K327" s="30">
        <v>25</v>
      </c>
      <c r="L327" s="17">
        <v>7</v>
      </c>
      <c r="M327" s="17" t="s">
        <v>1557</v>
      </c>
      <c r="N327" s="17" t="s">
        <v>1512</v>
      </c>
      <c r="O327" s="27" t="str">
        <f>INDEX(accountchart[chartId], MATCH(Table1[[#This Row],[sellChartName]],accountchart[chartName],0))</f>
        <v>52900953</v>
      </c>
      <c r="P327" s="27" t="str">
        <f>INDEX(accountchart[chartId], MATCH(Table1[[#This Row],[buyChartName]],accountchart[chartName],0))</f>
        <v>47210273</v>
      </c>
    </row>
    <row r="328" spans="1:16" x14ac:dyDescent="0.5">
      <c r="A328" s="17" t="s">
        <v>2939</v>
      </c>
      <c r="B328" s="17" t="s">
        <v>1488</v>
      </c>
      <c r="C328" s="37">
        <f t="shared" si="9"/>
        <v>3</v>
      </c>
      <c r="D328" s="31" t="s">
        <v>986</v>
      </c>
      <c r="E328" s="31" t="s">
        <v>191</v>
      </c>
      <c r="F328" s="52"/>
      <c r="G328" s="30">
        <v>60</v>
      </c>
      <c r="H328" s="17">
        <v>7</v>
      </c>
      <c r="I328" s="17" t="s">
        <v>2892</v>
      </c>
      <c r="K328" s="30">
        <v>25</v>
      </c>
      <c r="L328" s="17">
        <v>7</v>
      </c>
      <c r="M328" s="17" t="s">
        <v>1557</v>
      </c>
      <c r="N328" s="17" t="s">
        <v>1512</v>
      </c>
      <c r="O328" s="27" t="str">
        <f>INDEX(accountchart[chartId], MATCH(Table1[[#This Row],[sellChartName]],accountchart[chartName],0))</f>
        <v>52900953</v>
      </c>
      <c r="P328" s="27" t="str">
        <f>INDEX(accountchart[chartId], MATCH(Table1[[#This Row],[buyChartName]],accountchart[chartName],0))</f>
        <v>47210273</v>
      </c>
    </row>
    <row r="329" spans="1:16" x14ac:dyDescent="0.5">
      <c r="A329" s="17" t="s">
        <v>2940</v>
      </c>
      <c r="B329" s="17" t="s">
        <v>1488</v>
      </c>
      <c r="C329" s="37">
        <f t="shared" si="9"/>
        <v>3</v>
      </c>
      <c r="D329" s="31" t="s">
        <v>2669</v>
      </c>
      <c r="E329" s="31" t="s">
        <v>191</v>
      </c>
      <c r="F329" s="52"/>
      <c r="G329" s="30">
        <v>60</v>
      </c>
      <c r="H329" s="17">
        <v>7</v>
      </c>
      <c r="I329" s="17" t="s">
        <v>2892</v>
      </c>
      <c r="K329" s="30">
        <v>25</v>
      </c>
      <c r="L329" s="17">
        <v>7</v>
      </c>
      <c r="M329" s="17" t="s">
        <v>1557</v>
      </c>
      <c r="N329" s="17" t="s">
        <v>1512</v>
      </c>
      <c r="O329" s="27" t="str">
        <f>INDEX(accountchart[chartId], MATCH(Table1[[#This Row],[sellChartName]],accountchart[chartName],0))</f>
        <v>52900953</v>
      </c>
      <c r="P329" s="27" t="str">
        <f>INDEX(accountchart[chartId], MATCH(Table1[[#This Row],[buyChartName]],accountchart[chartName],0))</f>
        <v>47210273</v>
      </c>
    </row>
    <row r="330" spans="1:16" x14ac:dyDescent="0.5">
      <c r="A330" s="17" t="s">
        <v>2941</v>
      </c>
      <c r="B330" s="17" t="s">
        <v>1488</v>
      </c>
      <c r="C330" s="37">
        <f t="shared" si="9"/>
        <v>3</v>
      </c>
      <c r="D330" s="31" t="s">
        <v>2670</v>
      </c>
      <c r="E330" s="31" t="s">
        <v>191</v>
      </c>
      <c r="F330" s="52"/>
      <c r="G330" s="30">
        <v>0</v>
      </c>
      <c r="H330" s="17">
        <v>7</v>
      </c>
      <c r="I330" s="17" t="s">
        <v>2892</v>
      </c>
      <c r="K330" s="30">
        <v>0</v>
      </c>
      <c r="L330" s="17">
        <v>7</v>
      </c>
      <c r="M330" s="17" t="s">
        <v>1557</v>
      </c>
      <c r="N330" s="17" t="s">
        <v>1512</v>
      </c>
      <c r="O330" s="27" t="str">
        <f>INDEX(accountchart[chartId], MATCH(Table1[[#This Row],[sellChartName]],accountchart[chartName],0))</f>
        <v>52900953</v>
      </c>
      <c r="P330" s="27" t="str">
        <f>INDEX(accountchart[chartId], MATCH(Table1[[#This Row],[buyChartName]],accountchart[chartName],0))</f>
        <v>47210273</v>
      </c>
    </row>
    <row r="331" spans="1:16" x14ac:dyDescent="0.5">
      <c r="A331" s="17" t="s">
        <v>2942</v>
      </c>
      <c r="B331" s="17" t="s">
        <v>1488</v>
      </c>
      <c r="C331" s="37">
        <f t="shared" si="9"/>
        <v>3</v>
      </c>
      <c r="D331" s="31" t="s">
        <v>2671</v>
      </c>
      <c r="E331" s="31" t="s">
        <v>191</v>
      </c>
      <c r="F331" s="52"/>
      <c r="G331" s="30">
        <v>50</v>
      </c>
      <c r="H331" s="17">
        <v>7</v>
      </c>
      <c r="I331" s="17" t="s">
        <v>2892</v>
      </c>
      <c r="K331" s="30">
        <v>20</v>
      </c>
      <c r="L331" s="17">
        <v>7</v>
      </c>
      <c r="M331" s="17" t="s">
        <v>1557</v>
      </c>
      <c r="N331" s="17" t="s">
        <v>1512</v>
      </c>
      <c r="O331" s="27" t="str">
        <f>INDEX(accountchart[chartId], MATCH(Table1[[#This Row],[sellChartName]],accountchart[chartName],0))</f>
        <v>52900953</v>
      </c>
      <c r="P331" s="27" t="str">
        <f>INDEX(accountchart[chartId], MATCH(Table1[[#This Row],[buyChartName]],accountchart[chartName],0))</f>
        <v>47210273</v>
      </c>
    </row>
    <row r="332" spans="1:16" x14ac:dyDescent="0.5">
      <c r="A332" s="17" t="s">
        <v>2943</v>
      </c>
      <c r="B332" s="17" t="s">
        <v>1488</v>
      </c>
      <c r="C332" s="37">
        <f t="shared" si="9"/>
        <v>3</v>
      </c>
      <c r="D332" s="31" t="s">
        <v>975</v>
      </c>
      <c r="E332" s="31" t="s">
        <v>191</v>
      </c>
      <c r="F332" s="52"/>
      <c r="G332" s="30">
        <v>50</v>
      </c>
      <c r="H332" s="17">
        <v>7</v>
      </c>
      <c r="I332" s="17" t="s">
        <v>2892</v>
      </c>
      <c r="K332" s="30">
        <v>20</v>
      </c>
      <c r="L332" s="17">
        <v>7</v>
      </c>
      <c r="M332" s="17" t="s">
        <v>1557</v>
      </c>
      <c r="N332" s="17" t="s">
        <v>1512</v>
      </c>
      <c r="O332" s="27" t="str">
        <f>INDEX(accountchart[chartId], MATCH(Table1[[#This Row],[sellChartName]],accountchart[chartName],0))</f>
        <v>52900953</v>
      </c>
      <c r="P332" s="27" t="str">
        <f>INDEX(accountchart[chartId], MATCH(Table1[[#This Row],[buyChartName]],accountchart[chartName],0))</f>
        <v>47210273</v>
      </c>
    </row>
    <row r="333" spans="1:16" x14ac:dyDescent="0.5">
      <c r="A333" s="17" t="s">
        <v>2944</v>
      </c>
      <c r="B333" s="17" t="s">
        <v>1488</v>
      </c>
      <c r="C333" s="37">
        <f t="shared" si="9"/>
        <v>3</v>
      </c>
      <c r="D333" s="31" t="s">
        <v>4012</v>
      </c>
      <c r="E333" s="31" t="s">
        <v>191</v>
      </c>
      <c r="F333" s="52"/>
      <c r="G333" s="30">
        <v>50</v>
      </c>
      <c r="H333" s="17">
        <v>7</v>
      </c>
      <c r="I333" s="17" t="s">
        <v>2892</v>
      </c>
      <c r="K333" s="30">
        <v>20</v>
      </c>
      <c r="L333" s="17">
        <v>7</v>
      </c>
      <c r="M333" s="17" t="s">
        <v>1557</v>
      </c>
      <c r="N333" s="17" t="s">
        <v>1512</v>
      </c>
      <c r="O333" s="27" t="str">
        <f>INDEX(accountchart[chartId], MATCH(Table1[[#This Row],[sellChartName]],accountchart[chartName],0))</f>
        <v>52900953</v>
      </c>
      <c r="P333" s="27" t="str">
        <f>INDEX(accountchart[chartId], MATCH(Table1[[#This Row],[buyChartName]],accountchart[chartName],0))</f>
        <v>47210273</v>
      </c>
    </row>
    <row r="334" spans="1:16" x14ac:dyDescent="0.5">
      <c r="A334" s="17" t="s">
        <v>2945</v>
      </c>
      <c r="B334" s="17" t="s">
        <v>1488</v>
      </c>
      <c r="C334" s="37">
        <f t="shared" si="9"/>
        <v>3</v>
      </c>
      <c r="D334" s="31" t="s">
        <v>968</v>
      </c>
      <c r="E334" s="31" t="s">
        <v>191</v>
      </c>
      <c r="F334" s="52"/>
      <c r="G334" s="30">
        <v>150</v>
      </c>
      <c r="H334" s="17">
        <v>7</v>
      </c>
      <c r="I334" s="17" t="s">
        <v>2892</v>
      </c>
      <c r="K334" s="30">
        <v>100</v>
      </c>
      <c r="L334" s="17">
        <v>7</v>
      </c>
      <c r="M334" s="17" t="s">
        <v>1557</v>
      </c>
      <c r="N334" s="17" t="s">
        <v>1512</v>
      </c>
      <c r="O334" s="27" t="str">
        <f>INDEX(accountchart[chartId], MATCH(Table1[[#This Row],[sellChartName]],accountchart[chartName],0))</f>
        <v>52900953</v>
      </c>
      <c r="P334" s="27" t="str">
        <f>INDEX(accountchart[chartId], MATCH(Table1[[#This Row],[buyChartName]],accountchart[chartName],0))</f>
        <v>47210273</v>
      </c>
    </row>
    <row r="335" spans="1:16" x14ac:dyDescent="0.5">
      <c r="A335" s="17" t="s">
        <v>2946</v>
      </c>
      <c r="B335" s="17" t="s">
        <v>1488</v>
      </c>
      <c r="C335" s="37">
        <f t="shared" si="9"/>
        <v>3</v>
      </c>
      <c r="D335" s="31" t="s">
        <v>964</v>
      </c>
      <c r="E335" s="31" t="s">
        <v>191</v>
      </c>
      <c r="F335" s="52"/>
      <c r="G335" s="30">
        <v>150</v>
      </c>
      <c r="H335" s="17">
        <v>7</v>
      </c>
      <c r="I335" s="17" t="s">
        <v>2892</v>
      </c>
      <c r="K335" s="30">
        <v>100</v>
      </c>
      <c r="L335" s="17">
        <v>7</v>
      </c>
      <c r="M335" s="17" t="s">
        <v>1557</v>
      </c>
      <c r="N335" s="17" t="s">
        <v>1512</v>
      </c>
      <c r="O335" s="27" t="str">
        <f>INDEX(accountchart[chartId], MATCH(Table1[[#This Row],[sellChartName]],accountchart[chartName],0))</f>
        <v>52900953</v>
      </c>
      <c r="P335" s="27" t="str">
        <f>INDEX(accountchart[chartId], MATCH(Table1[[#This Row],[buyChartName]],accountchart[chartName],0))</f>
        <v>47210273</v>
      </c>
    </row>
    <row r="336" spans="1:16" x14ac:dyDescent="0.5">
      <c r="A336" s="17" t="s">
        <v>2947</v>
      </c>
      <c r="B336" s="17" t="s">
        <v>1488</v>
      </c>
      <c r="C336" s="37">
        <f t="shared" si="9"/>
        <v>3</v>
      </c>
      <c r="D336" s="31" t="s">
        <v>2672</v>
      </c>
      <c r="E336" s="31" t="s">
        <v>191</v>
      </c>
      <c r="F336" s="52"/>
      <c r="G336" s="30">
        <v>150</v>
      </c>
      <c r="H336" s="17">
        <v>7</v>
      </c>
      <c r="I336" s="17" t="s">
        <v>2892</v>
      </c>
      <c r="K336" s="30">
        <v>100</v>
      </c>
      <c r="L336" s="17">
        <v>7</v>
      </c>
      <c r="M336" s="17" t="s">
        <v>1557</v>
      </c>
      <c r="N336" s="17" t="s">
        <v>1512</v>
      </c>
      <c r="O336" s="27" t="str">
        <f>INDEX(accountchart[chartId], MATCH(Table1[[#This Row],[sellChartName]],accountchart[chartName],0))</f>
        <v>52900953</v>
      </c>
      <c r="P336" s="27" t="str">
        <f>INDEX(accountchart[chartId], MATCH(Table1[[#This Row],[buyChartName]],accountchart[chartName],0))</f>
        <v>47210273</v>
      </c>
    </row>
    <row r="337" spans="1:16" x14ac:dyDescent="0.5">
      <c r="A337" s="17" t="s">
        <v>2948</v>
      </c>
      <c r="B337" s="17" t="s">
        <v>1488</v>
      </c>
      <c r="C337" s="37">
        <f t="shared" si="9"/>
        <v>3</v>
      </c>
      <c r="D337" s="31" t="s">
        <v>870</v>
      </c>
      <c r="E337" s="31" t="s">
        <v>191</v>
      </c>
      <c r="F337" s="52"/>
      <c r="G337" s="30">
        <v>100</v>
      </c>
      <c r="H337" s="17">
        <v>7</v>
      </c>
      <c r="I337" s="17" t="s">
        <v>2892</v>
      </c>
      <c r="K337" s="30">
        <v>50</v>
      </c>
      <c r="L337" s="17">
        <v>7</v>
      </c>
      <c r="M337" s="17" t="s">
        <v>1557</v>
      </c>
      <c r="N337" s="17" t="s">
        <v>1512</v>
      </c>
      <c r="O337" s="27" t="str">
        <f>INDEX(accountchart[chartId], MATCH(Table1[[#This Row],[sellChartName]],accountchart[chartName],0))</f>
        <v>52900953</v>
      </c>
      <c r="P337" s="27" t="str">
        <f>INDEX(accountchart[chartId], MATCH(Table1[[#This Row],[buyChartName]],accountchart[chartName],0))</f>
        <v>47210273</v>
      </c>
    </row>
    <row r="338" spans="1:16" x14ac:dyDescent="0.5">
      <c r="A338" s="17" t="s">
        <v>2949</v>
      </c>
      <c r="B338" s="17" t="s">
        <v>1488</v>
      </c>
      <c r="C338" s="37">
        <f t="shared" si="9"/>
        <v>3</v>
      </c>
      <c r="D338" s="31" t="s">
        <v>2673</v>
      </c>
      <c r="E338" s="31" t="s">
        <v>191</v>
      </c>
      <c r="F338" s="52"/>
      <c r="G338" s="30">
        <v>50</v>
      </c>
      <c r="H338" s="17">
        <v>7</v>
      </c>
      <c r="I338" s="17" t="s">
        <v>2892</v>
      </c>
      <c r="K338" s="30">
        <v>25</v>
      </c>
      <c r="L338" s="17">
        <v>7</v>
      </c>
      <c r="M338" s="17" t="s">
        <v>1557</v>
      </c>
      <c r="N338" s="17" t="s">
        <v>1512</v>
      </c>
      <c r="O338" s="27" t="str">
        <f>INDEX(accountchart[chartId], MATCH(Table1[[#This Row],[sellChartName]],accountchart[chartName],0))</f>
        <v>52900953</v>
      </c>
      <c r="P338" s="27" t="str">
        <f>INDEX(accountchart[chartId], MATCH(Table1[[#This Row],[buyChartName]],accountchart[chartName],0))</f>
        <v>47210273</v>
      </c>
    </row>
    <row r="339" spans="1:16" x14ac:dyDescent="0.5">
      <c r="A339" s="17" t="s">
        <v>2950</v>
      </c>
      <c r="B339" s="17" t="s">
        <v>1488</v>
      </c>
      <c r="C339" s="37">
        <f t="shared" si="9"/>
        <v>3</v>
      </c>
      <c r="D339" s="31" t="s">
        <v>965</v>
      </c>
      <c r="E339" s="31" t="s">
        <v>611</v>
      </c>
      <c r="F339" s="52"/>
      <c r="G339" s="30">
        <v>370</v>
      </c>
      <c r="H339" s="17">
        <v>7</v>
      </c>
      <c r="I339" s="17" t="s">
        <v>2892</v>
      </c>
      <c r="K339" s="30">
        <v>275</v>
      </c>
      <c r="L339" s="17">
        <v>7</v>
      </c>
      <c r="M339" s="17" t="s">
        <v>1557</v>
      </c>
      <c r="N339" s="17" t="s">
        <v>1512</v>
      </c>
      <c r="O339" s="27" t="str">
        <f>INDEX(accountchart[chartId], MATCH(Table1[[#This Row],[sellChartName]],accountchart[chartName],0))</f>
        <v>52900953</v>
      </c>
      <c r="P339" s="27" t="str">
        <f>INDEX(accountchart[chartId], MATCH(Table1[[#This Row],[buyChartName]],accountchart[chartName],0))</f>
        <v>47210273</v>
      </c>
    </row>
    <row r="340" spans="1:16" x14ac:dyDescent="0.5">
      <c r="A340" s="17" t="s">
        <v>2951</v>
      </c>
      <c r="B340" s="17" t="s">
        <v>1488</v>
      </c>
      <c r="C340" s="37">
        <f t="shared" si="9"/>
        <v>3</v>
      </c>
      <c r="D340" s="31" t="s">
        <v>2674</v>
      </c>
      <c r="E340" s="31" t="s">
        <v>191</v>
      </c>
      <c r="F340" s="52"/>
      <c r="G340" s="30">
        <v>70</v>
      </c>
      <c r="H340" s="17">
        <v>7</v>
      </c>
      <c r="I340" s="17" t="s">
        <v>2892</v>
      </c>
      <c r="K340" s="30">
        <v>25</v>
      </c>
      <c r="L340" s="17">
        <v>7</v>
      </c>
      <c r="M340" s="17" t="s">
        <v>1557</v>
      </c>
      <c r="N340" s="17" t="s">
        <v>1512</v>
      </c>
      <c r="O340" s="27" t="str">
        <f>INDEX(accountchart[chartId], MATCH(Table1[[#This Row],[sellChartName]],accountchart[chartName],0))</f>
        <v>52900953</v>
      </c>
      <c r="P340" s="27" t="str">
        <f>INDEX(accountchart[chartId], MATCH(Table1[[#This Row],[buyChartName]],accountchart[chartName],0))</f>
        <v>47210273</v>
      </c>
    </row>
    <row r="341" spans="1:16" x14ac:dyDescent="0.5">
      <c r="A341" s="17" t="s">
        <v>2952</v>
      </c>
      <c r="B341" s="17" t="s">
        <v>1488</v>
      </c>
      <c r="C341" s="37">
        <f t="shared" si="9"/>
        <v>3</v>
      </c>
      <c r="D341" s="31" t="s">
        <v>882</v>
      </c>
      <c r="E341" s="31" t="s">
        <v>191</v>
      </c>
      <c r="F341" s="52"/>
      <c r="G341" s="30">
        <v>50</v>
      </c>
      <c r="H341" s="17">
        <v>7</v>
      </c>
      <c r="I341" s="17" t="s">
        <v>2892</v>
      </c>
      <c r="K341" s="30">
        <v>20</v>
      </c>
      <c r="L341" s="17">
        <v>7</v>
      </c>
      <c r="M341" s="17" t="s">
        <v>1557</v>
      </c>
      <c r="N341" s="17" t="s">
        <v>1512</v>
      </c>
      <c r="O341" s="27" t="str">
        <f>INDEX(accountchart[chartId], MATCH(Table1[[#This Row],[sellChartName]],accountchart[chartName],0))</f>
        <v>52900953</v>
      </c>
      <c r="P341" s="27" t="str">
        <f>INDEX(accountchart[chartId], MATCH(Table1[[#This Row],[buyChartName]],accountchart[chartName],0))</f>
        <v>47210273</v>
      </c>
    </row>
    <row r="342" spans="1:16" x14ac:dyDescent="0.5">
      <c r="A342" s="17" t="s">
        <v>2953</v>
      </c>
      <c r="B342" s="17" t="s">
        <v>1488</v>
      </c>
      <c r="C342" s="37">
        <f t="shared" si="9"/>
        <v>3</v>
      </c>
      <c r="D342" s="47" t="s">
        <v>822</v>
      </c>
      <c r="E342" s="31" t="s">
        <v>191</v>
      </c>
      <c r="F342" s="52"/>
      <c r="G342" s="30">
        <v>50</v>
      </c>
      <c r="H342" s="17">
        <v>7</v>
      </c>
      <c r="I342" s="17" t="s">
        <v>2892</v>
      </c>
      <c r="K342" s="30">
        <v>20</v>
      </c>
      <c r="L342" s="17">
        <v>7</v>
      </c>
      <c r="M342" s="17" t="s">
        <v>1557</v>
      </c>
      <c r="N342" s="17" t="s">
        <v>1512</v>
      </c>
      <c r="O342" s="27" t="str">
        <f>INDEX(accountchart[chartId], MATCH(Table1[[#This Row],[sellChartName]],accountchart[chartName],0))</f>
        <v>52900953</v>
      </c>
      <c r="P342" s="27" t="str">
        <f>INDEX(accountchart[chartId], MATCH(Table1[[#This Row],[buyChartName]],accountchart[chartName],0))</f>
        <v>47210273</v>
      </c>
    </row>
    <row r="343" spans="1:16" x14ac:dyDescent="0.5">
      <c r="A343" s="17" t="s">
        <v>2954</v>
      </c>
      <c r="B343" s="17" t="s">
        <v>1488</v>
      </c>
      <c r="C343" s="37">
        <f t="shared" si="9"/>
        <v>3</v>
      </c>
      <c r="D343" s="47" t="s">
        <v>869</v>
      </c>
      <c r="E343" s="31" t="s">
        <v>191</v>
      </c>
      <c r="F343" s="52"/>
      <c r="G343" s="30">
        <v>60</v>
      </c>
      <c r="H343" s="17">
        <v>7</v>
      </c>
      <c r="I343" s="17" t="s">
        <v>2892</v>
      </c>
      <c r="K343" s="30">
        <v>25</v>
      </c>
      <c r="L343" s="17">
        <v>7</v>
      </c>
      <c r="M343" s="17" t="s">
        <v>1557</v>
      </c>
      <c r="N343" s="17" t="s">
        <v>1512</v>
      </c>
      <c r="O343" s="27" t="str">
        <f>INDEX(accountchart[chartId], MATCH(Table1[[#This Row],[sellChartName]],accountchart[chartName],0))</f>
        <v>52900953</v>
      </c>
      <c r="P343" s="27" t="str">
        <f>INDEX(accountchart[chartId], MATCH(Table1[[#This Row],[buyChartName]],accountchart[chartName],0))</f>
        <v>47210273</v>
      </c>
    </row>
    <row r="344" spans="1:16" x14ac:dyDescent="0.5">
      <c r="A344" s="17" t="s">
        <v>2955</v>
      </c>
      <c r="B344" s="17" t="s">
        <v>1488</v>
      </c>
      <c r="C344" s="37">
        <f t="shared" si="9"/>
        <v>3</v>
      </c>
      <c r="D344" s="47" t="s">
        <v>867</v>
      </c>
      <c r="E344" s="31" t="s">
        <v>191</v>
      </c>
      <c r="F344" s="52"/>
      <c r="G344" s="30">
        <v>90</v>
      </c>
      <c r="H344" s="17">
        <v>7</v>
      </c>
      <c r="I344" s="17" t="s">
        <v>2892</v>
      </c>
      <c r="K344" s="30">
        <v>40</v>
      </c>
      <c r="L344" s="17">
        <v>7</v>
      </c>
      <c r="M344" s="17" t="s">
        <v>1557</v>
      </c>
      <c r="N344" s="17" t="s">
        <v>1512</v>
      </c>
      <c r="O344" s="27" t="str">
        <f>INDEX(accountchart[chartId], MATCH(Table1[[#This Row],[sellChartName]],accountchart[chartName],0))</f>
        <v>52900953</v>
      </c>
      <c r="P344" s="27" t="str">
        <f>INDEX(accountchart[chartId], MATCH(Table1[[#This Row],[buyChartName]],accountchart[chartName],0))</f>
        <v>47210273</v>
      </c>
    </row>
    <row r="345" spans="1:16" x14ac:dyDescent="0.5">
      <c r="A345" s="17" t="s">
        <v>2956</v>
      </c>
      <c r="B345" s="17" t="s">
        <v>1488</v>
      </c>
      <c r="C345" s="37">
        <f t="shared" si="9"/>
        <v>3</v>
      </c>
      <c r="D345" s="47" t="s">
        <v>2676</v>
      </c>
      <c r="E345" s="31" t="s">
        <v>191</v>
      </c>
      <c r="F345" s="52"/>
      <c r="G345" s="30">
        <v>60</v>
      </c>
      <c r="H345" s="17">
        <v>7</v>
      </c>
      <c r="I345" s="17" t="s">
        <v>2892</v>
      </c>
      <c r="K345" s="30">
        <v>25</v>
      </c>
      <c r="L345" s="17">
        <v>7</v>
      </c>
      <c r="M345" s="17" t="s">
        <v>1557</v>
      </c>
      <c r="N345" s="17" t="s">
        <v>1512</v>
      </c>
      <c r="O345" s="27" t="str">
        <f>INDEX(accountchart[chartId], MATCH(Table1[[#This Row],[sellChartName]],accountchart[chartName],0))</f>
        <v>52900953</v>
      </c>
      <c r="P345" s="27" t="str">
        <f>INDEX(accountchart[chartId], MATCH(Table1[[#This Row],[buyChartName]],accountchart[chartName],0))</f>
        <v>47210273</v>
      </c>
    </row>
    <row r="346" spans="1:16" x14ac:dyDescent="0.5">
      <c r="A346" s="17" t="s">
        <v>2957</v>
      </c>
      <c r="B346" s="17" t="s">
        <v>1488</v>
      </c>
      <c r="C346" s="37">
        <f t="shared" ref="C346:C466" si="10">IF($B346="ProductService",1,IF($B346="ProductNonInventory",3,IF($B346="ProductInventory",5,"error")))</f>
        <v>3</v>
      </c>
      <c r="D346" s="47" t="s">
        <v>877</v>
      </c>
      <c r="E346" s="31" t="s">
        <v>191</v>
      </c>
      <c r="F346" s="52"/>
      <c r="G346" s="30">
        <v>50</v>
      </c>
      <c r="H346" s="17">
        <v>7</v>
      </c>
      <c r="I346" s="17" t="s">
        <v>2892</v>
      </c>
      <c r="K346" s="30">
        <v>20</v>
      </c>
      <c r="L346" s="17">
        <v>7</v>
      </c>
      <c r="M346" s="17" t="s">
        <v>1557</v>
      </c>
      <c r="N346" s="17" t="s">
        <v>1512</v>
      </c>
      <c r="O346" s="27" t="str">
        <f>INDEX(accountchart[chartId], MATCH(Table1[[#This Row],[sellChartName]],accountchart[chartName],0))</f>
        <v>52900953</v>
      </c>
      <c r="P346" s="27" t="str">
        <f>INDEX(accountchart[chartId], MATCH(Table1[[#This Row],[buyChartName]],accountchart[chartName],0))</f>
        <v>47210273</v>
      </c>
    </row>
    <row r="347" spans="1:16" x14ac:dyDescent="0.5">
      <c r="A347" s="17" t="s">
        <v>2958</v>
      </c>
      <c r="B347" s="17" t="s">
        <v>1488</v>
      </c>
      <c r="C347" s="37">
        <f t="shared" si="10"/>
        <v>3</v>
      </c>
      <c r="D347" s="47" t="s">
        <v>2677</v>
      </c>
      <c r="E347" s="31" t="s">
        <v>191</v>
      </c>
      <c r="F347" s="52"/>
      <c r="G347" s="30">
        <v>50</v>
      </c>
      <c r="H347" s="17">
        <v>7</v>
      </c>
      <c r="I347" s="17" t="s">
        <v>2892</v>
      </c>
      <c r="K347" s="30">
        <v>20</v>
      </c>
      <c r="L347" s="17">
        <v>7</v>
      </c>
      <c r="M347" s="17" t="s">
        <v>1557</v>
      </c>
      <c r="N347" s="17" t="s">
        <v>1512</v>
      </c>
      <c r="O347" s="27" t="str">
        <f>INDEX(accountchart[chartId], MATCH(Table1[[#This Row],[sellChartName]],accountchart[chartName],0))</f>
        <v>52900953</v>
      </c>
      <c r="P347" s="27" t="str">
        <f>INDEX(accountchart[chartId], MATCH(Table1[[#This Row],[buyChartName]],accountchart[chartName],0))</f>
        <v>47210273</v>
      </c>
    </row>
    <row r="348" spans="1:16" x14ac:dyDescent="0.5">
      <c r="A348" s="17" t="s">
        <v>2959</v>
      </c>
      <c r="B348" s="17" t="s">
        <v>1488</v>
      </c>
      <c r="C348" s="37">
        <f t="shared" si="10"/>
        <v>3</v>
      </c>
      <c r="D348" s="47" t="s">
        <v>2678</v>
      </c>
      <c r="E348" s="31" t="s">
        <v>191</v>
      </c>
      <c r="F348" s="52"/>
      <c r="G348" s="30">
        <v>50</v>
      </c>
      <c r="H348" s="17">
        <v>7</v>
      </c>
      <c r="I348" s="17" t="s">
        <v>2892</v>
      </c>
      <c r="K348" s="30">
        <v>20</v>
      </c>
      <c r="L348" s="17">
        <v>7</v>
      </c>
      <c r="M348" s="17" t="s">
        <v>1557</v>
      </c>
      <c r="N348" s="17" t="s">
        <v>1512</v>
      </c>
      <c r="O348" s="27" t="str">
        <f>INDEX(accountchart[chartId], MATCH(Table1[[#This Row],[sellChartName]],accountchart[chartName],0))</f>
        <v>52900953</v>
      </c>
      <c r="P348" s="27" t="str">
        <f>INDEX(accountchart[chartId], MATCH(Table1[[#This Row],[buyChartName]],accountchart[chartName],0))</f>
        <v>47210273</v>
      </c>
    </row>
    <row r="349" spans="1:16" x14ac:dyDescent="0.5">
      <c r="A349" s="17" t="s">
        <v>2960</v>
      </c>
      <c r="B349" s="17" t="s">
        <v>1488</v>
      </c>
      <c r="C349" s="37">
        <f t="shared" si="10"/>
        <v>3</v>
      </c>
      <c r="D349" s="47" t="s">
        <v>784</v>
      </c>
      <c r="E349" s="31" t="s">
        <v>191</v>
      </c>
      <c r="F349" s="52"/>
      <c r="G349" s="30">
        <v>50</v>
      </c>
      <c r="H349" s="17">
        <v>7</v>
      </c>
      <c r="I349" s="17" t="s">
        <v>2892</v>
      </c>
      <c r="K349" s="30">
        <v>20</v>
      </c>
      <c r="L349" s="17">
        <v>7</v>
      </c>
      <c r="M349" s="17" t="s">
        <v>1557</v>
      </c>
      <c r="N349" s="17" t="s">
        <v>1512</v>
      </c>
      <c r="O349" s="27" t="str">
        <f>INDEX(accountchart[chartId], MATCH(Table1[[#This Row],[sellChartName]],accountchart[chartName],0))</f>
        <v>52900953</v>
      </c>
      <c r="P349" s="27" t="str">
        <f>INDEX(accountchart[chartId], MATCH(Table1[[#This Row],[buyChartName]],accountchart[chartName],0))</f>
        <v>47210273</v>
      </c>
    </row>
    <row r="350" spans="1:16" x14ac:dyDescent="0.5">
      <c r="A350" s="17" t="s">
        <v>2961</v>
      </c>
      <c r="B350" s="17" t="s">
        <v>1488</v>
      </c>
      <c r="C350" s="37">
        <f t="shared" si="10"/>
        <v>3</v>
      </c>
      <c r="D350" s="47" t="s">
        <v>816</v>
      </c>
      <c r="E350" s="31" t="s">
        <v>191</v>
      </c>
      <c r="F350" s="52"/>
      <c r="G350" s="30">
        <v>50</v>
      </c>
      <c r="H350" s="17">
        <v>7</v>
      </c>
      <c r="I350" s="17" t="s">
        <v>2892</v>
      </c>
      <c r="K350" s="30">
        <v>20</v>
      </c>
      <c r="L350" s="17">
        <v>7</v>
      </c>
      <c r="M350" s="17" t="s">
        <v>1557</v>
      </c>
      <c r="N350" s="17" t="s">
        <v>1512</v>
      </c>
      <c r="O350" s="27" t="str">
        <f>INDEX(accountchart[chartId], MATCH(Table1[[#This Row],[sellChartName]],accountchart[chartName],0))</f>
        <v>52900953</v>
      </c>
      <c r="P350" s="27" t="str">
        <f>INDEX(accountchart[chartId], MATCH(Table1[[#This Row],[buyChartName]],accountchart[chartName],0))</f>
        <v>47210273</v>
      </c>
    </row>
    <row r="351" spans="1:16" x14ac:dyDescent="0.5">
      <c r="A351" s="17" t="s">
        <v>2962</v>
      </c>
      <c r="B351" s="17" t="s">
        <v>1488</v>
      </c>
      <c r="C351" s="37">
        <f t="shared" si="10"/>
        <v>3</v>
      </c>
      <c r="D351" s="47" t="s">
        <v>2679</v>
      </c>
      <c r="E351" s="31" t="s">
        <v>191</v>
      </c>
      <c r="F351" s="52"/>
      <c r="G351" s="30">
        <v>50</v>
      </c>
      <c r="H351" s="17">
        <v>7</v>
      </c>
      <c r="I351" s="17" t="s">
        <v>2892</v>
      </c>
      <c r="K351" s="30">
        <v>20</v>
      </c>
      <c r="L351" s="17">
        <v>7</v>
      </c>
      <c r="M351" s="17" t="s">
        <v>1557</v>
      </c>
      <c r="N351" s="17" t="s">
        <v>1512</v>
      </c>
      <c r="O351" s="27" t="str">
        <f>INDEX(accountchart[chartId], MATCH(Table1[[#This Row],[sellChartName]],accountchart[chartName],0))</f>
        <v>52900953</v>
      </c>
      <c r="P351" s="27" t="str">
        <f>INDEX(accountchart[chartId], MATCH(Table1[[#This Row],[buyChartName]],accountchart[chartName],0))</f>
        <v>47210273</v>
      </c>
    </row>
    <row r="352" spans="1:16" x14ac:dyDescent="0.5">
      <c r="A352" s="17" t="s">
        <v>2963</v>
      </c>
      <c r="B352" s="17" t="s">
        <v>1488</v>
      </c>
      <c r="C352" s="37">
        <f t="shared" si="10"/>
        <v>3</v>
      </c>
      <c r="D352" s="47" t="s">
        <v>972</v>
      </c>
      <c r="E352" s="31" t="s">
        <v>191</v>
      </c>
      <c r="F352" s="52"/>
      <c r="G352" s="30">
        <v>60</v>
      </c>
      <c r="H352" s="17">
        <v>7</v>
      </c>
      <c r="I352" s="17" t="s">
        <v>2892</v>
      </c>
      <c r="K352" s="30">
        <v>20</v>
      </c>
      <c r="L352" s="17">
        <v>7</v>
      </c>
      <c r="M352" s="17" t="s">
        <v>1557</v>
      </c>
      <c r="N352" s="17" t="s">
        <v>1512</v>
      </c>
      <c r="O352" s="27" t="str">
        <f>INDEX(accountchart[chartId], MATCH(Table1[[#This Row],[sellChartName]],accountchart[chartName],0))</f>
        <v>52900953</v>
      </c>
      <c r="P352" s="27" t="str">
        <f>INDEX(accountchart[chartId], MATCH(Table1[[#This Row],[buyChartName]],accountchart[chartName],0))</f>
        <v>47210273</v>
      </c>
    </row>
    <row r="353" spans="1:16" x14ac:dyDescent="0.5">
      <c r="A353" s="17" t="s">
        <v>2966</v>
      </c>
      <c r="B353" s="17" t="s">
        <v>1488</v>
      </c>
      <c r="C353" s="37">
        <f>IF($B353="ProductService",1,IF($B353="ProductNonInventory",3,IF($B353="ProductInventory",5,"error")))</f>
        <v>3</v>
      </c>
      <c r="D353" s="47" t="s">
        <v>871</v>
      </c>
      <c r="E353" s="31" t="s">
        <v>191</v>
      </c>
      <c r="F353" s="52"/>
      <c r="G353" s="30">
        <v>50</v>
      </c>
      <c r="H353" s="17">
        <v>7</v>
      </c>
      <c r="I353" s="17" t="s">
        <v>2892</v>
      </c>
      <c r="K353" s="30">
        <v>20</v>
      </c>
      <c r="L353" s="17">
        <v>7</v>
      </c>
      <c r="M353" s="17" t="s">
        <v>1557</v>
      </c>
      <c r="N353" s="17" t="s">
        <v>1512</v>
      </c>
      <c r="O353" s="27" t="str">
        <f>INDEX(accountchart[chartId], MATCH(Table1[[#This Row],[sellChartName]],accountchart[chartName],0))</f>
        <v>52900953</v>
      </c>
      <c r="P353" s="27" t="str">
        <f>INDEX(accountchart[chartId], MATCH(Table1[[#This Row],[buyChartName]],accountchart[chartName],0))</f>
        <v>47210273</v>
      </c>
    </row>
    <row r="354" spans="1:16" x14ac:dyDescent="0.5">
      <c r="A354" s="17" t="s">
        <v>2967</v>
      </c>
      <c r="B354" s="17" t="s">
        <v>1488</v>
      </c>
      <c r="C354" s="37">
        <f>IF($B354="ProductService",1,IF($B354="ProductNonInventory",3,IF($B354="ProductInventory",5,"error")))</f>
        <v>3</v>
      </c>
      <c r="D354" s="47" t="s">
        <v>973</v>
      </c>
      <c r="E354" s="31" t="s">
        <v>191</v>
      </c>
      <c r="F354" s="52"/>
      <c r="G354" s="30">
        <v>60</v>
      </c>
      <c r="H354" s="17">
        <v>7</v>
      </c>
      <c r="I354" s="17" t="s">
        <v>2892</v>
      </c>
      <c r="K354" s="30">
        <v>25</v>
      </c>
      <c r="L354" s="17">
        <v>7</v>
      </c>
      <c r="M354" s="17" t="s">
        <v>1557</v>
      </c>
      <c r="N354" s="17" t="s">
        <v>1512</v>
      </c>
      <c r="O354" s="27" t="str">
        <f>INDEX(accountchart[chartId], MATCH(Table1[[#This Row],[sellChartName]],accountchart[chartName],0))</f>
        <v>52900953</v>
      </c>
      <c r="P354" s="27" t="str">
        <f>INDEX(accountchart[chartId], MATCH(Table1[[#This Row],[buyChartName]],accountchart[chartName],0))</f>
        <v>47210273</v>
      </c>
    </row>
    <row r="355" spans="1:16" x14ac:dyDescent="0.5">
      <c r="A355" s="17" t="s">
        <v>2968</v>
      </c>
      <c r="B355" s="17" t="s">
        <v>1488</v>
      </c>
      <c r="C355" s="37">
        <f>IF($B355="ProductService",1,IF($B355="ProductNonInventory",3,IF($B355="ProductInventory",5,"error")))</f>
        <v>3</v>
      </c>
      <c r="D355" s="47" t="s">
        <v>2681</v>
      </c>
      <c r="E355" s="31" t="s">
        <v>191</v>
      </c>
      <c r="F355" s="52"/>
      <c r="G355" s="30">
        <v>60</v>
      </c>
      <c r="H355" s="17">
        <v>7</v>
      </c>
      <c r="I355" s="17" t="s">
        <v>2892</v>
      </c>
      <c r="K355" s="30">
        <v>20</v>
      </c>
      <c r="L355" s="17">
        <v>7</v>
      </c>
      <c r="M355" s="17" t="s">
        <v>1557</v>
      </c>
      <c r="N355" s="17" t="s">
        <v>1512</v>
      </c>
      <c r="O355" s="27" t="str">
        <f>INDEX(accountchart[chartId], MATCH(Table1[[#This Row],[sellChartName]],accountchart[chartName],0))</f>
        <v>52900953</v>
      </c>
      <c r="P355" s="27" t="str">
        <f>INDEX(accountchart[chartId], MATCH(Table1[[#This Row],[buyChartName]],accountchart[chartName],0))</f>
        <v>47210273</v>
      </c>
    </row>
    <row r="356" spans="1:16" x14ac:dyDescent="0.5">
      <c r="A356" s="17" t="s">
        <v>2969</v>
      </c>
      <c r="B356" s="17" t="s">
        <v>1488</v>
      </c>
      <c r="C356" s="37">
        <f t="shared" si="10"/>
        <v>3</v>
      </c>
      <c r="D356" s="47" t="s">
        <v>974</v>
      </c>
      <c r="E356" s="31" t="s">
        <v>191</v>
      </c>
      <c r="F356" s="52"/>
      <c r="G356" s="30">
        <v>120</v>
      </c>
      <c r="H356" s="17">
        <v>7</v>
      </c>
      <c r="I356" s="17" t="s">
        <v>2892</v>
      </c>
      <c r="K356" s="30">
        <v>55</v>
      </c>
      <c r="L356" s="17">
        <v>7</v>
      </c>
      <c r="M356" s="17" t="s">
        <v>1557</v>
      </c>
      <c r="N356" s="17" t="s">
        <v>1512</v>
      </c>
      <c r="O356" s="27" t="str">
        <f>INDEX(accountchart[chartId], MATCH(Table1[[#This Row],[sellChartName]],accountchart[chartName],0))</f>
        <v>52900953</v>
      </c>
      <c r="P356" s="27" t="str">
        <f>INDEX(accountchart[chartId], MATCH(Table1[[#This Row],[buyChartName]],accountchart[chartName],0))</f>
        <v>47210273</v>
      </c>
    </row>
    <row r="357" spans="1:16" x14ac:dyDescent="0.5">
      <c r="A357" s="17" t="s">
        <v>2970</v>
      </c>
      <c r="B357" s="17" t="s">
        <v>1488</v>
      </c>
      <c r="C357" s="37">
        <f>IF($B357="ProductService",1,IF($B357="ProductNonInventory",3,IF($B357="ProductInventory",5,"error")))</f>
        <v>3</v>
      </c>
      <c r="D357" s="47" t="s">
        <v>980</v>
      </c>
      <c r="E357" s="31" t="s">
        <v>191</v>
      </c>
      <c r="F357" s="52"/>
      <c r="G357" s="30">
        <v>50</v>
      </c>
      <c r="H357" s="17">
        <v>7</v>
      </c>
      <c r="I357" s="17" t="s">
        <v>2892</v>
      </c>
      <c r="K357" s="30">
        <v>20</v>
      </c>
      <c r="L357" s="17">
        <v>7</v>
      </c>
      <c r="M357" s="17" t="s">
        <v>1557</v>
      </c>
      <c r="N357" s="17" t="s">
        <v>1512</v>
      </c>
      <c r="O357" s="27" t="str">
        <f>INDEX(accountchart[chartId], MATCH(Table1[[#This Row],[sellChartName]],accountchart[chartName],0))</f>
        <v>52900953</v>
      </c>
      <c r="P357" s="27" t="str">
        <f>INDEX(accountchart[chartId], MATCH(Table1[[#This Row],[buyChartName]],accountchart[chartName],0))</f>
        <v>47210273</v>
      </c>
    </row>
    <row r="358" spans="1:16" x14ac:dyDescent="0.5">
      <c r="A358" s="17" t="s">
        <v>3008</v>
      </c>
      <c r="B358" s="17" t="s">
        <v>1488</v>
      </c>
      <c r="C358" s="37">
        <f>IF($B358="ProductService",1,IF($B358="ProductNonInventory",3,IF($B358="ProductInventory",5,"error")))</f>
        <v>3</v>
      </c>
      <c r="D358" s="47" t="s">
        <v>966</v>
      </c>
      <c r="E358" s="31" t="s">
        <v>191</v>
      </c>
      <c r="F358" s="52"/>
      <c r="G358" s="30">
        <v>100</v>
      </c>
      <c r="H358" s="17">
        <v>7</v>
      </c>
      <c r="I358" s="17" t="s">
        <v>2892</v>
      </c>
      <c r="K358" s="30">
        <v>35</v>
      </c>
      <c r="L358" s="17">
        <v>7</v>
      </c>
      <c r="M358" s="17" t="s">
        <v>1557</v>
      </c>
      <c r="N358" s="17" t="s">
        <v>1512</v>
      </c>
      <c r="O358" s="27" t="str">
        <f>INDEX(accountchart[chartId], MATCH(Table1[[#This Row],[sellChartName]],accountchart[chartName],0))</f>
        <v>52900953</v>
      </c>
      <c r="P358" s="27" t="str">
        <f>INDEX(accountchart[chartId], MATCH(Table1[[#This Row],[buyChartName]],accountchart[chartName],0))</f>
        <v>47210273</v>
      </c>
    </row>
    <row r="359" spans="1:16" x14ac:dyDescent="0.5">
      <c r="A359" s="17" t="s">
        <v>3009</v>
      </c>
      <c r="B359" s="17" t="s">
        <v>1488</v>
      </c>
      <c r="C359" s="37">
        <f>IF($B359="ProductService",1,IF($B359="ProductNonInventory",3,IF($B359="ProductInventory",5,"error")))</f>
        <v>3</v>
      </c>
      <c r="D359" s="47" t="s">
        <v>2763</v>
      </c>
      <c r="E359" s="31" t="s">
        <v>191</v>
      </c>
      <c r="F359" s="52"/>
      <c r="G359" s="30">
        <v>80</v>
      </c>
      <c r="H359" s="17">
        <v>7</v>
      </c>
      <c r="I359" s="17" t="s">
        <v>2892</v>
      </c>
      <c r="K359" s="30">
        <v>0</v>
      </c>
      <c r="L359" s="17">
        <v>7</v>
      </c>
      <c r="M359" s="17" t="s">
        <v>1557</v>
      </c>
      <c r="N359" s="17" t="s">
        <v>1512</v>
      </c>
      <c r="O359" s="27" t="str">
        <f>INDEX(accountchart[chartId], MATCH(Table1[[#This Row],[sellChartName]],accountchart[chartName],0))</f>
        <v>52900953</v>
      </c>
      <c r="P359" s="27" t="str">
        <f>INDEX(accountchart[chartId], MATCH(Table1[[#This Row],[buyChartName]],accountchart[chartName],0))</f>
        <v>47210273</v>
      </c>
    </row>
    <row r="360" spans="1:16" x14ac:dyDescent="0.5">
      <c r="A360" s="17" t="s">
        <v>2964</v>
      </c>
      <c r="B360" s="17" t="s">
        <v>1488</v>
      </c>
      <c r="C360" s="37">
        <f t="shared" si="10"/>
        <v>3</v>
      </c>
      <c r="D360" s="31" t="s">
        <v>987</v>
      </c>
      <c r="E360" s="31" t="s">
        <v>191</v>
      </c>
      <c r="F360" s="52"/>
      <c r="G360" s="30">
        <v>180</v>
      </c>
      <c r="H360" s="17">
        <v>7</v>
      </c>
      <c r="I360" s="17" t="s">
        <v>2893</v>
      </c>
      <c r="K360" s="30">
        <v>100</v>
      </c>
      <c r="L360" s="17">
        <v>7</v>
      </c>
      <c r="M360" s="17" t="s">
        <v>1557</v>
      </c>
      <c r="N360" s="17" t="s">
        <v>1512</v>
      </c>
      <c r="O360" s="27" t="str">
        <f>INDEX(accountchart[chartId], MATCH(Table1[[#This Row],[sellChartName]],accountchart[chartName],0))</f>
        <v>52900953</v>
      </c>
      <c r="P360" s="27" t="str">
        <f>INDEX(accountchart[chartId], MATCH(Table1[[#This Row],[buyChartName]],accountchart[chartName],0))</f>
        <v>47210273</v>
      </c>
    </row>
    <row r="361" spans="1:16" x14ac:dyDescent="0.5">
      <c r="A361" s="17" t="s">
        <v>2965</v>
      </c>
      <c r="B361" s="17" t="s">
        <v>1488</v>
      </c>
      <c r="C361" s="37">
        <f t="shared" si="10"/>
        <v>3</v>
      </c>
      <c r="D361" s="31" t="s">
        <v>823</v>
      </c>
      <c r="E361" s="31" t="s">
        <v>2680</v>
      </c>
      <c r="F361" s="52"/>
      <c r="G361" s="30">
        <v>100</v>
      </c>
      <c r="H361" s="17">
        <v>7</v>
      </c>
      <c r="I361" s="17" t="s">
        <v>2893</v>
      </c>
      <c r="K361" s="30">
        <v>50</v>
      </c>
      <c r="L361" s="17">
        <v>7</v>
      </c>
      <c r="M361" s="17" t="s">
        <v>1557</v>
      </c>
      <c r="N361" s="17" t="s">
        <v>1512</v>
      </c>
      <c r="O361" s="27" t="str">
        <f>INDEX(accountchart[chartId], MATCH(Table1[[#This Row],[sellChartName]],accountchart[chartName],0))</f>
        <v>52900953</v>
      </c>
      <c r="P361" s="27" t="str">
        <f>INDEX(accountchart[chartId], MATCH(Table1[[#This Row],[buyChartName]],accountchart[chartName],0))</f>
        <v>47210273</v>
      </c>
    </row>
    <row r="362" spans="1:16" x14ac:dyDescent="0.5">
      <c r="A362" s="17" t="s">
        <v>2971</v>
      </c>
      <c r="B362" s="17" t="s">
        <v>1488</v>
      </c>
      <c r="C362" s="37">
        <f t="shared" si="10"/>
        <v>3</v>
      </c>
      <c r="D362" s="31" t="s">
        <v>2675</v>
      </c>
      <c r="E362" s="31" t="s">
        <v>191</v>
      </c>
      <c r="F362" s="52"/>
      <c r="G362" s="30">
        <v>60</v>
      </c>
      <c r="H362" s="17">
        <v>7</v>
      </c>
      <c r="I362" s="17" t="s">
        <v>2893</v>
      </c>
      <c r="L362" s="17">
        <v>7</v>
      </c>
      <c r="M362" s="17" t="s">
        <v>1557</v>
      </c>
      <c r="N362" s="17" t="s">
        <v>1512</v>
      </c>
      <c r="O362" s="27" t="str">
        <f>INDEX(accountchart[chartId], MATCH(Table1[[#This Row],[sellChartName]],accountchart[chartName],0))</f>
        <v>52900953</v>
      </c>
      <c r="P362" s="27" t="str">
        <f>INDEX(accountchart[chartId], MATCH(Table1[[#This Row],[buyChartName]],accountchart[chartName],0))</f>
        <v>47210273</v>
      </c>
    </row>
    <row r="363" spans="1:16" x14ac:dyDescent="0.5">
      <c r="A363" s="17" t="s">
        <v>2972</v>
      </c>
      <c r="B363" s="17" t="s">
        <v>1488</v>
      </c>
      <c r="C363" s="37">
        <f t="shared" si="10"/>
        <v>3</v>
      </c>
      <c r="D363" s="31" t="s">
        <v>780</v>
      </c>
      <c r="E363" s="31" t="s">
        <v>191</v>
      </c>
      <c r="F363" s="52"/>
      <c r="G363" s="30">
        <v>50</v>
      </c>
      <c r="H363" s="17">
        <v>7</v>
      </c>
      <c r="I363" s="17" t="s">
        <v>2893</v>
      </c>
      <c r="K363" s="30">
        <v>20</v>
      </c>
      <c r="L363" s="17">
        <v>7</v>
      </c>
      <c r="M363" s="17" t="s">
        <v>1557</v>
      </c>
      <c r="N363" s="17" t="s">
        <v>1512</v>
      </c>
      <c r="O363" s="27" t="str">
        <f>INDEX(accountchart[chartId], MATCH(Table1[[#This Row],[sellChartName]],accountchart[chartName],0))</f>
        <v>52900953</v>
      </c>
      <c r="P363" s="27" t="str">
        <f>INDEX(accountchart[chartId], MATCH(Table1[[#This Row],[buyChartName]],accountchart[chartName],0))</f>
        <v>47210273</v>
      </c>
    </row>
    <row r="364" spans="1:16" x14ac:dyDescent="0.5">
      <c r="A364" s="17" t="s">
        <v>2973</v>
      </c>
      <c r="B364" s="17" t="s">
        <v>1488</v>
      </c>
      <c r="C364" s="37">
        <f t="shared" si="10"/>
        <v>3</v>
      </c>
      <c r="D364" s="31" t="s">
        <v>2682</v>
      </c>
      <c r="E364" s="31" t="s">
        <v>191</v>
      </c>
      <c r="F364" s="52"/>
      <c r="G364" s="30">
        <v>50</v>
      </c>
      <c r="H364" s="17">
        <v>7</v>
      </c>
      <c r="I364" s="17" t="s">
        <v>2893</v>
      </c>
      <c r="K364" s="30">
        <v>20</v>
      </c>
      <c r="L364" s="17">
        <v>7</v>
      </c>
      <c r="M364" s="17" t="s">
        <v>1557</v>
      </c>
      <c r="N364" s="17" t="s">
        <v>1512</v>
      </c>
      <c r="O364" s="27" t="str">
        <f>INDEX(accountchart[chartId], MATCH(Table1[[#This Row],[sellChartName]],accountchart[chartName],0))</f>
        <v>52900953</v>
      </c>
      <c r="P364" s="27" t="str">
        <f>INDEX(accountchart[chartId], MATCH(Table1[[#This Row],[buyChartName]],accountchart[chartName],0))</f>
        <v>47210273</v>
      </c>
    </row>
    <row r="365" spans="1:16" x14ac:dyDescent="0.5">
      <c r="A365" s="17" t="s">
        <v>2974</v>
      </c>
      <c r="B365" s="17" t="s">
        <v>1488</v>
      </c>
      <c r="C365" s="37">
        <f t="shared" si="10"/>
        <v>3</v>
      </c>
      <c r="D365" s="31" t="s">
        <v>925</v>
      </c>
      <c r="E365" s="31" t="s">
        <v>191</v>
      </c>
      <c r="F365" s="52"/>
      <c r="G365" s="30">
        <v>50</v>
      </c>
      <c r="H365" s="17">
        <v>7</v>
      </c>
      <c r="I365" s="17" t="s">
        <v>2893</v>
      </c>
      <c r="K365" s="30">
        <v>20</v>
      </c>
      <c r="L365" s="17">
        <v>7</v>
      </c>
      <c r="M365" s="17" t="s">
        <v>1557</v>
      </c>
      <c r="N365" s="17" t="s">
        <v>1512</v>
      </c>
      <c r="O365" s="27" t="str">
        <f>INDEX(accountchart[chartId], MATCH(Table1[[#This Row],[sellChartName]],accountchart[chartName],0))</f>
        <v>52900953</v>
      </c>
      <c r="P365" s="27" t="str">
        <f>INDEX(accountchart[chartId], MATCH(Table1[[#This Row],[buyChartName]],accountchart[chartName],0))</f>
        <v>47210273</v>
      </c>
    </row>
    <row r="366" spans="1:16" x14ac:dyDescent="0.5">
      <c r="A366" s="17" t="s">
        <v>2975</v>
      </c>
      <c r="B366" s="17" t="s">
        <v>1488</v>
      </c>
      <c r="C366" s="37">
        <f t="shared" si="10"/>
        <v>3</v>
      </c>
      <c r="D366" s="31" t="s">
        <v>777</v>
      </c>
      <c r="E366" s="31" t="s">
        <v>191</v>
      </c>
      <c r="F366" s="52"/>
      <c r="G366" s="30">
        <v>50</v>
      </c>
      <c r="H366" s="17">
        <v>7</v>
      </c>
      <c r="I366" s="17" t="s">
        <v>2893</v>
      </c>
      <c r="K366" s="30">
        <v>20</v>
      </c>
      <c r="L366" s="17">
        <v>7</v>
      </c>
      <c r="M366" s="17" t="s">
        <v>1557</v>
      </c>
      <c r="N366" s="17" t="s">
        <v>1512</v>
      </c>
      <c r="O366" s="27" t="str">
        <f>INDEX(accountchart[chartId], MATCH(Table1[[#This Row],[sellChartName]],accountchart[chartName],0))</f>
        <v>52900953</v>
      </c>
      <c r="P366" s="27" t="str">
        <f>INDEX(accountchart[chartId], MATCH(Table1[[#This Row],[buyChartName]],accountchart[chartName],0))</f>
        <v>47210273</v>
      </c>
    </row>
    <row r="367" spans="1:16" x14ac:dyDescent="0.5">
      <c r="A367" s="17" t="s">
        <v>3353</v>
      </c>
      <c r="B367" s="17" t="s">
        <v>1488</v>
      </c>
      <c r="C367" s="37">
        <f t="shared" si="10"/>
        <v>3</v>
      </c>
      <c r="D367" s="31" t="s">
        <v>791</v>
      </c>
      <c r="E367" s="31" t="s">
        <v>191</v>
      </c>
      <c r="F367" s="52"/>
      <c r="G367" s="30">
        <v>50</v>
      </c>
      <c r="H367" s="17">
        <v>7</v>
      </c>
      <c r="I367" s="17" t="s">
        <v>2893</v>
      </c>
      <c r="K367" s="30">
        <v>20</v>
      </c>
      <c r="L367" s="17">
        <v>7</v>
      </c>
      <c r="M367" s="17" t="s">
        <v>1557</v>
      </c>
      <c r="N367" s="17" t="s">
        <v>1512</v>
      </c>
      <c r="O367" s="27" t="str">
        <f>INDEX(accountchart[chartId], MATCH(Table1[[#This Row],[sellChartName]],accountchart[chartName],0))</f>
        <v>52900953</v>
      </c>
      <c r="P367" s="27" t="str">
        <f>INDEX(accountchart[chartId], MATCH(Table1[[#This Row],[buyChartName]],accountchart[chartName],0))</f>
        <v>47210273</v>
      </c>
    </row>
    <row r="368" spans="1:16" x14ac:dyDescent="0.5">
      <c r="A368" s="17" t="s">
        <v>2978</v>
      </c>
      <c r="B368" s="17" t="s">
        <v>1488</v>
      </c>
      <c r="C368" s="37">
        <f t="shared" si="10"/>
        <v>3</v>
      </c>
      <c r="D368" s="31" t="s">
        <v>3352</v>
      </c>
      <c r="E368" s="31" t="s">
        <v>2683</v>
      </c>
      <c r="F368" s="52"/>
      <c r="G368" s="30">
        <v>30</v>
      </c>
      <c r="H368" s="17">
        <v>7</v>
      </c>
      <c r="I368" s="17" t="s">
        <v>2893</v>
      </c>
      <c r="K368" s="30">
        <v>15</v>
      </c>
      <c r="L368" s="17">
        <v>7</v>
      </c>
      <c r="M368" s="17" t="s">
        <v>1557</v>
      </c>
      <c r="N368" s="17" t="s">
        <v>1512</v>
      </c>
      <c r="O368" s="27" t="str">
        <f>INDEX(accountchart[chartId], MATCH(Table1[[#This Row],[sellChartName]],accountchart[chartName],0))</f>
        <v>52900953</v>
      </c>
      <c r="P368" s="27" t="str">
        <f>INDEX(accountchart[chartId], MATCH(Table1[[#This Row],[buyChartName]],accountchart[chartName],0))</f>
        <v>47210273</v>
      </c>
    </row>
    <row r="369" spans="1:16" x14ac:dyDescent="0.5">
      <c r="A369" s="17" t="s">
        <v>2977</v>
      </c>
      <c r="B369" s="17" t="s">
        <v>1488</v>
      </c>
      <c r="C369" s="37">
        <f t="shared" si="10"/>
        <v>3</v>
      </c>
      <c r="D369" s="31" t="s">
        <v>3351</v>
      </c>
      <c r="E369" s="31" t="s">
        <v>2683</v>
      </c>
      <c r="F369" s="52"/>
      <c r="G369" s="30">
        <v>20</v>
      </c>
      <c r="H369" s="17">
        <v>7</v>
      </c>
      <c r="I369" s="17" t="s">
        <v>2893</v>
      </c>
      <c r="K369" s="30">
        <v>10</v>
      </c>
      <c r="L369" s="17">
        <v>7</v>
      </c>
      <c r="M369" s="17" t="s">
        <v>1557</v>
      </c>
      <c r="N369" s="17" t="s">
        <v>1512</v>
      </c>
      <c r="O369" s="27" t="str">
        <f>INDEX(accountchart[chartId], MATCH(Table1[[#This Row],[sellChartName]],accountchart[chartName],0))</f>
        <v>52900953</v>
      </c>
      <c r="P369" s="27" t="str">
        <f>INDEX(accountchart[chartId], MATCH(Table1[[#This Row],[buyChartName]],accountchart[chartName],0))</f>
        <v>47210273</v>
      </c>
    </row>
    <row r="370" spans="1:16" x14ac:dyDescent="0.5">
      <c r="A370" s="17" t="s">
        <v>2976</v>
      </c>
      <c r="B370" s="17" t="s">
        <v>1488</v>
      </c>
      <c r="C370" s="37">
        <f t="shared" si="10"/>
        <v>3</v>
      </c>
      <c r="D370" s="31" t="s">
        <v>3350</v>
      </c>
      <c r="E370" s="31" t="s">
        <v>2683</v>
      </c>
      <c r="F370" s="52"/>
      <c r="G370" s="30">
        <v>10</v>
      </c>
      <c r="H370" s="17">
        <v>7</v>
      </c>
      <c r="I370" s="17" t="s">
        <v>2893</v>
      </c>
      <c r="K370" s="30">
        <v>5</v>
      </c>
      <c r="L370" s="17">
        <v>7</v>
      </c>
      <c r="M370" s="17" t="s">
        <v>1557</v>
      </c>
      <c r="N370" s="17" t="s">
        <v>1512</v>
      </c>
      <c r="O370" s="27" t="str">
        <f>INDEX(accountchart[chartId], MATCH(Table1[[#This Row],[sellChartName]],accountchart[chartName],0))</f>
        <v>52900953</v>
      </c>
      <c r="P370" s="27" t="str">
        <f>INDEX(accountchart[chartId], MATCH(Table1[[#This Row],[buyChartName]],accountchart[chartName],0))</f>
        <v>47210273</v>
      </c>
    </row>
    <row r="371" spans="1:16" x14ac:dyDescent="0.5">
      <c r="A371" s="17" t="s">
        <v>2979</v>
      </c>
      <c r="B371" s="17" t="s">
        <v>1488</v>
      </c>
      <c r="C371" s="37">
        <f t="shared" si="10"/>
        <v>3</v>
      </c>
      <c r="D371" s="31" t="s">
        <v>2684</v>
      </c>
      <c r="E371" s="31" t="s">
        <v>191</v>
      </c>
      <c r="F371" s="52"/>
      <c r="G371" s="30">
        <v>50</v>
      </c>
      <c r="H371" s="17">
        <v>7</v>
      </c>
      <c r="I371" s="17" t="s">
        <v>2893</v>
      </c>
      <c r="K371" s="30">
        <v>20</v>
      </c>
      <c r="L371" s="17">
        <v>7</v>
      </c>
      <c r="M371" s="17" t="s">
        <v>1557</v>
      </c>
      <c r="N371" s="17" t="s">
        <v>1512</v>
      </c>
      <c r="O371" s="27" t="str">
        <f>INDEX(accountchart[chartId], MATCH(Table1[[#This Row],[sellChartName]],accountchart[chartName],0))</f>
        <v>52900953</v>
      </c>
      <c r="P371" s="27" t="str">
        <f>INDEX(accountchart[chartId], MATCH(Table1[[#This Row],[buyChartName]],accountchart[chartName],0))</f>
        <v>47210273</v>
      </c>
    </row>
    <row r="372" spans="1:16" x14ac:dyDescent="0.5">
      <c r="A372" s="17" t="s">
        <v>2980</v>
      </c>
      <c r="B372" s="17" t="s">
        <v>1488</v>
      </c>
      <c r="C372" s="37">
        <f t="shared" si="10"/>
        <v>3</v>
      </c>
      <c r="D372" s="31" t="s">
        <v>878</v>
      </c>
      <c r="E372" s="31" t="s">
        <v>191</v>
      </c>
      <c r="F372" s="52"/>
      <c r="G372" s="30">
        <v>50</v>
      </c>
      <c r="H372" s="17">
        <v>7</v>
      </c>
      <c r="I372" s="17" t="s">
        <v>2893</v>
      </c>
      <c r="K372" s="30">
        <v>20</v>
      </c>
      <c r="L372" s="17">
        <v>7</v>
      </c>
      <c r="M372" s="17" t="s">
        <v>1557</v>
      </c>
      <c r="N372" s="17" t="s">
        <v>1512</v>
      </c>
      <c r="O372" s="27" t="str">
        <f>INDEX(accountchart[chartId], MATCH(Table1[[#This Row],[sellChartName]],accountchart[chartName],0))</f>
        <v>52900953</v>
      </c>
      <c r="P372" s="27" t="str">
        <f>INDEX(accountchart[chartId], MATCH(Table1[[#This Row],[buyChartName]],accountchart[chartName],0))</f>
        <v>47210273</v>
      </c>
    </row>
    <row r="373" spans="1:16" x14ac:dyDescent="0.5">
      <c r="A373" s="17" t="s">
        <v>2981</v>
      </c>
      <c r="B373" s="17" t="s">
        <v>1488</v>
      </c>
      <c r="C373" s="37">
        <f t="shared" si="10"/>
        <v>3</v>
      </c>
      <c r="D373" s="31" t="s">
        <v>803</v>
      </c>
      <c r="E373" s="31" t="s">
        <v>191</v>
      </c>
      <c r="F373" s="52"/>
      <c r="G373" s="30">
        <v>50</v>
      </c>
      <c r="H373" s="17">
        <v>7</v>
      </c>
      <c r="I373" s="17" t="s">
        <v>2893</v>
      </c>
      <c r="K373" s="30">
        <v>20</v>
      </c>
      <c r="L373" s="17">
        <v>7</v>
      </c>
      <c r="M373" s="17" t="s">
        <v>1557</v>
      </c>
      <c r="N373" s="17" t="s">
        <v>1512</v>
      </c>
      <c r="O373" s="27" t="str">
        <f>INDEX(accountchart[chartId], MATCH(Table1[[#This Row],[sellChartName]],accountchart[chartName],0))</f>
        <v>52900953</v>
      </c>
      <c r="P373" s="27" t="str">
        <f>INDEX(accountchart[chartId], MATCH(Table1[[#This Row],[buyChartName]],accountchart[chartName],0))</f>
        <v>47210273</v>
      </c>
    </row>
    <row r="374" spans="1:16" x14ac:dyDescent="0.5">
      <c r="A374" s="17" t="s">
        <v>2982</v>
      </c>
      <c r="B374" s="17" t="s">
        <v>1488</v>
      </c>
      <c r="C374" s="37">
        <f t="shared" si="10"/>
        <v>3</v>
      </c>
      <c r="D374" s="31" t="s">
        <v>2685</v>
      </c>
      <c r="E374" s="31" t="s">
        <v>191</v>
      </c>
      <c r="F374" s="52"/>
      <c r="G374" s="30">
        <v>50</v>
      </c>
      <c r="H374" s="17">
        <v>7</v>
      </c>
      <c r="I374" s="17" t="s">
        <v>2893</v>
      </c>
      <c r="K374" s="30">
        <v>20</v>
      </c>
      <c r="L374" s="17">
        <v>7</v>
      </c>
      <c r="M374" s="17" t="s">
        <v>1557</v>
      </c>
      <c r="N374" s="17" t="s">
        <v>1512</v>
      </c>
      <c r="O374" s="27" t="str">
        <f>INDEX(accountchart[chartId], MATCH(Table1[[#This Row],[sellChartName]],accountchart[chartName],0))</f>
        <v>52900953</v>
      </c>
      <c r="P374" s="27" t="str">
        <f>INDEX(accountchart[chartId], MATCH(Table1[[#This Row],[buyChartName]],accountchart[chartName],0))</f>
        <v>47210273</v>
      </c>
    </row>
    <row r="375" spans="1:16" x14ac:dyDescent="0.5">
      <c r="A375" s="17" t="s">
        <v>2983</v>
      </c>
      <c r="B375" s="17" t="s">
        <v>1488</v>
      </c>
      <c r="C375" s="37">
        <f t="shared" si="10"/>
        <v>3</v>
      </c>
      <c r="D375" s="32" t="s">
        <v>2686</v>
      </c>
      <c r="E375" s="31" t="s">
        <v>191</v>
      </c>
      <c r="F375" s="52"/>
      <c r="G375" s="30">
        <v>50</v>
      </c>
      <c r="H375" s="17">
        <v>7</v>
      </c>
      <c r="I375" s="17" t="s">
        <v>2893</v>
      </c>
      <c r="K375" s="30">
        <v>20</v>
      </c>
      <c r="L375" s="17">
        <v>7</v>
      </c>
      <c r="M375" s="17" t="s">
        <v>1557</v>
      </c>
      <c r="N375" s="17" t="s">
        <v>1512</v>
      </c>
      <c r="O375" s="27" t="str">
        <f>INDEX(accountchart[chartId], MATCH(Table1[[#This Row],[sellChartName]],accountchart[chartName],0))</f>
        <v>52900953</v>
      </c>
      <c r="P375" s="27" t="str">
        <f>INDEX(accountchart[chartId], MATCH(Table1[[#This Row],[buyChartName]],accountchart[chartName],0))</f>
        <v>47210273</v>
      </c>
    </row>
    <row r="376" spans="1:16" x14ac:dyDescent="0.5">
      <c r="A376" s="17" t="s">
        <v>2984</v>
      </c>
      <c r="B376" s="17" t="s">
        <v>1488</v>
      </c>
      <c r="C376" s="37">
        <f>IF($B376="ProductService",1,IF($B376="ProductNonInventory",3,IF($B376="ProductInventory",5,"error")))</f>
        <v>3</v>
      </c>
      <c r="D376" s="31" t="s">
        <v>786</v>
      </c>
      <c r="E376" s="31" t="s">
        <v>191</v>
      </c>
      <c r="F376" s="52"/>
      <c r="G376" s="30">
        <v>50</v>
      </c>
      <c r="H376" s="17">
        <v>7</v>
      </c>
      <c r="I376" s="17" t="s">
        <v>2893</v>
      </c>
      <c r="K376" s="30">
        <v>20</v>
      </c>
      <c r="L376" s="17">
        <v>7</v>
      </c>
      <c r="M376" s="17" t="s">
        <v>1557</v>
      </c>
      <c r="N376" s="17" t="s">
        <v>1512</v>
      </c>
      <c r="O376" s="27" t="str">
        <f>INDEX(accountchart[chartId], MATCH(Table1[[#This Row],[sellChartName]],accountchart[chartName],0))</f>
        <v>52900953</v>
      </c>
      <c r="P376" s="27" t="str">
        <f>INDEX(accountchart[chartId], MATCH(Table1[[#This Row],[buyChartName]],accountchart[chartName],0))</f>
        <v>47210273</v>
      </c>
    </row>
    <row r="377" spans="1:16" x14ac:dyDescent="0.5">
      <c r="A377" s="17" t="s">
        <v>2985</v>
      </c>
      <c r="B377" s="17" t="s">
        <v>1488</v>
      </c>
      <c r="C377" s="37">
        <f t="shared" si="10"/>
        <v>3</v>
      </c>
      <c r="D377" s="32" t="s">
        <v>795</v>
      </c>
      <c r="E377" s="31" t="s">
        <v>2688</v>
      </c>
      <c r="F377" s="52"/>
      <c r="G377" s="30">
        <v>10</v>
      </c>
      <c r="H377" s="17">
        <v>7</v>
      </c>
      <c r="I377" s="17" t="s">
        <v>2893</v>
      </c>
      <c r="K377" s="30">
        <v>50</v>
      </c>
      <c r="L377" s="17">
        <v>7</v>
      </c>
      <c r="M377" s="17" t="s">
        <v>1557</v>
      </c>
      <c r="N377" s="17" t="s">
        <v>1512</v>
      </c>
      <c r="O377" s="27" t="str">
        <f>INDEX(accountchart[chartId], MATCH(Table1[[#This Row],[sellChartName]],accountchart[chartName],0))</f>
        <v>52900953</v>
      </c>
      <c r="P377" s="27" t="str">
        <f>INDEX(accountchart[chartId], MATCH(Table1[[#This Row],[buyChartName]],accountchart[chartName],0))</f>
        <v>47210273</v>
      </c>
    </row>
    <row r="378" spans="1:16" x14ac:dyDescent="0.5">
      <c r="A378" s="17" t="s">
        <v>2986</v>
      </c>
      <c r="B378" s="17" t="s">
        <v>1488</v>
      </c>
      <c r="C378" s="37">
        <f t="shared" si="10"/>
        <v>3</v>
      </c>
      <c r="D378" s="31" t="s">
        <v>920</v>
      </c>
      <c r="E378" s="31" t="s">
        <v>191</v>
      </c>
      <c r="F378" s="52"/>
      <c r="G378" s="30">
        <v>50</v>
      </c>
      <c r="H378" s="17">
        <v>7</v>
      </c>
      <c r="I378" s="17" t="s">
        <v>2893</v>
      </c>
      <c r="K378" s="30">
        <v>20</v>
      </c>
      <c r="L378" s="17">
        <v>7</v>
      </c>
      <c r="M378" s="17" t="s">
        <v>1557</v>
      </c>
      <c r="N378" s="17" t="s">
        <v>1512</v>
      </c>
      <c r="O378" s="27" t="str">
        <f>INDEX(accountchart[chartId], MATCH(Table1[[#This Row],[sellChartName]],accountchart[chartName],0))</f>
        <v>52900953</v>
      </c>
      <c r="P378" s="27" t="str">
        <f>INDEX(accountchart[chartId], MATCH(Table1[[#This Row],[buyChartName]],accountchart[chartName],0))</f>
        <v>47210273</v>
      </c>
    </row>
    <row r="379" spans="1:16" x14ac:dyDescent="0.5">
      <c r="A379" s="17" t="s">
        <v>2987</v>
      </c>
      <c r="B379" s="17" t="s">
        <v>1488</v>
      </c>
      <c r="C379" s="37">
        <f t="shared" si="10"/>
        <v>3</v>
      </c>
      <c r="D379" s="31" t="s">
        <v>790</v>
      </c>
      <c r="E379" s="31" t="s">
        <v>191</v>
      </c>
      <c r="F379" s="52"/>
      <c r="G379" s="30">
        <v>50</v>
      </c>
      <c r="H379" s="17">
        <v>7</v>
      </c>
      <c r="I379" s="17" t="s">
        <v>2893</v>
      </c>
      <c r="K379" s="30">
        <v>20</v>
      </c>
      <c r="L379" s="17">
        <v>7</v>
      </c>
      <c r="M379" s="17" t="s">
        <v>1557</v>
      </c>
      <c r="N379" s="17" t="s">
        <v>1512</v>
      </c>
      <c r="O379" s="27" t="str">
        <f>INDEX(accountchart[chartId], MATCH(Table1[[#This Row],[sellChartName]],accountchart[chartName],0))</f>
        <v>52900953</v>
      </c>
      <c r="P379" s="27" t="str">
        <f>INDEX(accountchart[chartId], MATCH(Table1[[#This Row],[buyChartName]],accountchart[chartName],0))</f>
        <v>47210273</v>
      </c>
    </row>
    <row r="380" spans="1:16" x14ac:dyDescent="0.5">
      <c r="A380" s="17" t="s">
        <v>2988</v>
      </c>
      <c r="B380" s="17" t="s">
        <v>1488</v>
      </c>
      <c r="C380" s="37">
        <f t="shared" si="10"/>
        <v>3</v>
      </c>
      <c r="D380" s="31" t="s">
        <v>796</v>
      </c>
      <c r="E380" s="31" t="s">
        <v>191</v>
      </c>
      <c r="F380" s="52"/>
      <c r="G380" s="30">
        <v>50</v>
      </c>
      <c r="H380" s="17">
        <v>7</v>
      </c>
      <c r="I380" s="17" t="s">
        <v>2893</v>
      </c>
      <c r="K380" s="30">
        <v>20</v>
      </c>
      <c r="L380" s="17">
        <v>7</v>
      </c>
      <c r="M380" s="17" t="s">
        <v>1557</v>
      </c>
      <c r="N380" s="17" t="s">
        <v>1512</v>
      </c>
      <c r="O380" s="27" t="str">
        <f>INDEX(accountchart[chartId], MATCH(Table1[[#This Row],[sellChartName]],accountchart[chartName],0))</f>
        <v>52900953</v>
      </c>
      <c r="P380" s="27" t="str">
        <f>INDEX(accountchart[chartId], MATCH(Table1[[#This Row],[buyChartName]],accountchart[chartName],0))</f>
        <v>47210273</v>
      </c>
    </row>
    <row r="381" spans="1:16" x14ac:dyDescent="0.5">
      <c r="A381" s="17" t="s">
        <v>2989</v>
      </c>
      <c r="B381" s="17" t="s">
        <v>1488</v>
      </c>
      <c r="C381" s="37">
        <f t="shared" si="10"/>
        <v>3</v>
      </c>
      <c r="D381" s="31" t="s">
        <v>774</v>
      </c>
      <c r="E381" s="31" t="s">
        <v>191</v>
      </c>
      <c r="F381" s="52"/>
      <c r="G381" s="30">
        <v>50</v>
      </c>
      <c r="H381" s="17">
        <v>7</v>
      </c>
      <c r="I381" s="17" t="s">
        <v>2893</v>
      </c>
      <c r="K381" s="30">
        <v>20</v>
      </c>
      <c r="L381" s="17">
        <v>7</v>
      </c>
      <c r="M381" s="17" t="s">
        <v>1557</v>
      </c>
      <c r="N381" s="17" t="s">
        <v>1512</v>
      </c>
      <c r="O381" s="27" t="str">
        <f>INDEX(accountchart[chartId], MATCH(Table1[[#This Row],[sellChartName]],accountchart[chartName],0))</f>
        <v>52900953</v>
      </c>
      <c r="P381" s="27" t="str">
        <f>INDEX(accountchart[chartId], MATCH(Table1[[#This Row],[buyChartName]],accountchart[chartName],0))</f>
        <v>47210273</v>
      </c>
    </row>
    <row r="382" spans="1:16" x14ac:dyDescent="0.5">
      <c r="A382" s="17" t="s">
        <v>2990</v>
      </c>
      <c r="B382" s="17" t="s">
        <v>1488</v>
      </c>
      <c r="C382" s="37">
        <f t="shared" si="10"/>
        <v>3</v>
      </c>
      <c r="D382" s="31" t="s">
        <v>2689</v>
      </c>
      <c r="E382" s="31" t="s">
        <v>191</v>
      </c>
      <c r="F382" s="52"/>
      <c r="G382" s="30">
        <v>50</v>
      </c>
      <c r="H382" s="17">
        <v>7</v>
      </c>
      <c r="I382" s="17" t="s">
        <v>2893</v>
      </c>
      <c r="K382" s="30">
        <v>20</v>
      </c>
      <c r="L382" s="17">
        <v>7</v>
      </c>
      <c r="M382" s="17" t="s">
        <v>1557</v>
      </c>
      <c r="N382" s="17" t="s">
        <v>1512</v>
      </c>
      <c r="O382" s="27" t="str">
        <f>INDEX(accountchart[chartId], MATCH(Table1[[#This Row],[sellChartName]],accountchart[chartName],0))</f>
        <v>52900953</v>
      </c>
      <c r="P382" s="27" t="str">
        <f>INDEX(accountchart[chartId], MATCH(Table1[[#This Row],[buyChartName]],accountchart[chartName],0))</f>
        <v>47210273</v>
      </c>
    </row>
    <row r="383" spans="1:16" x14ac:dyDescent="0.5">
      <c r="A383" s="17" t="s">
        <v>2991</v>
      </c>
      <c r="B383" s="17" t="s">
        <v>1488</v>
      </c>
      <c r="C383" s="37">
        <f t="shared" si="10"/>
        <v>3</v>
      </c>
      <c r="D383" s="31" t="s">
        <v>809</v>
      </c>
      <c r="E383" s="31" t="s">
        <v>191</v>
      </c>
      <c r="F383" s="52"/>
      <c r="G383" s="30">
        <v>50</v>
      </c>
      <c r="H383" s="17">
        <v>7</v>
      </c>
      <c r="I383" s="17" t="s">
        <v>2893</v>
      </c>
      <c r="K383" s="30">
        <v>20</v>
      </c>
      <c r="L383" s="17">
        <v>7</v>
      </c>
      <c r="M383" s="17" t="s">
        <v>1557</v>
      </c>
      <c r="N383" s="17" t="s">
        <v>1512</v>
      </c>
      <c r="O383" s="27" t="str">
        <f>INDEX(accountchart[chartId], MATCH(Table1[[#This Row],[sellChartName]],accountchart[chartName],0))</f>
        <v>52900953</v>
      </c>
      <c r="P383" s="27" t="str">
        <f>INDEX(accountchart[chartId], MATCH(Table1[[#This Row],[buyChartName]],accountchart[chartName],0))</f>
        <v>47210273</v>
      </c>
    </row>
    <row r="384" spans="1:16" x14ac:dyDescent="0.5">
      <c r="A384" s="17" t="s">
        <v>2992</v>
      </c>
      <c r="B384" s="17" t="s">
        <v>1488</v>
      </c>
      <c r="C384" s="37">
        <f t="shared" si="10"/>
        <v>3</v>
      </c>
      <c r="D384" s="31" t="s">
        <v>801</v>
      </c>
      <c r="E384" s="31" t="s">
        <v>191</v>
      </c>
      <c r="F384" s="52"/>
      <c r="G384" s="30">
        <v>100</v>
      </c>
      <c r="H384" s="17">
        <v>7</v>
      </c>
      <c r="I384" s="17" t="s">
        <v>2893</v>
      </c>
      <c r="K384" s="30">
        <v>35</v>
      </c>
      <c r="L384" s="17">
        <v>7</v>
      </c>
      <c r="M384" s="17" t="s">
        <v>1557</v>
      </c>
      <c r="N384" s="17" t="s">
        <v>1512</v>
      </c>
      <c r="O384" s="27" t="str">
        <f>INDEX(accountchart[chartId], MATCH(Table1[[#This Row],[sellChartName]],accountchart[chartName],0))</f>
        <v>52900953</v>
      </c>
      <c r="P384" s="27" t="str">
        <f>INDEX(accountchart[chartId], MATCH(Table1[[#This Row],[buyChartName]],accountchart[chartName],0))</f>
        <v>47210273</v>
      </c>
    </row>
    <row r="385" spans="1:16" x14ac:dyDescent="0.5">
      <c r="A385" s="17" t="s">
        <v>2993</v>
      </c>
      <c r="B385" s="17" t="s">
        <v>1488</v>
      </c>
      <c r="C385" s="37">
        <f t="shared" si="10"/>
        <v>3</v>
      </c>
      <c r="D385" s="31" t="s">
        <v>2690</v>
      </c>
      <c r="E385" s="31" t="s">
        <v>191</v>
      </c>
      <c r="F385" s="52"/>
      <c r="G385" s="30">
        <v>100</v>
      </c>
      <c r="H385" s="17">
        <v>7</v>
      </c>
      <c r="I385" s="17" t="s">
        <v>2893</v>
      </c>
      <c r="K385" s="30">
        <v>35</v>
      </c>
      <c r="L385" s="17">
        <v>7</v>
      </c>
      <c r="M385" s="17" t="s">
        <v>1557</v>
      </c>
      <c r="N385" s="17" t="s">
        <v>1512</v>
      </c>
      <c r="O385" s="27" t="str">
        <f>INDEX(accountchart[chartId], MATCH(Table1[[#This Row],[sellChartName]],accountchart[chartName],0))</f>
        <v>52900953</v>
      </c>
      <c r="P385" s="27" t="str">
        <f>INDEX(accountchart[chartId], MATCH(Table1[[#This Row],[buyChartName]],accountchart[chartName],0))</f>
        <v>47210273</v>
      </c>
    </row>
    <row r="386" spans="1:16" x14ac:dyDescent="0.5">
      <c r="A386" s="17" t="s">
        <v>2994</v>
      </c>
      <c r="B386" s="17" t="s">
        <v>1488</v>
      </c>
      <c r="C386" s="37">
        <f t="shared" si="10"/>
        <v>3</v>
      </c>
      <c r="D386" s="31" t="s">
        <v>2691</v>
      </c>
      <c r="E386" s="31" t="s">
        <v>191</v>
      </c>
      <c r="F386" s="52"/>
      <c r="G386" s="30">
        <v>100</v>
      </c>
      <c r="H386" s="17">
        <v>7</v>
      </c>
      <c r="I386" s="17" t="s">
        <v>2893</v>
      </c>
      <c r="K386" s="30">
        <v>35</v>
      </c>
      <c r="L386" s="17">
        <v>7</v>
      </c>
      <c r="M386" s="17" t="s">
        <v>1557</v>
      </c>
      <c r="N386" s="17" t="s">
        <v>1512</v>
      </c>
      <c r="O386" s="27" t="str">
        <f>INDEX(accountchart[chartId], MATCH(Table1[[#This Row],[sellChartName]],accountchart[chartName],0))</f>
        <v>52900953</v>
      </c>
      <c r="P386" s="27" t="str">
        <f>INDEX(accountchart[chartId], MATCH(Table1[[#This Row],[buyChartName]],accountchart[chartName],0))</f>
        <v>47210273</v>
      </c>
    </row>
    <row r="387" spans="1:16" x14ac:dyDescent="0.5">
      <c r="A387" s="17" t="s">
        <v>2995</v>
      </c>
      <c r="B387" s="17" t="s">
        <v>1488</v>
      </c>
      <c r="C387" s="37">
        <f t="shared" si="10"/>
        <v>3</v>
      </c>
      <c r="D387" s="31" t="s">
        <v>2692</v>
      </c>
      <c r="E387" s="31" t="s">
        <v>191</v>
      </c>
      <c r="F387" s="52"/>
      <c r="G387" s="30">
        <v>100</v>
      </c>
      <c r="H387" s="17">
        <v>7</v>
      </c>
      <c r="I387" s="17" t="s">
        <v>2893</v>
      </c>
      <c r="K387" s="30">
        <v>35</v>
      </c>
      <c r="L387" s="17">
        <v>7</v>
      </c>
      <c r="M387" s="17" t="s">
        <v>1557</v>
      </c>
      <c r="N387" s="17" t="s">
        <v>1512</v>
      </c>
      <c r="O387" s="27" t="str">
        <f>INDEX(accountchart[chartId], MATCH(Table1[[#This Row],[sellChartName]],accountchart[chartName],0))</f>
        <v>52900953</v>
      </c>
      <c r="P387" s="27" t="str">
        <f>INDEX(accountchart[chartId], MATCH(Table1[[#This Row],[buyChartName]],accountchart[chartName],0))</f>
        <v>47210273</v>
      </c>
    </row>
    <row r="388" spans="1:16" x14ac:dyDescent="0.5">
      <c r="A388" s="17" t="s">
        <v>2996</v>
      </c>
      <c r="B388" s="17" t="s">
        <v>1488</v>
      </c>
      <c r="C388" s="37">
        <f t="shared" si="10"/>
        <v>3</v>
      </c>
      <c r="D388" s="31" t="s">
        <v>2693</v>
      </c>
      <c r="E388" s="31" t="s">
        <v>191</v>
      </c>
      <c r="F388" s="52"/>
      <c r="G388" s="30">
        <v>100</v>
      </c>
      <c r="H388" s="17">
        <v>7</v>
      </c>
      <c r="I388" s="17" t="s">
        <v>2893</v>
      </c>
      <c r="K388" s="30">
        <v>35</v>
      </c>
      <c r="L388" s="17">
        <v>7</v>
      </c>
      <c r="M388" s="17" t="s">
        <v>1557</v>
      </c>
      <c r="N388" s="17" t="s">
        <v>1512</v>
      </c>
      <c r="O388" s="27" t="str">
        <f>INDEX(accountchart[chartId], MATCH(Table1[[#This Row],[sellChartName]],accountchart[chartName],0))</f>
        <v>52900953</v>
      </c>
      <c r="P388" s="27" t="str">
        <f>INDEX(accountchart[chartId], MATCH(Table1[[#This Row],[buyChartName]],accountchart[chartName],0))</f>
        <v>47210273</v>
      </c>
    </row>
    <row r="389" spans="1:16" x14ac:dyDescent="0.5">
      <c r="A389" s="17" t="s">
        <v>2997</v>
      </c>
      <c r="B389" s="17" t="s">
        <v>1488</v>
      </c>
      <c r="C389" s="37">
        <f t="shared" si="10"/>
        <v>3</v>
      </c>
      <c r="D389" s="31" t="s">
        <v>938</v>
      </c>
      <c r="E389" s="31" t="s">
        <v>191</v>
      </c>
      <c r="F389" s="52"/>
      <c r="G389" s="30">
        <v>100</v>
      </c>
      <c r="H389" s="17">
        <v>7</v>
      </c>
      <c r="I389" s="17" t="s">
        <v>2893</v>
      </c>
      <c r="K389" s="30">
        <v>35</v>
      </c>
      <c r="L389" s="17">
        <v>7</v>
      </c>
      <c r="M389" s="17" t="s">
        <v>1557</v>
      </c>
      <c r="N389" s="17" t="s">
        <v>1512</v>
      </c>
      <c r="O389" s="27" t="str">
        <f>INDEX(accountchart[chartId], MATCH(Table1[[#This Row],[sellChartName]],accountchart[chartName],0))</f>
        <v>52900953</v>
      </c>
      <c r="P389" s="27" t="str">
        <f>INDEX(accountchart[chartId], MATCH(Table1[[#This Row],[buyChartName]],accountchart[chartName],0))</f>
        <v>47210273</v>
      </c>
    </row>
    <row r="390" spans="1:16" x14ac:dyDescent="0.5">
      <c r="A390" s="17" t="s">
        <v>2998</v>
      </c>
      <c r="B390" s="17" t="s">
        <v>1488</v>
      </c>
      <c r="C390" s="37">
        <f t="shared" si="10"/>
        <v>3</v>
      </c>
      <c r="D390" s="31" t="s">
        <v>2694</v>
      </c>
      <c r="E390" s="31" t="s">
        <v>191</v>
      </c>
      <c r="F390" s="52"/>
      <c r="G390" s="30">
        <v>100</v>
      </c>
      <c r="H390" s="17">
        <v>7</v>
      </c>
      <c r="I390" s="17" t="s">
        <v>2893</v>
      </c>
      <c r="K390" s="30">
        <v>35</v>
      </c>
      <c r="L390" s="17">
        <v>7</v>
      </c>
      <c r="M390" s="17" t="s">
        <v>1557</v>
      </c>
      <c r="N390" s="17" t="s">
        <v>1512</v>
      </c>
      <c r="O390" s="27" t="str">
        <f>INDEX(accountchart[chartId], MATCH(Table1[[#This Row],[sellChartName]],accountchart[chartName],0))</f>
        <v>52900953</v>
      </c>
      <c r="P390" s="27" t="str">
        <f>INDEX(accountchart[chartId], MATCH(Table1[[#This Row],[buyChartName]],accountchart[chartName],0))</f>
        <v>47210273</v>
      </c>
    </row>
    <row r="391" spans="1:16" x14ac:dyDescent="0.5">
      <c r="A391" s="17" t="s">
        <v>2999</v>
      </c>
      <c r="B391" s="17" t="s">
        <v>1488</v>
      </c>
      <c r="C391" s="37">
        <f t="shared" si="10"/>
        <v>3</v>
      </c>
      <c r="D391" s="31" t="s">
        <v>2695</v>
      </c>
      <c r="E391" s="31" t="s">
        <v>191</v>
      </c>
      <c r="F391" s="52"/>
      <c r="G391" s="30">
        <v>100</v>
      </c>
      <c r="H391" s="17">
        <v>7</v>
      </c>
      <c r="I391" s="17" t="s">
        <v>2893</v>
      </c>
      <c r="K391" s="30">
        <v>35</v>
      </c>
      <c r="L391" s="17">
        <v>7</v>
      </c>
      <c r="M391" s="17" t="s">
        <v>1557</v>
      </c>
      <c r="N391" s="17" t="s">
        <v>1512</v>
      </c>
      <c r="O391" s="27" t="str">
        <f>INDEX(accountchart[chartId], MATCH(Table1[[#This Row],[sellChartName]],accountchart[chartName],0))</f>
        <v>52900953</v>
      </c>
      <c r="P391" s="27" t="str">
        <f>INDEX(accountchart[chartId], MATCH(Table1[[#This Row],[buyChartName]],accountchart[chartName],0))</f>
        <v>47210273</v>
      </c>
    </row>
    <row r="392" spans="1:16" x14ac:dyDescent="0.5">
      <c r="A392" s="17" t="s">
        <v>3000</v>
      </c>
      <c r="B392" s="17" t="s">
        <v>1488</v>
      </c>
      <c r="C392" s="37">
        <f t="shared" si="10"/>
        <v>3</v>
      </c>
      <c r="D392" s="31" t="s">
        <v>2696</v>
      </c>
      <c r="E392" s="31" t="s">
        <v>191</v>
      </c>
      <c r="F392" s="52"/>
      <c r="G392" s="30">
        <v>100</v>
      </c>
      <c r="H392" s="17">
        <v>7</v>
      </c>
      <c r="I392" s="17" t="s">
        <v>2893</v>
      </c>
      <c r="K392" s="30">
        <v>35</v>
      </c>
      <c r="L392" s="17">
        <v>7</v>
      </c>
      <c r="M392" s="17" t="s">
        <v>1557</v>
      </c>
      <c r="N392" s="17" t="s">
        <v>1512</v>
      </c>
      <c r="O392" s="27" t="str">
        <f>INDEX(accountchart[chartId], MATCH(Table1[[#This Row],[sellChartName]],accountchart[chartName],0))</f>
        <v>52900953</v>
      </c>
      <c r="P392" s="27" t="str">
        <f>INDEX(accountchart[chartId], MATCH(Table1[[#This Row],[buyChartName]],accountchart[chartName],0))</f>
        <v>47210273</v>
      </c>
    </row>
    <row r="393" spans="1:16" x14ac:dyDescent="0.5">
      <c r="A393" s="17" t="s">
        <v>3001</v>
      </c>
      <c r="B393" s="17" t="s">
        <v>1488</v>
      </c>
      <c r="C393" s="37">
        <f t="shared" si="10"/>
        <v>3</v>
      </c>
      <c r="D393" s="31" t="s">
        <v>927</v>
      </c>
      <c r="E393" s="31" t="s">
        <v>191</v>
      </c>
      <c r="F393" s="52"/>
      <c r="G393" s="30">
        <v>100</v>
      </c>
      <c r="H393" s="17">
        <v>7</v>
      </c>
      <c r="I393" s="17" t="s">
        <v>2893</v>
      </c>
      <c r="K393" s="30">
        <v>35</v>
      </c>
      <c r="L393" s="17">
        <v>7</v>
      </c>
      <c r="M393" s="17" t="s">
        <v>1557</v>
      </c>
      <c r="N393" s="17" t="s">
        <v>1512</v>
      </c>
      <c r="O393" s="27" t="str">
        <f>INDEX(accountchart[chartId], MATCH(Table1[[#This Row],[sellChartName]],accountchart[chartName],0))</f>
        <v>52900953</v>
      </c>
      <c r="P393" s="27" t="str">
        <f>INDEX(accountchart[chartId], MATCH(Table1[[#This Row],[buyChartName]],accountchart[chartName],0))</f>
        <v>47210273</v>
      </c>
    </row>
    <row r="394" spans="1:16" x14ac:dyDescent="0.5">
      <c r="A394" s="17" t="s">
        <v>3002</v>
      </c>
      <c r="B394" s="17" t="s">
        <v>1488</v>
      </c>
      <c r="C394" s="37">
        <f t="shared" si="10"/>
        <v>3</v>
      </c>
      <c r="D394" s="31" t="s">
        <v>797</v>
      </c>
      <c r="E394" s="31" t="s">
        <v>191</v>
      </c>
      <c r="F394" s="52"/>
      <c r="G394" s="30">
        <v>100</v>
      </c>
      <c r="H394" s="17">
        <v>7</v>
      </c>
      <c r="I394" s="17" t="s">
        <v>2893</v>
      </c>
      <c r="K394" s="30">
        <v>35</v>
      </c>
      <c r="L394" s="17">
        <v>7</v>
      </c>
      <c r="M394" s="17" t="s">
        <v>1557</v>
      </c>
      <c r="N394" s="17" t="s">
        <v>1512</v>
      </c>
      <c r="O394" s="27" t="str">
        <f>INDEX(accountchart[chartId], MATCH(Table1[[#This Row],[sellChartName]],accountchart[chartName],0))</f>
        <v>52900953</v>
      </c>
      <c r="P394" s="27" t="str">
        <f>INDEX(accountchart[chartId], MATCH(Table1[[#This Row],[buyChartName]],accountchart[chartName],0))</f>
        <v>47210273</v>
      </c>
    </row>
    <row r="395" spans="1:16" x14ac:dyDescent="0.5">
      <c r="A395" s="17" t="s">
        <v>3003</v>
      </c>
      <c r="B395" s="17" t="s">
        <v>1488</v>
      </c>
      <c r="C395" s="37">
        <f t="shared" si="10"/>
        <v>3</v>
      </c>
      <c r="D395" s="31" t="s">
        <v>821</v>
      </c>
      <c r="E395" s="31" t="s">
        <v>191</v>
      </c>
      <c r="F395" s="52"/>
      <c r="G395" s="30">
        <v>100</v>
      </c>
      <c r="H395" s="17">
        <v>7</v>
      </c>
      <c r="I395" s="17" t="s">
        <v>2893</v>
      </c>
      <c r="K395" s="30">
        <v>35</v>
      </c>
      <c r="L395" s="17">
        <v>7</v>
      </c>
      <c r="M395" s="17" t="s">
        <v>1557</v>
      </c>
      <c r="N395" s="17" t="s">
        <v>1512</v>
      </c>
      <c r="O395" s="27" t="str">
        <f>INDEX(accountchart[chartId], MATCH(Table1[[#This Row],[sellChartName]],accountchart[chartName],0))</f>
        <v>52900953</v>
      </c>
      <c r="P395" s="27" t="str">
        <f>INDEX(accountchart[chartId], MATCH(Table1[[#This Row],[buyChartName]],accountchart[chartName],0))</f>
        <v>47210273</v>
      </c>
    </row>
    <row r="396" spans="1:16" x14ac:dyDescent="0.5">
      <c r="A396" s="17" t="s">
        <v>3004</v>
      </c>
      <c r="B396" s="17" t="s">
        <v>1488</v>
      </c>
      <c r="C396" s="37">
        <f t="shared" si="10"/>
        <v>3</v>
      </c>
      <c r="D396" s="31" t="s">
        <v>872</v>
      </c>
      <c r="E396" s="31" t="s">
        <v>191</v>
      </c>
      <c r="F396" s="52"/>
      <c r="G396" s="30">
        <v>50</v>
      </c>
      <c r="H396" s="17">
        <v>7</v>
      </c>
      <c r="I396" s="17" t="s">
        <v>2893</v>
      </c>
      <c r="K396" s="30">
        <v>20</v>
      </c>
      <c r="L396" s="17">
        <v>7</v>
      </c>
      <c r="M396" s="17" t="s">
        <v>1557</v>
      </c>
      <c r="N396" s="17" t="s">
        <v>1512</v>
      </c>
      <c r="O396" s="27" t="str">
        <f>INDEX(accountchart[chartId], MATCH(Table1[[#This Row],[sellChartName]],accountchart[chartName],0))</f>
        <v>52900953</v>
      </c>
      <c r="P396" s="27" t="str">
        <f>INDEX(accountchart[chartId], MATCH(Table1[[#This Row],[buyChartName]],accountchart[chartName],0))</f>
        <v>47210273</v>
      </c>
    </row>
    <row r="397" spans="1:16" x14ac:dyDescent="0.5">
      <c r="A397" s="17" t="s">
        <v>3005</v>
      </c>
      <c r="B397" s="17" t="s">
        <v>1488</v>
      </c>
      <c r="C397" s="37">
        <f t="shared" si="10"/>
        <v>3</v>
      </c>
      <c r="D397" s="31" t="s">
        <v>884</v>
      </c>
      <c r="E397" s="31" t="s">
        <v>191</v>
      </c>
      <c r="F397" s="52"/>
      <c r="G397" s="30">
        <v>50</v>
      </c>
      <c r="H397" s="17">
        <v>7</v>
      </c>
      <c r="I397" s="17" t="s">
        <v>2893</v>
      </c>
      <c r="K397" s="30">
        <v>20</v>
      </c>
      <c r="L397" s="17">
        <v>7</v>
      </c>
      <c r="M397" s="17" t="s">
        <v>1557</v>
      </c>
      <c r="N397" s="17" t="s">
        <v>1512</v>
      </c>
      <c r="O397" s="27" t="str">
        <f>INDEX(accountchart[chartId], MATCH(Table1[[#This Row],[sellChartName]],accountchart[chartName],0))</f>
        <v>52900953</v>
      </c>
      <c r="P397" s="27" t="str">
        <f>INDEX(accountchart[chartId], MATCH(Table1[[#This Row],[buyChartName]],accountchart[chartName],0))</f>
        <v>47210273</v>
      </c>
    </row>
    <row r="398" spans="1:16" x14ac:dyDescent="0.5">
      <c r="A398" s="17" t="s">
        <v>3006</v>
      </c>
      <c r="B398" s="17" t="s">
        <v>1488</v>
      </c>
      <c r="C398" s="37">
        <f t="shared" si="10"/>
        <v>3</v>
      </c>
      <c r="D398" s="31" t="s">
        <v>775</v>
      </c>
      <c r="E398" s="31" t="s">
        <v>191</v>
      </c>
      <c r="F398" s="52"/>
      <c r="G398" s="30">
        <v>50</v>
      </c>
      <c r="H398" s="17">
        <v>7</v>
      </c>
      <c r="I398" s="17" t="s">
        <v>2893</v>
      </c>
      <c r="K398" s="30">
        <v>20</v>
      </c>
      <c r="L398" s="17">
        <v>7</v>
      </c>
      <c r="M398" s="17" t="s">
        <v>1557</v>
      </c>
      <c r="N398" s="17" t="s">
        <v>1512</v>
      </c>
      <c r="O398" s="27" t="str">
        <f>INDEX(accountchart[chartId], MATCH(Table1[[#This Row],[sellChartName]],accountchart[chartName],0))</f>
        <v>52900953</v>
      </c>
      <c r="P398" s="27" t="str">
        <f>INDEX(accountchart[chartId], MATCH(Table1[[#This Row],[buyChartName]],accountchart[chartName],0))</f>
        <v>47210273</v>
      </c>
    </row>
    <row r="399" spans="1:16" x14ac:dyDescent="0.5">
      <c r="A399" s="17" t="s">
        <v>3010</v>
      </c>
      <c r="B399" s="17" t="s">
        <v>1488</v>
      </c>
      <c r="C399" s="37">
        <f t="shared" si="10"/>
        <v>3</v>
      </c>
      <c r="D399" s="31" t="s">
        <v>785</v>
      </c>
      <c r="E399" s="31" t="s">
        <v>191</v>
      </c>
      <c r="F399" s="52"/>
      <c r="G399" s="30">
        <v>50</v>
      </c>
      <c r="H399" s="17">
        <v>7</v>
      </c>
      <c r="I399" s="17" t="s">
        <v>2893</v>
      </c>
      <c r="K399" s="30">
        <v>20</v>
      </c>
      <c r="L399" s="17">
        <v>7</v>
      </c>
      <c r="M399" s="17" t="s">
        <v>1557</v>
      </c>
      <c r="N399" s="17" t="s">
        <v>1512</v>
      </c>
      <c r="O399" s="27" t="str">
        <f>INDEX(accountchart[chartId], MATCH(Table1[[#This Row],[sellChartName]],accountchart[chartName],0))</f>
        <v>52900953</v>
      </c>
      <c r="P399" s="27" t="str">
        <f>INDEX(accountchart[chartId], MATCH(Table1[[#This Row],[buyChartName]],accountchart[chartName],0))</f>
        <v>47210273</v>
      </c>
    </row>
    <row r="400" spans="1:16" x14ac:dyDescent="0.5">
      <c r="A400" s="17" t="s">
        <v>3011</v>
      </c>
      <c r="B400" s="17" t="s">
        <v>1488</v>
      </c>
      <c r="C400" s="37">
        <f t="shared" si="10"/>
        <v>3</v>
      </c>
      <c r="D400" s="31" t="s">
        <v>918</v>
      </c>
      <c r="E400" s="31" t="s">
        <v>191</v>
      </c>
      <c r="F400" s="52"/>
      <c r="G400" s="30">
        <v>50</v>
      </c>
      <c r="H400" s="17">
        <v>7</v>
      </c>
      <c r="I400" s="17" t="s">
        <v>2893</v>
      </c>
      <c r="K400" s="30">
        <v>20</v>
      </c>
      <c r="L400" s="17">
        <v>7</v>
      </c>
      <c r="M400" s="17" t="s">
        <v>1557</v>
      </c>
      <c r="N400" s="17" t="s">
        <v>1512</v>
      </c>
      <c r="O400" s="27" t="str">
        <f>INDEX(accountchart[chartId], MATCH(Table1[[#This Row],[sellChartName]],accountchart[chartName],0))</f>
        <v>52900953</v>
      </c>
      <c r="P400" s="27" t="str">
        <f>INDEX(accountchart[chartId], MATCH(Table1[[#This Row],[buyChartName]],accountchart[chartName],0))</f>
        <v>47210273</v>
      </c>
    </row>
    <row r="401" spans="1:16" x14ac:dyDescent="0.5">
      <c r="A401" s="17" t="s">
        <v>3012</v>
      </c>
      <c r="B401" s="17" t="s">
        <v>1488</v>
      </c>
      <c r="C401" s="37">
        <f t="shared" si="10"/>
        <v>3</v>
      </c>
      <c r="D401" s="31" t="s">
        <v>2702</v>
      </c>
      <c r="E401" s="31" t="s">
        <v>191</v>
      </c>
      <c r="F401" s="52"/>
      <c r="G401" s="30">
        <v>100</v>
      </c>
      <c r="H401" s="17">
        <v>7</v>
      </c>
      <c r="I401" s="17" t="s">
        <v>2893</v>
      </c>
      <c r="K401" s="30">
        <v>35</v>
      </c>
      <c r="L401" s="17">
        <v>7</v>
      </c>
      <c r="M401" s="17" t="s">
        <v>1557</v>
      </c>
      <c r="N401" s="17" t="s">
        <v>1512</v>
      </c>
      <c r="O401" s="27" t="str">
        <f>INDEX(accountchart[chartId], MATCH(Table1[[#This Row],[sellChartName]],accountchart[chartName],0))</f>
        <v>52900953</v>
      </c>
      <c r="P401" s="27" t="str">
        <f>INDEX(accountchart[chartId], MATCH(Table1[[#This Row],[buyChartName]],accountchart[chartName],0))</f>
        <v>47210273</v>
      </c>
    </row>
    <row r="402" spans="1:16" x14ac:dyDescent="0.5">
      <c r="A402" s="17" t="s">
        <v>3013</v>
      </c>
      <c r="B402" s="17" t="s">
        <v>1488</v>
      </c>
      <c r="C402" s="37">
        <f t="shared" si="10"/>
        <v>3</v>
      </c>
      <c r="D402" s="31" t="s">
        <v>2703</v>
      </c>
      <c r="E402" s="31" t="s">
        <v>191</v>
      </c>
      <c r="F402" s="52"/>
      <c r="G402" s="30">
        <v>50</v>
      </c>
      <c r="H402" s="17">
        <v>7</v>
      </c>
      <c r="I402" s="17" t="s">
        <v>2893</v>
      </c>
      <c r="K402" s="30">
        <v>20</v>
      </c>
      <c r="L402" s="17">
        <v>7</v>
      </c>
      <c r="M402" s="17" t="s">
        <v>1557</v>
      </c>
      <c r="N402" s="17" t="s">
        <v>1512</v>
      </c>
      <c r="O402" s="27" t="str">
        <f>INDEX(accountchart[chartId], MATCH(Table1[[#This Row],[sellChartName]],accountchart[chartName],0))</f>
        <v>52900953</v>
      </c>
      <c r="P402" s="27" t="str">
        <f>INDEX(accountchart[chartId], MATCH(Table1[[#This Row],[buyChartName]],accountchart[chartName],0))</f>
        <v>47210273</v>
      </c>
    </row>
    <row r="403" spans="1:16" x14ac:dyDescent="0.5">
      <c r="A403" s="17" t="s">
        <v>3014</v>
      </c>
      <c r="B403" s="17" t="s">
        <v>1488</v>
      </c>
      <c r="C403" s="37">
        <f t="shared" si="10"/>
        <v>3</v>
      </c>
      <c r="D403" s="31" t="s">
        <v>776</v>
      </c>
      <c r="E403" s="31" t="s">
        <v>191</v>
      </c>
      <c r="F403" s="52"/>
      <c r="G403" s="30">
        <v>50</v>
      </c>
      <c r="H403" s="17">
        <v>7</v>
      </c>
      <c r="I403" s="17" t="s">
        <v>2893</v>
      </c>
      <c r="K403" s="30">
        <v>20</v>
      </c>
      <c r="L403" s="17">
        <v>7</v>
      </c>
      <c r="M403" s="17" t="s">
        <v>1557</v>
      </c>
      <c r="N403" s="17" t="s">
        <v>1512</v>
      </c>
      <c r="O403" s="27" t="str">
        <f>INDEX(accountchart[chartId], MATCH(Table1[[#This Row],[sellChartName]],accountchart[chartName],0))</f>
        <v>52900953</v>
      </c>
      <c r="P403" s="27" t="str">
        <f>INDEX(accountchart[chartId], MATCH(Table1[[#This Row],[buyChartName]],accountchart[chartName],0))</f>
        <v>47210273</v>
      </c>
    </row>
    <row r="404" spans="1:16" x14ac:dyDescent="0.5">
      <c r="A404" s="17" t="s">
        <v>3015</v>
      </c>
      <c r="B404" s="17" t="s">
        <v>1488</v>
      </c>
      <c r="C404" s="37">
        <f t="shared" si="10"/>
        <v>3</v>
      </c>
      <c r="D404" s="31" t="s">
        <v>2704</v>
      </c>
      <c r="E404" s="31" t="s">
        <v>191</v>
      </c>
      <c r="F404" s="52"/>
      <c r="G404" s="30">
        <v>50</v>
      </c>
      <c r="H404" s="17">
        <v>7</v>
      </c>
      <c r="I404" s="17" t="s">
        <v>2893</v>
      </c>
      <c r="K404" s="30">
        <v>20</v>
      </c>
      <c r="L404" s="17">
        <v>7</v>
      </c>
      <c r="M404" s="17" t="s">
        <v>1557</v>
      </c>
      <c r="N404" s="17" t="s">
        <v>1512</v>
      </c>
      <c r="O404" s="27" t="str">
        <f>INDEX(accountchart[chartId], MATCH(Table1[[#This Row],[sellChartName]],accountchart[chartName],0))</f>
        <v>52900953</v>
      </c>
      <c r="P404" s="27" t="str">
        <f>INDEX(accountchart[chartId], MATCH(Table1[[#This Row],[buyChartName]],accountchart[chartName],0))</f>
        <v>47210273</v>
      </c>
    </row>
    <row r="405" spans="1:16" x14ac:dyDescent="0.5">
      <c r="A405" s="17" t="s">
        <v>3016</v>
      </c>
      <c r="B405" s="17" t="s">
        <v>1488</v>
      </c>
      <c r="C405" s="37">
        <f t="shared" si="10"/>
        <v>3</v>
      </c>
      <c r="D405" s="31" t="s">
        <v>2705</v>
      </c>
      <c r="E405" s="31" t="s">
        <v>191</v>
      </c>
      <c r="F405" s="52"/>
      <c r="G405" s="30">
        <v>50</v>
      </c>
      <c r="H405" s="17">
        <v>7</v>
      </c>
      <c r="I405" s="17" t="s">
        <v>2893</v>
      </c>
      <c r="K405" s="30">
        <v>20</v>
      </c>
      <c r="L405" s="17">
        <v>7</v>
      </c>
      <c r="M405" s="17" t="s">
        <v>1557</v>
      </c>
      <c r="N405" s="17" t="s">
        <v>1512</v>
      </c>
      <c r="O405" s="27" t="str">
        <f>INDEX(accountchart[chartId], MATCH(Table1[[#This Row],[sellChartName]],accountchart[chartName],0))</f>
        <v>52900953</v>
      </c>
      <c r="P405" s="27" t="str">
        <f>INDEX(accountchart[chartId], MATCH(Table1[[#This Row],[buyChartName]],accountchart[chartName],0))</f>
        <v>47210273</v>
      </c>
    </row>
    <row r="406" spans="1:16" x14ac:dyDescent="0.5">
      <c r="A406" s="17" t="s">
        <v>3017</v>
      </c>
      <c r="B406" s="17" t="s">
        <v>1488</v>
      </c>
      <c r="C406" s="37">
        <f t="shared" si="10"/>
        <v>3</v>
      </c>
      <c r="D406" s="31" t="s">
        <v>919</v>
      </c>
      <c r="E406" s="31" t="s">
        <v>191</v>
      </c>
      <c r="F406" s="52"/>
      <c r="G406" s="30">
        <v>100</v>
      </c>
      <c r="H406" s="17">
        <v>7</v>
      </c>
      <c r="I406" s="17" t="s">
        <v>2893</v>
      </c>
      <c r="K406" s="30">
        <v>35</v>
      </c>
      <c r="L406" s="17">
        <v>7</v>
      </c>
      <c r="M406" s="17" t="s">
        <v>1557</v>
      </c>
      <c r="N406" s="17" t="s">
        <v>1512</v>
      </c>
      <c r="O406" s="27" t="str">
        <f>INDEX(accountchart[chartId], MATCH(Table1[[#This Row],[sellChartName]],accountchart[chartName],0))</f>
        <v>52900953</v>
      </c>
      <c r="P406" s="27" t="str">
        <f>INDEX(accountchart[chartId], MATCH(Table1[[#This Row],[buyChartName]],accountchart[chartName],0))</f>
        <v>47210273</v>
      </c>
    </row>
    <row r="407" spans="1:16" x14ac:dyDescent="0.5">
      <c r="A407" s="17" t="s">
        <v>3018</v>
      </c>
      <c r="B407" s="17" t="s">
        <v>1488</v>
      </c>
      <c r="C407" s="37">
        <f t="shared" si="10"/>
        <v>3</v>
      </c>
      <c r="D407" s="31" t="s">
        <v>792</v>
      </c>
      <c r="E407" s="31" t="s">
        <v>191</v>
      </c>
      <c r="F407" s="52"/>
      <c r="G407" s="30">
        <v>100</v>
      </c>
      <c r="H407" s="17">
        <v>7</v>
      </c>
      <c r="I407" s="17" t="s">
        <v>2893</v>
      </c>
      <c r="K407" s="30">
        <v>35</v>
      </c>
      <c r="L407" s="17">
        <v>7</v>
      </c>
      <c r="M407" s="17" t="s">
        <v>1557</v>
      </c>
      <c r="N407" s="17" t="s">
        <v>1512</v>
      </c>
      <c r="O407" s="27" t="str">
        <f>INDEX(accountchart[chartId], MATCH(Table1[[#This Row],[sellChartName]],accountchart[chartName],0))</f>
        <v>52900953</v>
      </c>
      <c r="P407" s="27" t="str">
        <f>INDEX(accountchart[chartId], MATCH(Table1[[#This Row],[buyChartName]],accountchart[chartName],0))</f>
        <v>47210273</v>
      </c>
    </row>
    <row r="408" spans="1:16" x14ac:dyDescent="0.5">
      <c r="A408" s="17" t="s">
        <v>3019</v>
      </c>
      <c r="B408" s="17" t="s">
        <v>1488</v>
      </c>
      <c r="C408" s="37">
        <f t="shared" si="10"/>
        <v>3</v>
      </c>
      <c r="D408" s="31" t="s">
        <v>2706</v>
      </c>
      <c r="E408" s="31" t="s">
        <v>191</v>
      </c>
      <c r="F408" s="52"/>
      <c r="G408" s="30">
        <v>50</v>
      </c>
      <c r="H408" s="17">
        <v>7</v>
      </c>
      <c r="I408" s="17" t="s">
        <v>2893</v>
      </c>
      <c r="K408" s="30">
        <v>20</v>
      </c>
      <c r="L408" s="17">
        <v>7</v>
      </c>
      <c r="M408" s="17" t="s">
        <v>1557</v>
      </c>
      <c r="N408" s="17" t="s">
        <v>1512</v>
      </c>
      <c r="O408" s="27" t="str">
        <f>INDEX(accountchart[chartId], MATCH(Table1[[#This Row],[sellChartName]],accountchart[chartName],0))</f>
        <v>52900953</v>
      </c>
      <c r="P408" s="27" t="str">
        <f>INDEX(accountchart[chartId], MATCH(Table1[[#This Row],[buyChartName]],accountchart[chartName],0))</f>
        <v>47210273</v>
      </c>
    </row>
    <row r="409" spans="1:16" x14ac:dyDescent="0.5">
      <c r="A409" s="17" t="s">
        <v>3020</v>
      </c>
      <c r="B409" s="17" t="s">
        <v>1488</v>
      </c>
      <c r="C409" s="37">
        <f t="shared" si="10"/>
        <v>3</v>
      </c>
      <c r="D409" s="31" t="s">
        <v>2707</v>
      </c>
      <c r="E409" s="31" t="s">
        <v>191</v>
      </c>
      <c r="F409" s="52"/>
      <c r="G409" s="30">
        <v>50</v>
      </c>
      <c r="H409" s="17">
        <v>7</v>
      </c>
      <c r="I409" s="17" t="s">
        <v>2893</v>
      </c>
      <c r="K409" s="30">
        <v>20</v>
      </c>
      <c r="L409" s="17">
        <v>7</v>
      </c>
      <c r="M409" s="17" t="s">
        <v>1557</v>
      </c>
      <c r="N409" s="17" t="s">
        <v>1512</v>
      </c>
      <c r="O409" s="27" t="str">
        <f>INDEX(accountchart[chartId], MATCH(Table1[[#This Row],[sellChartName]],accountchart[chartName],0))</f>
        <v>52900953</v>
      </c>
      <c r="P409" s="27" t="str">
        <f>INDEX(accountchart[chartId], MATCH(Table1[[#This Row],[buyChartName]],accountchart[chartName],0))</f>
        <v>47210273</v>
      </c>
    </row>
    <row r="410" spans="1:16" x14ac:dyDescent="0.5">
      <c r="A410" s="17" t="s">
        <v>3021</v>
      </c>
      <c r="B410" s="17" t="s">
        <v>1488</v>
      </c>
      <c r="C410" s="37">
        <f t="shared" si="10"/>
        <v>3</v>
      </c>
      <c r="D410" s="31" t="s">
        <v>781</v>
      </c>
      <c r="E410" s="31" t="s">
        <v>191</v>
      </c>
      <c r="F410" s="52"/>
      <c r="G410" s="30">
        <v>50</v>
      </c>
      <c r="H410" s="17">
        <v>7</v>
      </c>
      <c r="I410" s="17" t="s">
        <v>2893</v>
      </c>
      <c r="K410" s="30">
        <v>20</v>
      </c>
      <c r="L410" s="17">
        <v>7</v>
      </c>
      <c r="M410" s="17" t="s">
        <v>1557</v>
      </c>
      <c r="N410" s="17" t="s">
        <v>1512</v>
      </c>
      <c r="O410" s="27" t="str">
        <f>INDEX(accountchart[chartId], MATCH(Table1[[#This Row],[sellChartName]],accountchart[chartName],0))</f>
        <v>52900953</v>
      </c>
      <c r="P410" s="27" t="str">
        <f>INDEX(accountchart[chartId], MATCH(Table1[[#This Row],[buyChartName]],accountchart[chartName],0))</f>
        <v>47210273</v>
      </c>
    </row>
    <row r="411" spans="1:16" x14ac:dyDescent="0.5">
      <c r="A411" s="17" t="s">
        <v>3022</v>
      </c>
      <c r="B411" s="17" t="s">
        <v>1488</v>
      </c>
      <c r="C411" s="37">
        <f t="shared" si="10"/>
        <v>3</v>
      </c>
      <c r="D411" s="31" t="s">
        <v>806</v>
      </c>
      <c r="E411" s="31" t="s">
        <v>191</v>
      </c>
      <c r="F411" s="52"/>
      <c r="G411" s="30">
        <v>50</v>
      </c>
      <c r="H411" s="17">
        <v>7</v>
      </c>
      <c r="I411" s="17" t="s">
        <v>2893</v>
      </c>
      <c r="K411" s="30">
        <v>20</v>
      </c>
      <c r="L411" s="17">
        <v>7</v>
      </c>
      <c r="M411" s="17" t="s">
        <v>1557</v>
      </c>
      <c r="N411" s="17" t="s">
        <v>1512</v>
      </c>
      <c r="O411" s="27" t="str">
        <f>INDEX(accountchart[chartId], MATCH(Table1[[#This Row],[sellChartName]],accountchart[chartName],0))</f>
        <v>52900953</v>
      </c>
      <c r="P411" s="27" t="str">
        <f>INDEX(accountchart[chartId], MATCH(Table1[[#This Row],[buyChartName]],accountchart[chartName],0))</f>
        <v>47210273</v>
      </c>
    </row>
    <row r="412" spans="1:16" x14ac:dyDescent="0.5">
      <c r="A412" s="17" t="s">
        <v>3023</v>
      </c>
      <c r="B412" s="17" t="s">
        <v>1488</v>
      </c>
      <c r="C412" s="37">
        <f t="shared" ref="C412:C426" si="11">IF($B412="ProductService",1,IF($B412="ProductNonInventory",3,IF($B412="ProductInventory",5,"error")))</f>
        <v>3</v>
      </c>
      <c r="D412" s="31" t="s">
        <v>800</v>
      </c>
      <c r="E412" s="31" t="s">
        <v>191</v>
      </c>
      <c r="F412" s="52"/>
      <c r="G412" s="30">
        <v>50</v>
      </c>
      <c r="H412" s="17">
        <v>7</v>
      </c>
      <c r="I412" s="17" t="s">
        <v>2893</v>
      </c>
      <c r="K412" s="30">
        <v>20</v>
      </c>
      <c r="L412" s="17">
        <v>7</v>
      </c>
      <c r="M412" s="17" t="s">
        <v>1557</v>
      </c>
      <c r="N412" s="17" t="s">
        <v>1512</v>
      </c>
      <c r="O412" s="27" t="str">
        <f>INDEX(accountchart[chartId], MATCH(Table1[[#This Row],[sellChartName]],accountchart[chartName],0))</f>
        <v>52900953</v>
      </c>
      <c r="P412" s="27" t="str">
        <f>INDEX(accountchart[chartId], MATCH(Table1[[#This Row],[buyChartName]],accountchart[chartName],0))</f>
        <v>47210273</v>
      </c>
    </row>
    <row r="413" spans="1:16" x14ac:dyDescent="0.5">
      <c r="A413" s="17" t="s">
        <v>3024</v>
      </c>
      <c r="B413" s="17" t="s">
        <v>1488</v>
      </c>
      <c r="C413" s="37">
        <f t="shared" si="11"/>
        <v>3</v>
      </c>
      <c r="D413" s="31" t="s">
        <v>2708</v>
      </c>
      <c r="E413" s="31" t="s">
        <v>191</v>
      </c>
      <c r="F413" s="52"/>
      <c r="G413" s="30">
        <v>60</v>
      </c>
      <c r="H413" s="17">
        <v>7</v>
      </c>
      <c r="I413" s="17" t="s">
        <v>2893</v>
      </c>
      <c r="K413" s="30">
        <v>25</v>
      </c>
      <c r="L413" s="17">
        <v>7</v>
      </c>
      <c r="M413" s="17" t="s">
        <v>1557</v>
      </c>
      <c r="N413" s="17" t="s">
        <v>1512</v>
      </c>
      <c r="O413" s="27" t="str">
        <f>INDEX(accountchart[chartId], MATCH(Table1[[#This Row],[sellChartName]],accountchart[chartName],0))</f>
        <v>52900953</v>
      </c>
      <c r="P413" s="27" t="str">
        <f>INDEX(accountchart[chartId], MATCH(Table1[[#This Row],[buyChartName]],accountchart[chartName],0))</f>
        <v>47210273</v>
      </c>
    </row>
    <row r="414" spans="1:16" x14ac:dyDescent="0.5">
      <c r="A414" s="17" t="s">
        <v>3025</v>
      </c>
      <c r="B414" s="17" t="s">
        <v>1488</v>
      </c>
      <c r="C414" s="37">
        <f t="shared" si="11"/>
        <v>3</v>
      </c>
      <c r="D414" s="31" t="s">
        <v>2709</v>
      </c>
      <c r="E414" s="31" t="s">
        <v>14</v>
      </c>
      <c r="F414" s="52"/>
      <c r="G414" s="30">
        <v>30</v>
      </c>
      <c r="H414" s="17">
        <v>7</v>
      </c>
      <c r="I414" s="17" t="s">
        <v>2893</v>
      </c>
      <c r="K414" s="30">
        <v>15</v>
      </c>
      <c r="L414" s="17">
        <v>7</v>
      </c>
      <c r="M414" s="17" t="s">
        <v>1557</v>
      </c>
      <c r="N414" s="17" t="s">
        <v>1512</v>
      </c>
      <c r="O414" s="27" t="str">
        <f>INDEX(accountchart[chartId], MATCH(Table1[[#This Row],[sellChartName]],accountchart[chartName],0))</f>
        <v>52900953</v>
      </c>
      <c r="P414" s="27" t="str">
        <f>INDEX(accountchart[chartId], MATCH(Table1[[#This Row],[buyChartName]],accountchart[chartName],0))</f>
        <v>47210273</v>
      </c>
    </row>
    <row r="415" spans="1:16" x14ac:dyDescent="0.5">
      <c r="A415" s="17" t="s">
        <v>3026</v>
      </c>
      <c r="B415" s="17" t="s">
        <v>1488</v>
      </c>
      <c r="C415" s="37">
        <f t="shared" si="11"/>
        <v>3</v>
      </c>
      <c r="D415" s="31" t="s">
        <v>2710</v>
      </c>
      <c r="E415" s="31" t="s">
        <v>191</v>
      </c>
      <c r="F415" s="52"/>
      <c r="G415" s="30">
        <v>50</v>
      </c>
      <c r="H415" s="17">
        <v>7</v>
      </c>
      <c r="I415" s="17" t="s">
        <v>2893</v>
      </c>
      <c r="K415" s="30">
        <v>50</v>
      </c>
      <c r="L415" s="17">
        <v>7</v>
      </c>
      <c r="M415" s="17" t="s">
        <v>1557</v>
      </c>
      <c r="N415" s="17" t="s">
        <v>1512</v>
      </c>
      <c r="O415" s="27" t="str">
        <f>INDEX(accountchart[chartId], MATCH(Table1[[#This Row],[sellChartName]],accountchart[chartName],0))</f>
        <v>52900953</v>
      </c>
      <c r="P415" s="27" t="str">
        <f>INDEX(accountchart[chartId], MATCH(Table1[[#This Row],[buyChartName]],accountchart[chartName],0))</f>
        <v>47210273</v>
      </c>
    </row>
    <row r="416" spans="1:16" x14ac:dyDescent="0.5">
      <c r="A416" s="17" t="s">
        <v>3027</v>
      </c>
      <c r="B416" s="17" t="s">
        <v>1488</v>
      </c>
      <c r="C416" s="37">
        <f t="shared" si="11"/>
        <v>3</v>
      </c>
      <c r="D416" s="31" t="s">
        <v>2711</v>
      </c>
      <c r="E416" s="31" t="s">
        <v>191</v>
      </c>
      <c r="F416" s="52"/>
      <c r="G416" s="30">
        <v>50</v>
      </c>
      <c r="H416" s="17">
        <v>7</v>
      </c>
      <c r="I416" s="17" t="s">
        <v>2893</v>
      </c>
      <c r="K416" s="30">
        <v>50</v>
      </c>
      <c r="L416" s="17">
        <v>7</v>
      </c>
      <c r="M416" s="17" t="s">
        <v>1557</v>
      </c>
      <c r="N416" s="17" t="s">
        <v>1512</v>
      </c>
      <c r="O416" s="27" t="str">
        <f>INDEX(accountchart[chartId], MATCH(Table1[[#This Row],[sellChartName]],accountchart[chartName],0))</f>
        <v>52900953</v>
      </c>
      <c r="P416" s="27" t="str">
        <f>INDEX(accountchart[chartId], MATCH(Table1[[#This Row],[buyChartName]],accountchart[chartName],0))</f>
        <v>47210273</v>
      </c>
    </row>
    <row r="417" spans="1:16" x14ac:dyDescent="0.5">
      <c r="A417" s="17" t="s">
        <v>3028</v>
      </c>
      <c r="B417" s="17" t="s">
        <v>1488</v>
      </c>
      <c r="C417" s="37">
        <f t="shared" si="11"/>
        <v>3</v>
      </c>
      <c r="D417" s="31" t="s">
        <v>819</v>
      </c>
      <c r="E417" s="31" t="s">
        <v>191</v>
      </c>
      <c r="F417" s="52"/>
      <c r="G417" s="30">
        <v>100</v>
      </c>
      <c r="H417" s="17">
        <v>7</v>
      </c>
      <c r="I417" s="17" t="s">
        <v>2893</v>
      </c>
      <c r="K417" s="30">
        <v>35</v>
      </c>
      <c r="L417" s="17">
        <v>7</v>
      </c>
      <c r="M417" s="17" t="s">
        <v>1557</v>
      </c>
      <c r="N417" s="17" t="s">
        <v>1512</v>
      </c>
      <c r="O417" s="27" t="str">
        <f>INDEX(accountchart[chartId], MATCH(Table1[[#This Row],[sellChartName]],accountchart[chartName],0))</f>
        <v>52900953</v>
      </c>
      <c r="P417" s="27" t="str">
        <f>INDEX(accountchart[chartId], MATCH(Table1[[#This Row],[buyChartName]],accountchart[chartName],0))</f>
        <v>47210273</v>
      </c>
    </row>
    <row r="418" spans="1:16" x14ac:dyDescent="0.5">
      <c r="A418" s="17" t="s">
        <v>3029</v>
      </c>
      <c r="B418" s="17" t="s">
        <v>1488</v>
      </c>
      <c r="C418" s="37">
        <f t="shared" si="11"/>
        <v>3</v>
      </c>
      <c r="D418" s="31" t="s">
        <v>787</v>
      </c>
      <c r="E418" s="31" t="s">
        <v>191</v>
      </c>
      <c r="F418" s="52"/>
      <c r="G418" s="30">
        <v>100</v>
      </c>
      <c r="H418" s="17">
        <v>7</v>
      </c>
      <c r="I418" s="17" t="s">
        <v>2893</v>
      </c>
      <c r="K418" s="30">
        <v>35</v>
      </c>
      <c r="L418" s="17">
        <v>7</v>
      </c>
      <c r="M418" s="17" t="s">
        <v>1557</v>
      </c>
      <c r="N418" s="17" t="s">
        <v>1512</v>
      </c>
      <c r="O418" s="27" t="str">
        <f>INDEX(accountchart[chartId], MATCH(Table1[[#This Row],[sellChartName]],accountchart[chartName],0))</f>
        <v>52900953</v>
      </c>
      <c r="P418" s="27" t="str">
        <f>INDEX(accountchart[chartId], MATCH(Table1[[#This Row],[buyChartName]],accountchart[chartName],0))</f>
        <v>47210273</v>
      </c>
    </row>
    <row r="419" spans="1:16" x14ac:dyDescent="0.5">
      <c r="A419" s="17" t="s">
        <v>3030</v>
      </c>
      <c r="B419" s="17" t="s">
        <v>1488</v>
      </c>
      <c r="C419" s="37">
        <f t="shared" si="11"/>
        <v>3</v>
      </c>
      <c r="D419" s="31" t="s">
        <v>794</v>
      </c>
      <c r="E419" s="31" t="s">
        <v>191</v>
      </c>
      <c r="F419" s="52"/>
      <c r="G419" s="30">
        <v>50</v>
      </c>
      <c r="H419" s="17">
        <v>7</v>
      </c>
      <c r="I419" s="17" t="s">
        <v>2893</v>
      </c>
      <c r="K419" s="30">
        <v>20</v>
      </c>
      <c r="L419" s="17">
        <v>7</v>
      </c>
      <c r="M419" s="17" t="s">
        <v>1557</v>
      </c>
      <c r="N419" s="17" t="s">
        <v>1512</v>
      </c>
      <c r="O419" s="27" t="str">
        <f>INDEX(accountchart[chartId], MATCH(Table1[[#This Row],[sellChartName]],accountchart[chartName],0))</f>
        <v>52900953</v>
      </c>
      <c r="P419" s="27" t="str">
        <f>INDEX(accountchart[chartId], MATCH(Table1[[#This Row],[buyChartName]],accountchart[chartName],0))</f>
        <v>47210273</v>
      </c>
    </row>
    <row r="420" spans="1:16" x14ac:dyDescent="0.5">
      <c r="A420" s="17" t="s">
        <v>3031</v>
      </c>
      <c r="B420" s="17" t="s">
        <v>1488</v>
      </c>
      <c r="C420" s="37">
        <f t="shared" si="11"/>
        <v>3</v>
      </c>
      <c r="D420" s="31" t="s">
        <v>811</v>
      </c>
      <c r="E420" s="31" t="s">
        <v>191</v>
      </c>
      <c r="F420" s="52"/>
      <c r="G420" s="30">
        <v>100</v>
      </c>
      <c r="H420" s="17">
        <v>7</v>
      </c>
      <c r="I420" s="17" t="s">
        <v>2893</v>
      </c>
      <c r="K420" s="30">
        <v>50</v>
      </c>
      <c r="L420" s="17">
        <v>7</v>
      </c>
      <c r="M420" s="17" t="s">
        <v>1557</v>
      </c>
      <c r="N420" s="17" t="s">
        <v>1512</v>
      </c>
      <c r="O420" s="27" t="str">
        <f>INDEX(accountchart[chartId], MATCH(Table1[[#This Row],[sellChartName]],accountchart[chartName],0))</f>
        <v>52900953</v>
      </c>
      <c r="P420" s="27" t="str">
        <f>INDEX(accountchart[chartId], MATCH(Table1[[#This Row],[buyChartName]],accountchart[chartName],0))</f>
        <v>47210273</v>
      </c>
    </row>
    <row r="421" spans="1:16" x14ac:dyDescent="0.5">
      <c r="A421" s="17" t="s">
        <v>3032</v>
      </c>
      <c r="B421" s="17" t="s">
        <v>1488</v>
      </c>
      <c r="C421" s="37">
        <f t="shared" si="11"/>
        <v>3</v>
      </c>
      <c r="D421" s="31" t="s">
        <v>2769</v>
      </c>
      <c r="E421" s="31" t="s">
        <v>191</v>
      </c>
      <c r="F421" s="52"/>
      <c r="G421" s="30">
        <v>180</v>
      </c>
      <c r="H421" s="17">
        <v>7</v>
      </c>
      <c r="I421" s="17" t="s">
        <v>2893</v>
      </c>
      <c r="K421" s="30">
        <v>120</v>
      </c>
      <c r="L421" s="17">
        <v>7</v>
      </c>
      <c r="M421" s="17" t="s">
        <v>1557</v>
      </c>
      <c r="N421" s="17" t="s">
        <v>1512</v>
      </c>
      <c r="O421" s="27" t="str">
        <f>INDEX(accountchart[chartId], MATCH(Table1[[#This Row],[sellChartName]],accountchart[chartName],0))</f>
        <v>52900953</v>
      </c>
      <c r="P421" s="27" t="str">
        <f>INDEX(accountchart[chartId], MATCH(Table1[[#This Row],[buyChartName]],accountchart[chartName],0))</f>
        <v>47210273</v>
      </c>
    </row>
    <row r="422" spans="1:16" x14ac:dyDescent="0.5">
      <c r="A422" s="17" t="s">
        <v>3033</v>
      </c>
      <c r="B422" s="17" t="s">
        <v>1488</v>
      </c>
      <c r="C422" s="37">
        <f t="shared" si="11"/>
        <v>3</v>
      </c>
      <c r="D422" s="33" t="s">
        <v>773</v>
      </c>
      <c r="E422" s="31" t="s">
        <v>191</v>
      </c>
      <c r="F422" s="52"/>
      <c r="G422" s="30">
        <v>100</v>
      </c>
      <c r="H422" s="17">
        <v>7</v>
      </c>
      <c r="I422" s="17" t="s">
        <v>2893</v>
      </c>
      <c r="K422" s="30">
        <v>50</v>
      </c>
      <c r="L422" s="17">
        <v>7</v>
      </c>
      <c r="M422" s="17" t="s">
        <v>1557</v>
      </c>
      <c r="N422" s="17" t="s">
        <v>1512</v>
      </c>
      <c r="O422" s="27" t="str">
        <f>INDEX(accountchart[chartId], MATCH(Table1[[#This Row],[sellChartName]],accountchart[chartName],0))</f>
        <v>52900953</v>
      </c>
      <c r="P422" s="27" t="str">
        <f>INDEX(accountchart[chartId], MATCH(Table1[[#This Row],[buyChartName]],accountchart[chartName],0))</f>
        <v>47210273</v>
      </c>
    </row>
    <row r="423" spans="1:16" x14ac:dyDescent="0.5">
      <c r="A423" s="17" t="s">
        <v>3034</v>
      </c>
      <c r="B423" s="17" t="s">
        <v>1488</v>
      </c>
      <c r="C423" s="37">
        <f t="shared" si="11"/>
        <v>3</v>
      </c>
      <c r="D423" s="31" t="s">
        <v>2766</v>
      </c>
      <c r="E423" s="31" t="s">
        <v>191</v>
      </c>
      <c r="F423" s="52"/>
      <c r="G423" s="30">
        <v>50</v>
      </c>
      <c r="H423" s="17">
        <v>7</v>
      </c>
      <c r="I423" s="17" t="s">
        <v>2893</v>
      </c>
      <c r="K423" s="30">
        <v>20</v>
      </c>
      <c r="L423" s="17">
        <v>7</v>
      </c>
      <c r="M423" s="17" t="s">
        <v>1557</v>
      </c>
      <c r="N423" s="17" t="s">
        <v>1512</v>
      </c>
      <c r="O423" s="27" t="str">
        <f>INDEX(accountchart[chartId], MATCH(Table1[[#This Row],[sellChartName]],accountchart[chartName],0))</f>
        <v>52900953</v>
      </c>
      <c r="P423" s="27" t="str">
        <f>INDEX(accountchart[chartId], MATCH(Table1[[#This Row],[buyChartName]],accountchart[chartName],0))</f>
        <v>47210273</v>
      </c>
    </row>
    <row r="424" spans="1:16" x14ac:dyDescent="0.5">
      <c r="A424" s="17" t="s">
        <v>3344</v>
      </c>
      <c r="B424" s="17" t="s">
        <v>1488</v>
      </c>
      <c r="C424" s="37">
        <f t="shared" si="11"/>
        <v>3</v>
      </c>
      <c r="D424" s="47" t="s">
        <v>802</v>
      </c>
      <c r="E424" s="31" t="s">
        <v>191</v>
      </c>
      <c r="F424" s="52"/>
      <c r="G424" s="30">
        <v>50</v>
      </c>
      <c r="H424" s="17">
        <v>7</v>
      </c>
      <c r="I424" s="17" t="s">
        <v>2893</v>
      </c>
      <c r="K424" s="30">
        <v>20</v>
      </c>
      <c r="L424" s="17">
        <v>7</v>
      </c>
      <c r="M424" s="17" t="s">
        <v>1557</v>
      </c>
      <c r="N424" s="17" t="s">
        <v>1512</v>
      </c>
      <c r="O424" s="27" t="str">
        <f>INDEX(accountchart[chartId], MATCH(Table1[[#This Row],[sellChartName]],accountchart[chartName],0))</f>
        <v>52900953</v>
      </c>
      <c r="P424" s="27" t="str">
        <f>INDEX(accountchart[chartId], MATCH(Table1[[#This Row],[buyChartName]],accountchart[chartName],0))</f>
        <v>47210273</v>
      </c>
    </row>
    <row r="425" spans="1:16" x14ac:dyDescent="0.5">
      <c r="A425" s="17" t="s">
        <v>3035</v>
      </c>
      <c r="B425" s="17" t="s">
        <v>1488</v>
      </c>
      <c r="C425" s="37">
        <f t="shared" si="11"/>
        <v>3</v>
      </c>
      <c r="D425" s="31" t="s">
        <v>805</v>
      </c>
      <c r="E425" s="31" t="s">
        <v>191</v>
      </c>
      <c r="F425" s="52"/>
      <c r="G425" s="30">
        <v>50</v>
      </c>
      <c r="H425" s="17">
        <v>7</v>
      </c>
      <c r="I425" s="17" t="s">
        <v>2893</v>
      </c>
      <c r="K425" s="30">
        <v>20</v>
      </c>
      <c r="L425" s="17">
        <v>7</v>
      </c>
      <c r="M425" s="17" t="s">
        <v>1557</v>
      </c>
      <c r="N425" s="17" t="s">
        <v>1512</v>
      </c>
      <c r="O425" s="27" t="str">
        <f>INDEX(accountchart[chartId], MATCH(Table1[[#This Row],[sellChartName]],accountchart[chartName],0))</f>
        <v>52900953</v>
      </c>
      <c r="P425" s="27" t="str">
        <f>INDEX(accountchart[chartId], MATCH(Table1[[#This Row],[buyChartName]],accountchart[chartName],0))</f>
        <v>47210273</v>
      </c>
    </row>
    <row r="426" spans="1:16" x14ac:dyDescent="0.5">
      <c r="A426" s="17" t="s">
        <v>3036</v>
      </c>
      <c r="B426" s="17" t="s">
        <v>1488</v>
      </c>
      <c r="C426" s="37">
        <f t="shared" si="11"/>
        <v>3</v>
      </c>
      <c r="D426" s="31" t="s">
        <v>929</v>
      </c>
      <c r="E426" s="31" t="s">
        <v>191</v>
      </c>
      <c r="F426" s="52"/>
      <c r="G426" s="30">
        <v>50</v>
      </c>
      <c r="H426" s="17">
        <v>7</v>
      </c>
      <c r="I426" s="17" t="s">
        <v>2893</v>
      </c>
      <c r="K426" s="30">
        <v>20</v>
      </c>
      <c r="L426" s="17">
        <v>7</v>
      </c>
      <c r="M426" s="17" t="s">
        <v>1557</v>
      </c>
      <c r="N426" s="17" t="s">
        <v>1512</v>
      </c>
      <c r="O426" s="27" t="str">
        <f>INDEX(accountchart[chartId], MATCH(Table1[[#This Row],[sellChartName]],accountchart[chartName],0))</f>
        <v>52900953</v>
      </c>
      <c r="P426" s="27" t="str">
        <f>INDEX(accountchart[chartId], MATCH(Table1[[#This Row],[buyChartName]],accountchart[chartName],0))</f>
        <v>47210273</v>
      </c>
    </row>
    <row r="427" spans="1:16" x14ac:dyDescent="0.5">
      <c r="A427" s="17" t="s">
        <v>3037</v>
      </c>
      <c r="B427" s="17" t="s">
        <v>1488</v>
      </c>
      <c r="C427" s="37">
        <f t="shared" ref="C427:C432" si="12">IF($B427="ProductService",1,IF($B427="ProductNonInventory",3,IF($B427="ProductInventory",5,"error")))</f>
        <v>3</v>
      </c>
      <c r="D427" s="31" t="s">
        <v>818</v>
      </c>
      <c r="E427" s="31" t="s">
        <v>191</v>
      </c>
      <c r="F427" s="52"/>
      <c r="G427" s="30">
        <v>50</v>
      </c>
      <c r="H427" s="17">
        <v>7</v>
      </c>
      <c r="I427" s="17" t="s">
        <v>2893</v>
      </c>
      <c r="K427" s="30">
        <v>20</v>
      </c>
      <c r="L427" s="17">
        <v>7</v>
      </c>
      <c r="M427" s="17" t="s">
        <v>1557</v>
      </c>
      <c r="N427" s="17" t="s">
        <v>1512</v>
      </c>
      <c r="O427" s="27" t="str">
        <f>INDEX(accountchart[chartId], MATCH(Table1[[#This Row],[sellChartName]],accountchart[chartName],0))</f>
        <v>52900953</v>
      </c>
      <c r="P427" s="27" t="str">
        <f>INDEX(accountchart[chartId], MATCH(Table1[[#This Row],[buyChartName]],accountchart[chartName],0))</f>
        <v>47210273</v>
      </c>
    </row>
    <row r="428" spans="1:16" x14ac:dyDescent="0.5">
      <c r="A428" s="17" t="s">
        <v>3038</v>
      </c>
      <c r="B428" s="17" t="s">
        <v>1488</v>
      </c>
      <c r="C428" s="37">
        <f t="shared" si="12"/>
        <v>3</v>
      </c>
      <c r="D428" s="31" t="s">
        <v>928</v>
      </c>
      <c r="E428" s="31" t="s">
        <v>191</v>
      </c>
      <c r="F428" s="52"/>
      <c r="G428" s="30">
        <v>50</v>
      </c>
      <c r="H428" s="17">
        <v>7</v>
      </c>
      <c r="I428" s="17" t="s">
        <v>2893</v>
      </c>
      <c r="K428" s="30">
        <v>20</v>
      </c>
      <c r="L428" s="17">
        <v>7</v>
      </c>
      <c r="M428" s="17" t="s">
        <v>1557</v>
      </c>
      <c r="N428" s="17" t="s">
        <v>1512</v>
      </c>
      <c r="O428" s="27" t="str">
        <f>INDEX(accountchart[chartId], MATCH(Table1[[#This Row],[sellChartName]],accountchart[chartName],0))</f>
        <v>52900953</v>
      </c>
      <c r="P428" s="27" t="str">
        <f>INDEX(accountchart[chartId], MATCH(Table1[[#This Row],[buyChartName]],accountchart[chartName],0))</f>
        <v>47210273</v>
      </c>
    </row>
    <row r="429" spans="1:16" x14ac:dyDescent="0.5">
      <c r="A429" s="17" t="s">
        <v>3039</v>
      </c>
      <c r="B429" s="17" t="s">
        <v>1488</v>
      </c>
      <c r="C429" s="37">
        <f t="shared" si="12"/>
        <v>3</v>
      </c>
      <c r="D429" s="31" t="s">
        <v>798</v>
      </c>
      <c r="E429" s="31" t="s">
        <v>191</v>
      </c>
      <c r="F429" s="52"/>
      <c r="G429" s="30">
        <v>50</v>
      </c>
      <c r="H429" s="17">
        <v>7</v>
      </c>
      <c r="I429" s="17" t="s">
        <v>2893</v>
      </c>
      <c r="K429" s="30">
        <v>20</v>
      </c>
      <c r="L429" s="17">
        <v>7</v>
      </c>
      <c r="M429" s="17" t="s">
        <v>1557</v>
      </c>
      <c r="N429" s="17" t="s">
        <v>1512</v>
      </c>
      <c r="O429" s="27" t="str">
        <f>INDEX(accountchart[chartId], MATCH(Table1[[#This Row],[sellChartName]],accountchart[chartName],0))</f>
        <v>52900953</v>
      </c>
      <c r="P429" s="27" t="str">
        <f>INDEX(accountchart[chartId], MATCH(Table1[[#This Row],[buyChartName]],accountchart[chartName],0))</f>
        <v>47210273</v>
      </c>
    </row>
    <row r="430" spans="1:16" x14ac:dyDescent="0.5">
      <c r="A430" s="17" t="s">
        <v>3040</v>
      </c>
      <c r="B430" s="17" t="s">
        <v>1488</v>
      </c>
      <c r="C430" s="37">
        <f t="shared" si="12"/>
        <v>3</v>
      </c>
      <c r="D430" s="31" t="s">
        <v>2767</v>
      </c>
      <c r="E430" s="31" t="s">
        <v>191</v>
      </c>
      <c r="F430" s="52"/>
      <c r="G430" s="30">
        <v>50</v>
      </c>
      <c r="H430" s="17">
        <v>7</v>
      </c>
      <c r="I430" s="17" t="s">
        <v>2893</v>
      </c>
      <c r="K430" s="30">
        <v>20</v>
      </c>
      <c r="L430" s="17">
        <v>7</v>
      </c>
      <c r="M430" s="17" t="s">
        <v>1557</v>
      </c>
      <c r="N430" s="17" t="s">
        <v>1512</v>
      </c>
      <c r="O430" s="27" t="str">
        <f>INDEX(accountchart[chartId], MATCH(Table1[[#This Row],[sellChartName]],accountchart[chartName],0))</f>
        <v>52900953</v>
      </c>
      <c r="P430" s="27" t="str">
        <f>INDEX(accountchart[chartId], MATCH(Table1[[#This Row],[buyChartName]],accountchart[chartName],0))</f>
        <v>47210273</v>
      </c>
    </row>
    <row r="431" spans="1:16" x14ac:dyDescent="0.5">
      <c r="A431" s="17" t="s">
        <v>3041</v>
      </c>
      <c r="B431" s="17" t="s">
        <v>1488</v>
      </c>
      <c r="C431" s="37">
        <f t="shared" si="12"/>
        <v>3</v>
      </c>
      <c r="D431" s="31" t="s">
        <v>923</v>
      </c>
      <c r="E431" s="31" t="s">
        <v>191</v>
      </c>
      <c r="F431" s="52"/>
      <c r="G431" s="30">
        <v>50</v>
      </c>
      <c r="H431" s="17">
        <v>7</v>
      </c>
      <c r="I431" s="17" t="s">
        <v>2893</v>
      </c>
      <c r="K431" s="30">
        <v>20</v>
      </c>
      <c r="L431" s="17">
        <v>7</v>
      </c>
      <c r="M431" s="17" t="s">
        <v>1557</v>
      </c>
      <c r="N431" s="17" t="s">
        <v>1512</v>
      </c>
      <c r="O431" s="27" t="str">
        <f>INDEX(accountchart[chartId], MATCH(Table1[[#This Row],[sellChartName]],accountchart[chartName],0))</f>
        <v>52900953</v>
      </c>
      <c r="P431" s="27" t="str">
        <f>INDEX(accountchart[chartId], MATCH(Table1[[#This Row],[buyChartName]],accountchart[chartName],0))</f>
        <v>47210273</v>
      </c>
    </row>
    <row r="432" spans="1:16" x14ac:dyDescent="0.5">
      <c r="A432" s="17" t="s">
        <v>3042</v>
      </c>
      <c r="B432" s="17" t="s">
        <v>1488</v>
      </c>
      <c r="C432" s="37">
        <f t="shared" si="12"/>
        <v>3</v>
      </c>
      <c r="D432" s="31" t="s">
        <v>2768</v>
      </c>
      <c r="E432" s="31" t="s">
        <v>191</v>
      </c>
      <c r="F432" s="52"/>
      <c r="G432" s="30">
        <v>50</v>
      </c>
      <c r="H432" s="17">
        <v>7</v>
      </c>
      <c r="I432" s="17" t="s">
        <v>2893</v>
      </c>
      <c r="K432" s="30">
        <v>20</v>
      </c>
      <c r="L432" s="17">
        <v>7</v>
      </c>
      <c r="M432" s="17" t="s">
        <v>1557</v>
      </c>
      <c r="N432" s="17" t="s">
        <v>1512</v>
      </c>
      <c r="O432" s="27" t="str">
        <f>INDEX(accountchart[chartId], MATCH(Table1[[#This Row],[sellChartName]],accountchart[chartName],0))</f>
        <v>52900953</v>
      </c>
      <c r="P432" s="27" t="str">
        <f>INDEX(accountchart[chartId], MATCH(Table1[[#This Row],[buyChartName]],accountchart[chartName],0))</f>
        <v>47210273</v>
      </c>
    </row>
    <row r="433" spans="1:16" x14ac:dyDescent="0.5">
      <c r="A433" s="17" t="s">
        <v>3043</v>
      </c>
      <c r="B433" s="17" t="s">
        <v>1488</v>
      </c>
      <c r="C433" s="37">
        <f t="shared" ref="C433:C440" si="13">IF($B433="ProductService",1,IF($B433="ProductNonInventory",3,IF($B433="ProductInventory",5,"error")))</f>
        <v>3</v>
      </c>
      <c r="D433" s="31" t="s">
        <v>2770</v>
      </c>
      <c r="E433" s="31" t="s">
        <v>2771</v>
      </c>
      <c r="F433" s="52"/>
      <c r="G433" s="30">
        <v>10</v>
      </c>
      <c r="H433" s="17">
        <v>7</v>
      </c>
      <c r="I433" s="17" t="s">
        <v>2893</v>
      </c>
      <c r="K433" s="30">
        <v>8</v>
      </c>
      <c r="L433" s="17">
        <v>7</v>
      </c>
      <c r="M433" s="17" t="s">
        <v>1557</v>
      </c>
      <c r="N433" s="17" t="s">
        <v>1512</v>
      </c>
      <c r="O433" s="27" t="str">
        <f>INDEX(accountchart[chartId], MATCH(Table1[[#This Row],[sellChartName]],accountchart[chartName],0))</f>
        <v>52900953</v>
      </c>
      <c r="P433" s="27" t="str">
        <f>INDEX(accountchart[chartId], MATCH(Table1[[#This Row],[buyChartName]],accountchart[chartName],0))</f>
        <v>47210273</v>
      </c>
    </row>
    <row r="434" spans="1:16" x14ac:dyDescent="0.5">
      <c r="A434" s="17" t="s">
        <v>3044</v>
      </c>
      <c r="B434" s="17" t="s">
        <v>1488</v>
      </c>
      <c r="C434" s="37">
        <f t="shared" si="13"/>
        <v>3</v>
      </c>
      <c r="D434" s="31" t="s">
        <v>2774</v>
      </c>
      <c r="E434" s="31" t="s">
        <v>191</v>
      </c>
      <c r="F434" s="52"/>
      <c r="G434" s="30">
        <v>50</v>
      </c>
      <c r="H434" s="17">
        <v>7</v>
      </c>
      <c r="I434" s="17" t="s">
        <v>2893</v>
      </c>
      <c r="K434" s="30">
        <v>20</v>
      </c>
      <c r="L434" s="17">
        <v>7</v>
      </c>
      <c r="M434" s="17" t="s">
        <v>1557</v>
      </c>
      <c r="N434" s="17" t="s">
        <v>1512</v>
      </c>
      <c r="O434" s="27" t="str">
        <f>INDEX(accountchart[chartId], MATCH(Table1[[#This Row],[sellChartName]],accountchart[chartName],0))</f>
        <v>52900953</v>
      </c>
      <c r="P434" s="27" t="str">
        <f>INDEX(accountchart[chartId], MATCH(Table1[[#This Row],[buyChartName]],accountchart[chartName],0))</f>
        <v>47210273</v>
      </c>
    </row>
    <row r="435" spans="1:16" x14ac:dyDescent="0.5">
      <c r="A435" s="17" t="s">
        <v>3045</v>
      </c>
      <c r="B435" s="17" t="s">
        <v>1488</v>
      </c>
      <c r="C435" s="37">
        <f t="shared" si="13"/>
        <v>3</v>
      </c>
      <c r="D435" s="31" t="s">
        <v>813</v>
      </c>
      <c r="E435" s="31" t="s">
        <v>191</v>
      </c>
      <c r="F435" s="52"/>
      <c r="G435" s="30">
        <v>100</v>
      </c>
      <c r="H435" s="17">
        <v>7</v>
      </c>
      <c r="I435" s="17" t="s">
        <v>2893</v>
      </c>
      <c r="K435" s="30">
        <v>35</v>
      </c>
      <c r="L435" s="17">
        <v>7</v>
      </c>
      <c r="M435" s="17" t="s">
        <v>1557</v>
      </c>
      <c r="N435" s="17" t="s">
        <v>1512</v>
      </c>
      <c r="O435" s="27" t="str">
        <f>INDEX(accountchart[chartId], MATCH(Table1[[#This Row],[sellChartName]],accountchart[chartName],0))</f>
        <v>52900953</v>
      </c>
      <c r="P435" s="27" t="str">
        <f>INDEX(accountchart[chartId], MATCH(Table1[[#This Row],[buyChartName]],accountchart[chartName],0))</f>
        <v>47210273</v>
      </c>
    </row>
    <row r="436" spans="1:16" x14ac:dyDescent="0.5">
      <c r="A436" s="17" t="s">
        <v>3047</v>
      </c>
      <c r="B436" s="17" t="s">
        <v>1488</v>
      </c>
      <c r="C436" s="37">
        <f t="shared" si="13"/>
        <v>3</v>
      </c>
      <c r="D436" s="31" t="s">
        <v>2775</v>
      </c>
      <c r="E436" s="31" t="s">
        <v>191</v>
      </c>
      <c r="F436" s="52"/>
      <c r="G436" s="30">
        <v>0</v>
      </c>
      <c r="H436" s="17">
        <v>7</v>
      </c>
      <c r="I436" s="17" t="s">
        <v>2893</v>
      </c>
      <c r="K436" s="30">
        <v>0</v>
      </c>
      <c r="L436" s="17">
        <v>7</v>
      </c>
      <c r="M436" s="17" t="s">
        <v>1557</v>
      </c>
      <c r="N436" s="17" t="s">
        <v>1512</v>
      </c>
      <c r="O436" s="27" t="str">
        <f>INDEX(accountchart[chartId], MATCH(Table1[[#This Row],[sellChartName]],accountchart[chartName],0))</f>
        <v>52900953</v>
      </c>
      <c r="P436" s="27" t="str">
        <f>INDEX(accountchart[chartId], MATCH(Table1[[#This Row],[buyChartName]],accountchart[chartName],0))</f>
        <v>47210273</v>
      </c>
    </row>
    <row r="437" spans="1:16" x14ac:dyDescent="0.5">
      <c r="A437" s="17" t="s">
        <v>3048</v>
      </c>
      <c r="B437" s="17" t="s">
        <v>1488</v>
      </c>
      <c r="C437" s="37">
        <f t="shared" si="13"/>
        <v>3</v>
      </c>
      <c r="D437" s="31" t="s">
        <v>2776</v>
      </c>
      <c r="E437" s="31" t="s">
        <v>191</v>
      </c>
      <c r="F437" s="52"/>
      <c r="G437" s="30">
        <v>0</v>
      </c>
      <c r="H437" s="17">
        <v>7</v>
      </c>
      <c r="I437" s="17" t="s">
        <v>2893</v>
      </c>
      <c r="K437" s="30">
        <v>0</v>
      </c>
      <c r="L437" s="17">
        <v>7</v>
      </c>
      <c r="M437" s="17" t="s">
        <v>1557</v>
      </c>
      <c r="N437" s="17" t="s">
        <v>1512</v>
      </c>
      <c r="O437" s="27" t="str">
        <f>INDEX(accountchart[chartId], MATCH(Table1[[#This Row],[sellChartName]],accountchart[chartName],0))</f>
        <v>52900953</v>
      </c>
      <c r="P437" s="27" t="str">
        <f>INDEX(accountchart[chartId], MATCH(Table1[[#This Row],[buyChartName]],accountchart[chartName],0))</f>
        <v>47210273</v>
      </c>
    </row>
    <row r="438" spans="1:16" x14ac:dyDescent="0.5">
      <c r="A438" s="17" t="s">
        <v>3046</v>
      </c>
      <c r="B438" s="17" t="s">
        <v>1488</v>
      </c>
      <c r="C438" s="37">
        <f t="shared" si="13"/>
        <v>3</v>
      </c>
      <c r="D438" s="31" t="s">
        <v>2777</v>
      </c>
      <c r="E438" s="31" t="s">
        <v>14</v>
      </c>
      <c r="F438" s="52"/>
      <c r="G438" s="30">
        <v>20</v>
      </c>
      <c r="H438" s="17">
        <v>7</v>
      </c>
      <c r="I438" s="17" t="s">
        <v>2893</v>
      </c>
      <c r="K438" s="30">
        <v>0</v>
      </c>
      <c r="L438" s="17">
        <v>7</v>
      </c>
      <c r="M438" s="17" t="s">
        <v>1557</v>
      </c>
      <c r="N438" s="17" t="s">
        <v>1512</v>
      </c>
      <c r="O438" s="27" t="str">
        <f>INDEX(accountchart[chartId], MATCH(Table1[[#This Row],[sellChartName]],accountchart[chartName],0))</f>
        <v>52900953</v>
      </c>
      <c r="P438" s="27" t="str">
        <f>INDEX(accountchart[chartId], MATCH(Table1[[#This Row],[buyChartName]],accountchart[chartName],0))</f>
        <v>47210273</v>
      </c>
    </row>
    <row r="439" spans="1:16" x14ac:dyDescent="0.5">
      <c r="A439" s="17" t="s">
        <v>3049</v>
      </c>
      <c r="B439" s="17" t="s">
        <v>1488</v>
      </c>
      <c r="C439" s="37">
        <f t="shared" si="13"/>
        <v>3</v>
      </c>
      <c r="D439" s="31" t="s">
        <v>2778</v>
      </c>
      <c r="E439" s="31" t="s">
        <v>2779</v>
      </c>
      <c r="F439" s="52"/>
      <c r="G439" s="30">
        <v>20</v>
      </c>
      <c r="H439" s="17">
        <v>7</v>
      </c>
      <c r="I439" s="17" t="s">
        <v>2893</v>
      </c>
      <c r="K439" s="30">
        <v>15</v>
      </c>
      <c r="L439" s="17">
        <v>7</v>
      </c>
      <c r="M439" s="17" t="s">
        <v>1557</v>
      </c>
      <c r="N439" s="17" t="s">
        <v>1512</v>
      </c>
      <c r="O439" s="27" t="str">
        <f>INDEX(accountchart[chartId], MATCH(Table1[[#This Row],[sellChartName]],accountchart[chartName],0))</f>
        <v>52900953</v>
      </c>
      <c r="P439" s="27" t="str">
        <f>INDEX(accountchart[chartId], MATCH(Table1[[#This Row],[buyChartName]],accountchart[chartName],0))</f>
        <v>47210273</v>
      </c>
    </row>
    <row r="440" spans="1:16" x14ac:dyDescent="0.5">
      <c r="A440" s="17" t="s">
        <v>3050</v>
      </c>
      <c r="B440" s="17" t="s">
        <v>1488</v>
      </c>
      <c r="C440" s="37">
        <f t="shared" si="13"/>
        <v>3</v>
      </c>
      <c r="D440" s="31" t="s">
        <v>807</v>
      </c>
      <c r="E440" s="31" t="s">
        <v>191</v>
      </c>
      <c r="F440" s="52"/>
      <c r="G440" s="30">
        <v>50</v>
      </c>
      <c r="H440" s="17">
        <v>7</v>
      </c>
      <c r="I440" s="17" t="s">
        <v>2893</v>
      </c>
      <c r="K440" s="30">
        <v>20</v>
      </c>
      <c r="L440" s="17">
        <v>7</v>
      </c>
      <c r="M440" s="17" t="s">
        <v>1557</v>
      </c>
      <c r="N440" s="17" t="s">
        <v>1512</v>
      </c>
      <c r="O440" s="27" t="str">
        <f>INDEX(accountchart[chartId], MATCH(Table1[[#This Row],[sellChartName]],accountchart[chartName],0))</f>
        <v>52900953</v>
      </c>
      <c r="P440" s="27" t="str">
        <f>INDEX(accountchart[chartId], MATCH(Table1[[#This Row],[buyChartName]],accountchart[chartName],0))</f>
        <v>47210273</v>
      </c>
    </row>
    <row r="441" spans="1:16" x14ac:dyDescent="0.5">
      <c r="A441" s="17" t="s">
        <v>3051</v>
      </c>
      <c r="B441" s="17" t="s">
        <v>1488</v>
      </c>
      <c r="C441" s="37">
        <f t="shared" ref="C441:C448" si="14">IF($B441="ProductService",1,IF($B441="ProductNonInventory",3,IF($B441="ProductInventory",5,"error")))</f>
        <v>3</v>
      </c>
      <c r="D441" s="31" t="s">
        <v>789</v>
      </c>
      <c r="E441" s="31" t="s">
        <v>191</v>
      </c>
      <c r="F441" s="52"/>
      <c r="G441" s="30">
        <v>50</v>
      </c>
      <c r="H441" s="17">
        <v>7</v>
      </c>
      <c r="I441" s="17" t="s">
        <v>2893</v>
      </c>
      <c r="K441" s="30">
        <v>20</v>
      </c>
      <c r="L441" s="17">
        <v>7</v>
      </c>
      <c r="M441" s="17" t="s">
        <v>1557</v>
      </c>
      <c r="N441" s="17" t="s">
        <v>1512</v>
      </c>
      <c r="O441" s="27" t="str">
        <f>INDEX(accountchart[chartId], MATCH(Table1[[#This Row],[sellChartName]],accountchart[chartName],0))</f>
        <v>52900953</v>
      </c>
      <c r="P441" s="27" t="str">
        <f>INDEX(accountchart[chartId], MATCH(Table1[[#This Row],[buyChartName]],accountchart[chartName],0))</f>
        <v>47210273</v>
      </c>
    </row>
    <row r="442" spans="1:16" x14ac:dyDescent="0.5">
      <c r="A442" s="17" t="s">
        <v>3052</v>
      </c>
      <c r="B442" s="17" t="s">
        <v>1488</v>
      </c>
      <c r="C442" s="37">
        <f t="shared" si="14"/>
        <v>3</v>
      </c>
      <c r="D442" s="31" t="s">
        <v>782</v>
      </c>
      <c r="E442" s="31" t="s">
        <v>191</v>
      </c>
      <c r="F442" s="52"/>
      <c r="G442" s="30">
        <v>50</v>
      </c>
      <c r="H442" s="17">
        <v>7</v>
      </c>
      <c r="I442" s="17" t="s">
        <v>2893</v>
      </c>
      <c r="K442" s="30">
        <v>20</v>
      </c>
      <c r="L442" s="17">
        <v>7</v>
      </c>
      <c r="M442" s="17" t="s">
        <v>1557</v>
      </c>
      <c r="N442" s="17" t="s">
        <v>1512</v>
      </c>
      <c r="O442" s="27" t="str">
        <f>INDEX(accountchart[chartId], MATCH(Table1[[#This Row],[sellChartName]],accountchart[chartName],0))</f>
        <v>52900953</v>
      </c>
      <c r="P442" s="27" t="str">
        <f>INDEX(accountchart[chartId], MATCH(Table1[[#This Row],[buyChartName]],accountchart[chartName],0))</f>
        <v>47210273</v>
      </c>
    </row>
    <row r="443" spans="1:16" x14ac:dyDescent="0.5">
      <c r="A443" s="17" t="s">
        <v>3053</v>
      </c>
      <c r="B443" s="17" t="s">
        <v>1488</v>
      </c>
      <c r="C443" s="37">
        <f t="shared" si="14"/>
        <v>3</v>
      </c>
      <c r="D443" s="31" t="s">
        <v>2784</v>
      </c>
      <c r="E443" s="31" t="s">
        <v>191</v>
      </c>
      <c r="F443" s="52"/>
      <c r="G443" s="30">
        <v>50</v>
      </c>
      <c r="H443" s="17">
        <v>7</v>
      </c>
      <c r="I443" s="17" t="s">
        <v>2893</v>
      </c>
      <c r="K443" s="30">
        <v>20</v>
      </c>
      <c r="L443" s="17">
        <v>7</v>
      </c>
      <c r="M443" s="17" t="s">
        <v>1557</v>
      </c>
      <c r="N443" s="17" t="s">
        <v>1512</v>
      </c>
      <c r="O443" s="27" t="str">
        <f>INDEX(accountchart[chartId], MATCH(Table1[[#This Row],[sellChartName]],accountchart[chartName],0))</f>
        <v>52900953</v>
      </c>
      <c r="P443" s="27" t="str">
        <f>INDEX(accountchart[chartId], MATCH(Table1[[#This Row],[buyChartName]],accountchart[chartName],0))</f>
        <v>47210273</v>
      </c>
    </row>
    <row r="444" spans="1:16" x14ac:dyDescent="0.5">
      <c r="A444" s="17" t="s">
        <v>3054</v>
      </c>
      <c r="B444" s="17" t="s">
        <v>1488</v>
      </c>
      <c r="C444" s="37">
        <f t="shared" si="14"/>
        <v>3</v>
      </c>
      <c r="D444" s="31" t="s">
        <v>2785</v>
      </c>
      <c r="E444" s="31" t="s">
        <v>191</v>
      </c>
      <c r="F444" s="52"/>
      <c r="G444" s="30">
        <v>50</v>
      </c>
      <c r="H444" s="17">
        <v>7</v>
      </c>
      <c r="I444" s="17" t="s">
        <v>2893</v>
      </c>
      <c r="K444" s="30">
        <v>20</v>
      </c>
      <c r="L444" s="17">
        <v>7</v>
      </c>
      <c r="M444" s="17" t="s">
        <v>1557</v>
      </c>
      <c r="N444" s="17" t="s">
        <v>1512</v>
      </c>
      <c r="O444" s="27" t="str">
        <f>INDEX(accountchart[chartId], MATCH(Table1[[#This Row],[sellChartName]],accountchart[chartName],0))</f>
        <v>52900953</v>
      </c>
      <c r="P444" s="27" t="str">
        <f>INDEX(accountchart[chartId], MATCH(Table1[[#This Row],[buyChartName]],accountchart[chartName],0))</f>
        <v>47210273</v>
      </c>
    </row>
    <row r="445" spans="1:16" x14ac:dyDescent="0.5">
      <c r="A445" s="17" t="s">
        <v>3055</v>
      </c>
      <c r="B445" s="17" t="s">
        <v>1488</v>
      </c>
      <c r="C445" s="37">
        <f t="shared" si="14"/>
        <v>3</v>
      </c>
      <c r="D445" s="31" t="s">
        <v>922</v>
      </c>
      <c r="E445" s="31" t="s">
        <v>191</v>
      </c>
      <c r="F445" s="52"/>
      <c r="G445" s="30">
        <v>50</v>
      </c>
      <c r="H445" s="17">
        <v>7</v>
      </c>
      <c r="I445" s="17" t="s">
        <v>2893</v>
      </c>
      <c r="K445" s="30">
        <v>20</v>
      </c>
      <c r="L445" s="17">
        <v>7</v>
      </c>
      <c r="M445" s="17" t="s">
        <v>1557</v>
      </c>
      <c r="N445" s="17" t="s">
        <v>1512</v>
      </c>
      <c r="O445" s="27" t="str">
        <f>INDEX(accountchart[chartId], MATCH(Table1[[#This Row],[sellChartName]],accountchart[chartName],0))</f>
        <v>52900953</v>
      </c>
      <c r="P445" s="27" t="str">
        <f>INDEX(accountchart[chartId], MATCH(Table1[[#This Row],[buyChartName]],accountchart[chartName],0))</f>
        <v>47210273</v>
      </c>
    </row>
    <row r="446" spans="1:16" x14ac:dyDescent="0.5">
      <c r="A446" s="17" t="s">
        <v>3056</v>
      </c>
      <c r="B446" s="17" t="s">
        <v>1488</v>
      </c>
      <c r="C446" s="37">
        <f t="shared" si="14"/>
        <v>3</v>
      </c>
      <c r="D446" s="31" t="s">
        <v>810</v>
      </c>
      <c r="E446" s="31" t="s">
        <v>191</v>
      </c>
      <c r="F446" s="52"/>
      <c r="G446" s="30">
        <v>50</v>
      </c>
      <c r="H446" s="17">
        <v>7</v>
      </c>
      <c r="I446" s="17" t="s">
        <v>2893</v>
      </c>
      <c r="K446" s="30">
        <v>20</v>
      </c>
      <c r="L446" s="17">
        <v>7</v>
      </c>
      <c r="M446" s="17" t="s">
        <v>1557</v>
      </c>
      <c r="N446" s="17" t="s">
        <v>1512</v>
      </c>
      <c r="O446" s="27" t="str">
        <f>INDEX(accountchart[chartId], MATCH(Table1[[#This Row],[sellChartName]],accountchart[chartName],0))</f>
        <v>52900953</v>
      </c>
      <c r="P446" s="27" t="str">
        <f>INDEX(accountchart[chartId], MATCH(Table1[[#This Row],[buyChartName]],accountchart[chartName],0))</f>
        <v>47210273</v>
      </c>
    </row>
    <row r="447" spans="1:16" x14ac:dyDescent="0.5">
      <c r="A447" s="17" t="s">
        <v>3057</v>
      </c>
      <c r="B447" s="17" t="s">
        <v>1488</v>
      </c>
      <c r="C447" s="37">
        <f t="shared" si="14"/>
        <v>3</v>
      </c>
      <c r="D447" s="31" t="s">
        <v>2786</v>
      </c>
      <c r="E447" s="31" t="s">
        <v>191</v>
      </c>
      <c r="F447" s="52"/>
      <c r="G447" s="30">
        <v>80</v>
      </c>
      <c r="H447" s="17">
        <v>7</v>
      </c>
      <c r="I447" s="17" t="s">
        <v>2893</v>
      </c>
      <c r="K447" s="30">
        <v>20</v>
      </c>
      <c r="L447" s="17">
        <v>7</v>
      </c>
      <c r="M447" s="17" t="s">
        <v>1557</v>
      </c>
      <c r="N447" s="17" t="s">
        <v>1512</v>
      </c>
      <c r="O447" s="27" t="str">
        <f>INDEX(accountchart[chartId], MATCH(Table1[[#This Row],[sellChartName]],accountchart[chartName],0))</f>
        <v>52900953</v>
      </c>
      <c r="P447" s="27" t="str">
        <f>INDEX(accountchart[chartId], MATCH(Table1[[#This Row],[buyChartName]],accountchart[chartName],0))</f>
        <v>47210273</v>
      </c>
    </row>
    <row r="448" spans="1:16" x14ac:dyDescent="0.5">
      <c r="A448" s="17" t="s">
        <v>3058</v>
      </c>
      <c r="B448" s="17" t="s">
        <v>1488</v>
      </c>
      <c r="C448" s="37">
        <f t="shared" si="14"/>
        <v>3</v>
      </c>
      <c r="D448" s="32" t="s">
        <v>2787</v>
      </c>
      <c r="E448" s="31" t="s">
        <v>191</v>
      </c>
      <c r="F448" s="52"/>
      <c r="G448" s="30">
        <v>80</v>
      </c>
      <c r="H448" s="17">
        <v>7</v>
      </c>
      <c r="I448" s="17" t="s">
        <v>2893</v>
      </c>
      <c r="K448" s="30">
        <v>20</v>
      </c>
      <c r="L448" s="17">
        <v>7</v>
      </c>
      <c r="M448" s="17" t="s">
        <v>1557</v>
      </c>
      <c r="N448" s="17" t="s">
        <v>1512</v>
      </c>
      <c r="O448" s="27" t="str">
        <f>INDEX(accountchart[chartId], MATCH(Table1[[#This Row],[sellChartName]],accountchart[chartName],0))</f>
        <v>52900953</v>
      </c>
      <c r="P448" s="27" t="str">
        <f>INDEX(accountchart[chartId], MATCH(Table1[[#This Row],[buyChartName]],accountchart[chartName],0))</f>
        <v>47210273</v>
      </c>
    </row>
    <row r="449" spans="1:16" x14ac:dyDescent="0.5">
      <c r="A449" s="17" t="s">
        <v>3074</v>
      </c>
      <c r="B449" s="17" t="s">
        <v>1488</v>
      </c>
      <c r="C449" s="37">
        <f>IF($B449="ProductService",1,IF($B449="ProductNonInventory",3,IF($B449="ProductInventory",5,"error")))</f>
        <v>3</v>
      </c>
      <c r="D449" s="31" t="s">
        <v>808</v>
      </c>
      <c r="E449" s="31" t="s">
        <v>191</v>
      </c>
      <c r="F449" s="52"/>
      <c r="G449" s="30">
        <v>100</v>
      </c>
      <c r="H449" s="17">
        <v>7</v>
      </c>
      <c r="I449" s="17" t="s">
        <v>2893</v>
      </c>
      <c r="K449" s="30">
        <v>35</v>
      </c>
      <c r="L449" s="17">
        <v>7</v>
      </c>
      <c r="M449" s="17" t="s">
        <v>1557</v>
      </c>
      <c r="N449" s="17" t="s">
        <v>1512</v>
      </c>
      <c r="O449" s="27" t="str">
        <f>INDEX(accountchart[chartId], MATCH(Table1[[#This Row],[sellChartName]],accountchart[chartName],0))</f>
        <v>52900953</v>
      </c>
      <c r="P449" s="27" t="str">
        <f>INDEX(accountchart[chartId], MATCH(Table1[[#This Row],[buyChartName]],accountchart[chartName],0))</f>
        <v>47210273</v>
      </c>
    </row>
    <row r="450" spans="1:16" x14ac:dyDescent="0.5">
      <c r="A450" s="17" t="s">
        <v>3341</v>
      </c>
      <c r="B450" s="17" t="s">
        <v>1488</v>
      </c>
      <c r="C450" s="37">
        <f>IF($B450="ProductService",1,IF($B450="ProductNonInventory",3,IF($B450="ProductInventory",5,"error")))</f>
        <v>3</v>
      </c>
      <c r="D450" s="47" t="s">
        <v>915</v>
      </c>
      <c r="E450" s="31" t="s">
        <v>191</v>
      </c>
      <c r="F450" s="52"/>
      <c r="G450" s="30">
        <v>200</v>
      </c>
      <c r="H450" s="17">
        <v>7</v>
      </c>
      <c r="I450" s="17" t="s">
        <v>2893</v>
      </c>
      <c r="K450" s="30">
        <v>100</v>
      </c>
      <c r="L450" s="17">
        <v>7</v>
      </c>
      <c r="M450" s="17" t="s">
        <v>1557</v>
      </c>
      <c r="N450" s="17" t="s">
        <v>1512</v>
      </c>
      <c r="O450" s="27" t="str">
        <f>INDEX(accountchart[chartId], MATCH(Table1[[#This Row],[sellChartName]],accountchart[chartName],0))</f>
        <v>52900953</v>
      </c>
      <c r="P450" s="27" t="str">
        <f>INDEX(accountchart[chartId], MATCH(Table1[[#This Row],[buyChartName]],accountchart[chartName],0))</f>
        <v>47210273</v>
      </c>
    </row>
    <row r="451" spans="1:16" x14ac:dyDescent="0.5">
      <c r="A451" s="17" t="s">
        <v>3345</v>
      </c>
      <c r="B451" s="17" t="s">
        <v>1488</v>
      </c>
      <c r="C451" s="37">
        <f>IF($B451="ProductService",1,IF($B451="ProductNonInventory",3,IF($B451="ProductInventory",5,"error")))</f>
        <v>3</v>
      </c>
      <c r="D451" s="47" t="s">
        <v>926</v>
      </c>
      <c r="E451" s="31" t="s">
        <v>191</v>
      </c>
      <c r="F451" s="52"/>
      <c r="G451" s="30">
        <v>50</v>
      </c>
      <c r="H451" s="17">
        <v>7</v>
      </c>
      <c r="I451" s="17" t="s">
        <v>2893</v>
      </c>
      <c r="K451" s="30">
        <v>20</v>
      </c>
      <c r="L451" s="17">
        <v>7</v>
      </c>
      <c r="M451" s="17" t="s">
        <v>1557</v>
      </c>
      <c r="N451" s="17" t="s">
        <v>1512</v>
      </c>
      <c r="O451" s="27" t="str">
        <f>INDEX(accountchart[chartId], MATCH(Table1[[#This Row],[sellChartName]],accountchart[chartName],0))</f>
        <v>52900953</v>
      </c>
      <c r="P451" s="27" t="str">
        <f>INDEX(accountchart[chartId], MATCH(Table1[[#This Row],[buyChartName]],accountchart[chartName],0))</f>
        <v>47210273</v>
      </c>
    </row>
    <row r="452" spans="1:16" x14ac:dyDescent="0.5">
      <c r="A452" s="17" t="s">
        <v>3346</v>
      </c>
      <c r="B452" s="17" t="s">
        <v>1488</v>
      </c>
      <c r="C452" s="37">
        <f>IF($B452="ProductService",1,IF($B452="ProductNonInventory",3,IF($B452="ProductInventory",5,"error")))</f>
        <v>3</v>
      </c>
      <c r="D452" s="47" t="s">
        <v>930</v>
      </c>
      <c r="E452" s="31" t="s">
        <v>191</v>
      </c>
      <c r="F452" s="52"/>
      <c r="G452" s="30">
        <v>50</v>
      </c>
      <c r="H452" s="17">
        <v>7</v>
      </c>
      <c r="I452" s="17" t="s">
        <v>2893</v>
      </c>
      <c r="K452" s="30">
        <v>20</v>
      </c>
      <c r="L452" s="17">
        <v>7</v>
      </c>
      <c r="M452" s="17" t="s">
        <v>1557</v>
      </c>
      <c r="N452" s="17" t="s">
        <v>1512</v>
      </c>
      <c r="O452" s="27" t="str">
        <f>INDEX(accountchart[chartId], MATCH(Table1[[#This Row],[sellChartName]],accountchart[chartName],0))</f>
        <v>52900953</v>
      </c>
      <c r="P452" s="27" t="str">
        <f>INDEX(accountchart[chartId], MATCH(Table1[[#This Row],[buyChartName]],accountchart[chartName],0))</f>
        <v>47210273</v>
      </c>
    </row>
    <row r="453" spans="1:16" x14ac:dyDescent="0.5">
      <c r="A453" s="17" t="s">
        <v>3007</v>
      </c>
      <c r="B453" s="17" t="s">
        <v>1488</v>
      </c>
      <c r="C453" s="37">
        <f t="shared" si="10"/>
        <v>3</v>
      </c>
      <c r="D453" s="31" t="s">
        <v>834</v>
      </c>
      <c r="E453" s="31" t="s">
        <v>191</v>
      </c>
      <c r="F453" s="52"/>
      <c r="G453" s="30">
        <v>100</v>
      </c>
      <c r="H453" s="17">
        <v>7</v>
      </c>
      <c r="I453" s="17" t="s">
        <v>2894</v>
      </c>
      <c r="K453" s="30">
        <v>35</v>
      </c>
      <c r="L453" s="17">
        <v>7</v>
      </c>
      <c r="M453" s="17" t="s">
        <v>1557</v>
      </c>
      <c r="N453" s="17" t="s">
        <v>1512</v>
      </c>
      <c r="O453" s="27" t="str">
        <f>INDEX(accountchart[chartId], MATCH(Table1[[#This Row],[sellChartName]],accountchart[chartName],0))</f>
        <v>52900953</v>
      </c>
      <c r="P453" s="27" t="str">
        <f>INDEX(accountchart[chartId], MATCH(Table1[[#This Row],[buyChartName]],accountchart[chartName],0))</f>
        <v>47210273</v>
      </c>
    </row>
    <row r="454" spans="1:16" x14ac:dyDescent="0.5">
      <c r="A454" s="17" t="s">
        <v>3059</v>
      </c>
      <c r="B454" s="17" t="s">
        <v>1488</v>
      </c>
      <c r="C454" s="37">
        <f t="shared" si="10"/>
        <v>3</v>
      </c>
      <c r="D454" s="31" t="s">
        <v>933</v>
      </c>
      <c r="E454" s="31" t="s">
        <v>191</v>
      </c>
      <c r="F454" s="52"/>
      <c r="G454" s="30">
        <v>100</v>
      </c>
      <c r="H454" s="17">
        <v>7</v>
      </c>
      <c r="I454" s="17" t="s">
        <v>2894</v>
      </c>
      <c r="K454" s="30">
        <v>35</v>
      </c>
      <c r="L454" s="17">
        <v>7</v>
      </c>
      <c r="M454" s="17" t="s">
        <v>1557</v>
      </c>
      <c r="N454" s="17" t="s">
        <v>1512</v>
      </c>
      <c r="O454" s="27" t="str">
        <f>INDEX(accountchart[chartId], MATCH(Table1[[#This Row],[sellChartName]],accountchart[chartName],0))</f>
        <v>52900953</v>
      </c>
      <c r="P454" s="27" t="str">
        <f>INDEX(accountchart[chartId], MATCH(Table1[[#This Row],[buyChartName]],accountchart[chartName],0))</f>
        <v>47210273</v>
      </c>
    </row>
    <row r="455" spans="1:16" x14ac:dyDescent="0.5">
      <c r="A455" s="17" t="s">
        <v>3060</v>
      </c>
      <c r="B455" s="17" t="s">
        <v>1488</v>
      </c>
      <c r="C455" s="37">
        <f t="shared" si="10"/>
        <v>3</v>
      </c>
      <c r="D455" s="31" t="s">
        <v>2697</v>
      </c>
      <c r="E455" s="31" t="s">
        <v>191</v>
      </c>
      <c r="F455" s="52"/>
      <c r="G455" s="30">
        <v>100</v>
      </c>
      <c r="H455" s="17">
        <v>7</v>
      </c>
      <c r="I455" s="17" t="s">
        <v>2894</v>
      </c>
      <c r="K455" s="30">
        <v>35</v>
      </c>
      <c r="L455" s="17">
        <v>7</v>
      </c>
      <c r="M455" s="17" t="s">
        <v>1557</v>
      </c>
      <c r="N455" s="17" t="s">
        <v>1512</v>
      </c>
      <c r="O455" s="27" t="str">
        <f>INDEX(accountchart[chartId], MATCH(Table1[[#This Row],[sellChartName]],accountchart[chartName],0))</f>
        <v>52900953</v>
      </c>
      <c r="P455" s="27" t="str">
        <f>INDEX(accountchart[chartId], MATCH(Table1[[#This Row],[buyChartName]],accountchart[chartName],0))</f>
        <v>47210273</v>
      </c>
    </row>
    <row r="456" spans="1:16" x14ac:dyDescent="0.5">
      <c r="A456" s="17" t="s">
        <v>3061</v>
      </c>
      <c r="B456" s="17" t="s">
        <v>1488</v>
      </c>
      <c r="C456" s="37">
        <f t="shared" si="10"/>
        <v>3</v>
      </c>
      <c r="D456" s="31" t="s">
        <v>862</v>
      </c>
      <c r="E456" s="31" t="s">
        <v>191</v>
      </c>
      <c r="F456" s="52"/>
      <c r="G456" s="30">
        <v>100</v>
      </c>
      <c r="H456" s="17">
        <v>7</v>
      </c>
      <c r="I456" s="17" t="s">
        <v>2894</v>
      </c>
      <c r="K456" s="30">
        <v>35</v>
      </c>
      <c r="L456" s="17">
        <v>7</v>
      </c>
      <c r="M456" s="17" t="s">
        <v>1557</v>
      </c>
      <c r="N456" s="17" t="s">
        <v>1512</v>
      </c>
      <c r="O456" s="27" t="str">
        <f>INDEX(accountchart[chartId], MATCH(Table1[[#This Row],[sellChartName]],accountchart[chartName],0))</f>
        <v>52900953</v>
      </c>
      <c r="P456" s="27" t="str">
        <f>INDEX(accountchart[chartId], MATCH(Table1[[#This Row],[buyChartName]],accountchart[chartName],0))</f>
        <v>47210273</v>
      </c>
    </row>
    <row r="457" spans="1:16" x14ac:dyDescent="0.5">
      <c r="A457" s="17" t="s">
        <v>3062</v>
      </c>
      <c r="B457" s="17" t="s">
        <v>1488</v>
      </c>
      <c r="C457" s="37">
        <f t="shared" si="10"/>
        <v>3</v>
      </c>
      <c r="D457" s="31" t="s">
        <v>854</v>
      </c>
      <c r="E457" s="31" t="s">
        <v>191</v>
      </c>
      <c r="F457" s="52"/>
      <c r="G457" s="30">
        <v>100</v>
      </c>
      <c r="H457" s="17">
        <v>7</v>
      </c>
      <c r="I457" s="17" t="s">
        <v>2894</v>
      </c>
      <c r="K457" s="30">
        <v>35</v>
      </c>
      <c r="L457" s="17">
        <v>7</v>
      </c>
      <c r="M457" s="17" t="s">
        <v>1557</v>
      </c>
      <c r="N457" s="17" t="s">
        <v>1512</v>
      </c>
      <c r="O457" s="27" t="str">
        <f>INDEX(accountchart[chartId], MATCH(Table1[[#This Row],[sellChartName]],accountchart[chartName],0))</f>
        <v>52900953</v>
      </c>
      <c r="P457" s="27" t="str">
        <f>INDEX(accountchart[chartId], MATCH(Table1[[#This Row],[buyChartName]],accountchart[chartName],0))</f>
        <v>47210273</v>
      </c>
    </row>
    <row r="458" spans="1:16" x14ac:dyDescent="0.5">
      <c r="A458" s="17" t="s">
        <v>3063</v>
      </c>
      <c r="B458" s="17" t="s">
        <v>1488</v>
      </c>
      <c r="C458" s="37">
        <f t="shared" si="10"/>
        <v>3</v>
      </c>
      <c r="D458" s="31" t="s">
        <v>852</v>
      </c>
      <c r="E458" s="31" t="s">
        <v>191</v>
      </c>
      <c r="F458" s="52"/>
      <c r="G458" s="30">
        <v>100</v>
      </c>
      <c r="H458" s="17">
        <v>7</v>
      </c>
      <c r="I458" s="17" t="s">
        <v>2894</v>
      </c>
      <c r="K458" s="30">
        <v>35</v>
      </c>
      <c r="L458" s="17">
        <v>7</v>
      </c>
      <c r="M458" s="17" t="s">
        <v>1557</v>
      </c>
      <c r="N458" s="17" t="s">
        <v>1512</v>
      </c>
      <c r="O458" s="27" t="str">
        <f>INDEX(accountchart[chartId], MATCH(Table1[[#This Row],[sellChartName]],accountchart[chartName],0))</f>
        <v>52900953</v>
      </c>
      <c r="P458" s="27" t="str">
        <f>INDEX(accountchart[chartId], MATCH(Table1[[#This Row],[buyChartName]],accountchart[chartName],0))</f>
        <v>47210273</v>
      </c>
    </row>
    <row r="459" spans="1:16" x14ac:dyDescent="0.5">
      <c r="A459" s="17" t="s">
        <v>3064</v>
      </c>
      <c r="B459" s="17" t="s">
        <v>1488</v>
      </c>
      <c r="C459" s="37">
        <f t="shared" si="10"/>
        <v>3</v>
      </c>
      <c r="D459" s="31" t="s">
        <v>2698</v>
      </c>
      <c r="E459" s="31" t="s">
        <v>191</v>
      </c>
      <c r="F459" s="52"/>
      <c r="G459" s="30">
        <v>100</v>
      </c>
      <c r="H459" s="17">
        <v>7</v>
      </c>
      <c r="I459" s="17" t="s">
        <v>2894</v>
      </c>
      <c r="K459" s="30">
        <v>35</v>
      </c>
      <c r="L459" s="17">
        <v>7</v>
      </c>
      <c r="M459" s="17" t="s">
        <v>1557</v>
      </c>
      <c r="N459" s="17" t="s">
        <v>1512</v>
      </c>
      <c r="O459" s="27" t="str">
        <f>INDEX(accountchart[chartId], MATCH(Table1[[#This Row],[sellChartName]],accountchart[chartName],0))</f>
        <v>52900953</v>
      </c>
      <c r="P459" s="27" t="str">
        <f>INDEX(accountchart[chartId], MATCH(Table1[[#This Row],[buyChartName]],accountchart[chartName],0))</f>
        <v>47210273</v>
      </c>
    </row>
    <row r="460" spans="1:16" x14ac:dyDescent="0.5">
      <c r="A460" s="17" t="s">
        <v>3065</v>
      </c>
      <c r="B460" s="17" t="s">
        <v>1488</v>
      </c>
      <c r="C460" s="37">
        <f t="shared" si="10"/>
        <v>3</v>
      </c>
      <c r="D460" s="31" t="s">
        <v>955</v>
      </c>
      <c r="E460" s="31" t="s">
        <v>191</v>
      </c>
      <c r="F460" s="52"/>
      <c r="G460" s="30">
        <v>100</v>
      </c>
      <c r="H460" s="17">
        <v>7</v>
      </c>
      <c r="I460" s="17" t="s">
        <v>2894</v>
      </c>
      <c r="K460" s="30">
        <v>35</v>
      </c>
      <c r="L460" s="17">
        <v>7</v>
      </c>
      <c r="M460" s="17" t="s">
        <v>1557</v>
      </c>
      <c r="N460" s="17" t="s">
        <v>1512</v>
      </c>
      <c r="O460" s="27" t="str">
        <f>INDEX(accountchart[chartId], MATCH(Table1[[#This Row],[sellChartName]],accountchart[chartName],0))</f>
        <v>52900953</v>
      </c>
      <c r="P460" s="27" t="str">
        <f>INDEX(accountchart[chartId], MATCH(Table1[[#This Row],[buyChartName]],accountchart[chartName],0))</f>
        <v>47210273</v>
      </c>
    </row>
    <row r="461" spans="1:16" x14ac:dyDescent="0.5">
      <c r="A461" s="17" t="s">
        <v>3066</v>
      </c>
      <c r="B461" s="17" t="s">
        <v>1488</v>
      </c>
      <c r="C461" s="37">
        <f t="shared" si="10"/>
        <v>3</v>
      </c>
      <c r="D461" s="31" t="s">
        <v>954</v>
      </c>
      <c r="E461" s="31" t="s">
        <v>191</v>
      </c>
      <c r="F461" s="52"/>
      <c r="G461" s="30">
        <v>100</v>
      </c>
      <c r="H461" s="17">
        <v>7</v>
      </c>
      <c r="I461" s="17" t="s">
        <v>2894</v>
      </c>
      <c r="K461" s="30">
        <v>35</v>
      </c>
      <c r="L461" s="17">
        <v>7</v>
      </c>
      <c r="M461" s="17" t="s">
        <v>1557</v>
      </c>
      <c r="N461" s="17" t="s">
        <v>1512</v>
      </c>
      <c r="O461" s="27" t="str">
        <f>INDEX(accountchart[chartId], MATCH(Table1[[#This Row],[sellChartName]],accountchart[chartName],0))</f>
        <v>52900953</v>
      </c>
      <c r="P461" s="27" t="str">
        <f>INDEX(accountchart[chartId], MATCH(Table1[[#This Row],[buyChartName]],accountchart[chartName],0))</f>
        <v>47210273</v>
      </c>
    </row>
    <row r="462" spans="1:16" x14ac:dyDescent="0.5">
      <c r="A462" s="17" t="s">
        <v>3067</v>
      </c>
      <c r="B462" s="17" t="s">
        <v>1488</v>
      </c>
      <c r="C462" s="37">
        <f t="shared" si="10"/>
        <v>3</v>
      </c>
      <c r="D462" s="31" t="s">
        <v>2699</v>
      </c>
      <c r="E462" s="31" t="s">
        <v>191</v>
      </c>
      <c r="F462" s="52"/>
      <c r="G462" s="30">
        <v>100</v>
      </c>
      <c r="H462" s="17">
        <v>7</v>
      </c>
      <c r="I462" s="17" t="s">
        <v>2894</v>
      </c>
      <c r="K462" s="30">
        <v>35</v>
      </c>
      <c r="L462" s="17">
        <v>7</v>
      </c>
      <c r="M462" s="17" t="s">
        <v>1557</v>
      </c>
      <c r="N462" s="17" t="s">
        <v>1512</v>
      </c>
      <c r="O462" s="27" t="str">
        <f>INDEX(accountchart[chartId], MATCH(Table1[[#This Row],[sellChartName]],accountchart[chartName],0))</f>
        <v>52900953</v>
      </c>
      <c r="P462" s="27" t="str">
        <f>INDEX(accountchart[chartId], MATCH(Table1[[#This Row],[buyChartName]],accountchart[chartName],0))</f>
        <v>47210273</v>
      </c>
    </row>
    <row r="463" spans="1:16" x14ac:dyDescent="0.5">
      <c r="A463" s="17" t="s">
        <v>3068</v>
      </c>
      <c r="B463" s="17" t="s">
        <v>1488</v>
      </c>
      <c r="C463" s="37">
        <f t="shared" si="10"/>
        <v>3</v>
      </c>
      <c r="D463" s="31" t="s">
        <v>851</v>
      </c>
      <c r="E463" s="31" t="s">
        <v>191</v>
      </c>
      <c r="F463" s="52"/>
      <c r="G463" s="30">
        <v>100</v>
      </c>
      <c r="H463" s="17">
        <v>7</v>
      </c>
      <c r="I463" s="17" t="s">
        <v>2894</v>
      </c>
      <c r="K463" s="30">
        <v>35</v>
      </c>
      <c r="L463" s="17">
        <v>7</v>
      </c>
      <c r="M463" s="17" t="s">
        <v>1557</v>
      </c>
      <c r="N463" s="17" t="s">
        <v>1512</v>
      </c>
      <c r="O463" s="27" t="str">
        <f>INDEX(accountchart[chartId], MATCH(Table1[[#This Row],[sellChartName]],accountchart[chartName],0))</f>
        <v>52900953</v>
      </c>
      <c r="P463" s="27" t="str">
        <f>INDEX(accountchart[chartId], MATCH(Table1[[#This Row],[buyChartName]],accountchart[chartName],0))</f>
        <v>47210273</v>
      </c>
    </row>
    <row r="464" spans="1:16" x14ac:dyDescent="0.5">
      <c r="A464" s="17" t="s">
        <v>3069</v>
      </c>
      <c r="B464" s="17" t="s">
        <v>1488</v>
      </c>
      <c r="C464" s="37">
        <f t="shared" si="10"/>
        <v>3</v>
      </c>
      <c r="D464" s="31" t="s">
        <v>949</v>
      </c>
      <c r="E464" s="31" t="s">
        <v>191</v>
      </c>
      <c r="F464" s="52"/>
      <c r="G464" s="30">
        <v>100</v>
      </c>
      <c r="H464" s="17">
        <v>7</v>
      </c>
      <c r="I464" s="17" t="s">
        <v>2894</v>
      </c>
      <c r="K464" s="30">
        <v>35</v>
      </c>
      <c r="L464" s="17">
        <v>7</v>
      </c>
      <c r="M464" s="17" t="s">
        <v>1557</v>
      </c>
      <c r="N464" s="17" t="s">
        <v>1512</v>
      </c>
      <c r="O464" s="27" t="str">
        <f>INDEX(accountchart[chartId], MATCH(Table1[[#This Row],[sellChartName]],accountchart[chartName],0))</f>
        <v>52900953</v>
      </c>
      <c r="P464" s="27" t="str">
        <f>INDEX(accountchart[chartId], MATCH(Table1[[#This Row],[buyChartName]],accountchart[chartName],0))</f>
        <v>47210273</v>
      </c>
    </row>
    <row r="465" spans="1:16" x14ac:dyDescent="0.5">
      <c r="A465" s="17" t="s">
        <v>3070</v>
      </c>
      <c r="B465" s="17" t="s">
        <v>1488</v>
      </c>
      <c r="C465" s="37">
        <f t="shared" si="10"/>
        <v>3</v>
      </c>
      <c r="D465" s="31" t="s">
        <v>2700</v>
      </c>
      <c r="E465" s="31" t="s">
        <v>191</v>
      </c>
      <c r="F465" s="52"/>
      <c r="G465" s="30">
        <v>100</v>
      </c>
      <c r="H465" s="17">
        <v>7</v>
      </c>
      <c r="I465" s="17" t="s">
        <v>2894</v>
      </c>
      <c r="K465" s="30">
        <v>35</v>
      </c>
      <c r="L465" s="17">
        <v>7</v>
      </c>
      <c r="M465" s="17" t="s">
        <v>1557</v>
      </c>
      <c r="N465" s="17" t="s">
        <v>1512</v>
      </c>
      <c r="O465" s="27" t="str">
        <f>INDEX(accountchart[chartId], MATCH(Table1[[#This Row],[sellChartName]],accountchart[chartName],0))</f>
        <v>52900953</v>
      </c>
      <c r="P465" s="27" t="str">
        <f>INDEX(accountchart[chartId], MATCH(Table1[[#This Row],[buyChartName]],accountchart[chartName],0))</f>
        <v>47210273</v>
      </c>
    </row>
    <row r="466" spans="1:16" x14ac:dyDescent="0.5">
      <c r="A466" s="17" t="s">
        <v>3071</v>
      </c>
      <c r="B466" s="17" t="s">
        <v>1488</v>
      </c>
      <c r="C466" s="37">
        <f t="shared" si="10"/>
        <v>3</v>
      </c>
      <c r="D466" s="31" t="s">
        <v>783</v>
      </c>
      <c r="E466" s="31" t="s">
        <v>191</v>
      </c>
      <c r="F466" s="52"/>
      <c r="G466" s="30">
        <v>50</v>
      </c>
      <c r="H466" s="17">
        <v>7</v>
      </c>
      <c r="I466" s="17" t="s">
        <v>2894</v>
      </c>
      <c r="K466" s="30">
        <v>20</v>
      </c>
      <c r="L466" s="17">
        <v>7</v>
      </c>
      <c r="M466" s="17" t="s">
        <v>1557</v>
      </c>
      <c r="N466" s="17" t="s">
        <v>1512</v>
      </c>
      <c r="O466" s="27" t="str">
        <f>INDEX(accountchart[chartId], MATCH(Table1[[#This Row],[sellChartName]],accountchart[chartName],0))</f>
        <v>52900953</v>
      </c>
      <c r="P466" s="27" t="str">
        <f>INDEX(accountchart[chartId], MATCH(Table1[[#This Row],[buyChartName]],accountchart[chartName],0))</f>
        <v>47210273</v>
      </c>
    </row>
    <row r="467" spans="1:16" x14ac:dyDescent="0.5">
      <c r="A467" s="17" t="s">
        <v>3072</v>
      </c>
      <c r="B467" s="17" t="s">
        <v>1488</v>
      </c>
      <c r="C467" s="37">
        <f t="shared" ref="C467:C510" si="15">IF($B467="ProductService",1,IF($B467="ProductNonInventory",3,IF($B467="ProductInventory",5,"error")))</f>
        <v>3</v>
      </c>
      <c r="D467" s="31" t="s">
        <v>2701</v>
      </c>
      <c r="E467" s="31" t="s">
        <v>191</v>
      </c>
      <c r="F467" s="52"/>
      <c r="G467" s="30">
        <v>60</v>
      </c>
      <c r="H467" s="17">
        <v>7</v>
      </c>
      <c r="I467" s="17" t="s">
        <v>2894</v>
      </c>
      <c r="K467" s="30">
        <v>20</v>
      </c>
      <c r="L467" s="17">
        <v>7</v>
      </c>
      <c r="M467" s="17" t="s">
        <v>1557</v>
      </c>
      <c r="N467" s="17" t="s">
        <v>1512</v>
      </c>
      <c r="O467" s="27" t="str">
        <f>INDEX(accountchart[chartId], MATCH(Table1[[#This Row],[sellChartName]],accountchart[chartName],0))</f>
        <v>52900953</v>
      </c>
      <c r="P467" s="27" t="str">
        <f>INDEX(accountchart[chartId], MATCH(Table1[[#This Row],[buyChartName]],accountchart[chartName],0))</f>
        <v>47210273</v>
      </c>
    </row>
    <row r="468" spans="1:16" x14ac:dyDescent="0.5">
      <c r="A468" s="17" t="s">
        <v>3073</v>
      </c>
      <c r="B468" s="17" t="s">
        <v>1488</v>
      </c>
      <c r="C468" s="37">
        <f>IF($B468="ProductService",1,IF($B468="ProductNonInventory",3,IF($B468="ProductInventory",5,"error")))</f>
        <v>3</v>
      </c>
      <c r="D468" s="32" t="s">
        <v>2687</v>
      </c>
      <c r="E468" s="31" t="s">
        <v>191</v>
      </c>
      <c r="F468" s="52"/>
      <c r="G468" s="30">
        <v>60</v>
      </c>
      <c r="H468" s="17">
        <v>7</v>
      </c>
      <c r="I468" s="17" t="s">
        <v>2894</v>
      </c>
      <c r="K468" s="30">
        <v>25</v>
      </c>
      <c r="L468" s="17">
        <v>7</v>
      </c>
      <c r="M468" s="17" t="s">
        <v>1557</v>
      </c>
      <c r="N468" s="17" t="s">
        <v>1512</v>
      </c>
      <c r="O468" s="27" t="str">
        <f>INDEX(accountchart[chartId], MATCH(Table1[[#This Row],[sellChartName]],accountchart[chartName],0))</f>
        <v>52900953</v>
      </c>
      <c r="P468" s="27" t="str">
        <f>INDEX(accountchart[chartId], MATCH(Table1[[#This Row],[buyChartName]],accountchart[chartName],0))</f>
        <v>47210273</v>
      </c>
    </row>
    <row r="469" spans="1:16" x14ac:dyDescent="0.5">
      <c r="A469" s="17" t="s">
        <v>3075</v>
      </c>
      <c r="B469" s="17" t="s">
        <v>1488</v>
      </c>
      <c r="C469" s="37">
        <f t="shared" si="15"/>
        <v>3</v>
      </c>
      <c r="D469" s="31" t="s">
        <v>2712</v>
      </c>
      <c r="E469" s="31" t="s">
        <v>191</v>
      </c>
      <c r="F469" s="52"/>
      <c r="G469" s="30">
        <v>50</v>
      </c>
      <c r="H469" s="17">
        <v>7</v>
      </c>
      <c r="I469" s="17" t="s">
        <v>2894</v>
      </c>
      <c r="K469" s="30">
        <v>20</v>
      </c>
      <c r="L469" s="17">
        <v>7</v>
      </c>
      <c r="M469" s="17" t="s">
        <v>1557</v>
      </c>
      <c r="N469" s="17" t="s">
        <v>1512</v>
      </c>
      <c r="O469" s="27" t="str">
        <f>INDEX(accountchart[chartId], MATCH(Table1[[#This Row],[sellChartName]],accountchart[chartName],0))</f>
        <v>52900953</v>
      </c>
      <c r="P469" s="27" t="str">
        <f>INDEX(accountchart[chartId], MATCH(Table1[[#This Row],[buyChartName]],accountchart[chartName],0))</f>
        <v>47210273</v>
      </c>
    </row>
    <row r="470" spans="1:16" x14ac:dyDescent="0.5">
      <c r="A470" s="17" t="s">
        <v>3076</v>
      </c>
      <c r="B470" s="17" t="s">
        <v>1488</v>
      </c>
      <c r="C470" s="37">
        <f t="shared" si="15"/>
        <v>3</v>
      </c>
      <c r="D470" s="31" t="s">
        <v>2713</v>
      </c>
      <c r="E470" s="31" t="s">
        <v>191</v>
      </c>
      <c r="F470" s="52"/>
      <c r="G470" s="30">
        <v>200</v>
      </c>
      <c r="H470" s="17">
        <v>7</v>
      </c>
      <c r="I470" s="17" t="s">
        <v>2894</v>
      </c>
      <c r="K470" s="30">
        <v>95</v>
      </c>
      <c r="L470" s="17">
        <v>7</v>
      </c>
      <c r="M470" s="17" t="s">
        <v>1557</v>
      </c>
      <c r="N470" s="17" t="s">
        <v>1512</v>
      </c>
      <c r="O470" s="27" t="str">
        <f>INDEX(accountchart[chartId], MATCH(Table1[[#This Row],[sellChartName]],accountchart[chartName],0))</f>
        <v>52900953</v>
      </c>
      <c r="P470" s="27" t="str">
        <f>INDEX(accountchart[chartId], MATCH(Table1[[#This Row],[buyChartName]],accountchart[chartName],0))</f>
        <v>47210273</v>
      </c>
    </row>
    <row r="471" spans="1:16" x14ac:dyDescent="0.5">
      <c r="A471" s="17" t="s">
        <v>3077</v>
      </c>
      <c r="B471" s="17" t="s">
        <v>1488</v>
      </c>
      <c r="C471" s="37">
        <f t="shared" si="15"/>
        <v>3</v>
      </c>
      <c r="D471" s="31" t="s">
        <v>932</v>
      </c>
      <c r="E471" s="31" t="s">
        <v>191</v>
      </c>
      <c r="F471" s="52"/>
      <c r="G471" s="30">
        <v>200</v>
      </c>
      <c r="H471" s="17">
        <v>7</v>
      </c>
      <c r="I471" s="17" t="s">
        <v>2894</v>
      </c>
      <c r="K471" s="30">
        <v>200</v>
      </c>
      <c r="L471" s="17">
        <v>7</v>
      </c>
      <c r="M471" s="17" t="s">
        <v>1557</v>
      </c>
      <c r="N471" s="17" t="s">
        <v>1512</v>
      </c>
      <c r="O471" s="27" t="str">
        <f>INDEX(accountchart[chartId], MATCH(Table1[[#This Row],[sellChartName]],accountchart[chartName],0))</f>
        <v>52900953</v>
      </c>
      <c r="P471" s="27" t="str">
        <f>INDEX(accountchart[chartId], MATCH(Table1[[#This Row],[buyChartName]],accountchart[chartName],0))</f>
        <v>47210273</v>
      </c>
    </row>
    <row r="472" spans="1:16" x14ac:dyDescent="0.5">
      <c r="A472" s="17" t="s">
        <v>3078</v>
      </c>
      <c r="B472" s="17" t="s">
        <v>1488</v>
      </c>
      <c r="C472" s="37">
        <f t="shared" si="15"/>
        <v>3</v>
      </c>
      <c r="D472" s="31" t="s">
        <v>788</v>
      </c>
      <c r="E472" s="31" t="s">
        <v>191</v>
      </c>
      <c r="F472" s="52"/>
      <c r="G472" s="30">
        <v>200</v>
      </c>
      <c r="H472" s="17">
        <v>7</v>
      </c>
      <c r="I472" s="17" t="s">
        <v>2894</v>
      </c>
      <c r="K472" s="30">
        <v>200</v>
      </c>
      <c r="L472" s="17">
        <v>7</v>
      </c>
      <c r="M472" s="17" t="s">
        <v>1557</v>
      </c>
      <c r="N472" s="17" t="s">
        <v>1512</v>
      </c>
      <c r="O472" s="27" t="str">
        <f>INDEX(accountchart[chartId], MATCH(Table1[[#This Row],[sellChartName]],accountchart[chartName],0))</f>
        <v>52900953</v>
      </c>
      <c r="P472" s="27" t="str">
        <f>INDEX(accountchart[chartId], MATCH(Table1[[#This Row],[buyChartName]],accountchart[chartName],0))</f>
        <v>47210273</v>
      </c>
    </row>
    <row r="473" spans="1:16" x14ac:dyDescent="0.5">
      <c r="A473" s="17" t="s">
        <v>3079</v>
      </c>
      <c r="B473" s="17" t="s">
        <v>1488</v>
      </c>
      <c r="C473" s="37">
        <f t="shared" si="15"/>
        <v>3</v>
      </c>
      <c r="D473" s="31" t="s">
        <v>2714</v>
      </c>
      <c r="E473" s="31" t="s">
        <v>191</v>
      </c>
      <c r="F473" s="52"/>
      <c r="G473" s="30">
        <v>200</v>
      </c>
      <c r="H473" s="17">
        <v>7</v>
      </c>
      <c r="I473" s="17" t="s">
        <v>2894</v>
      </c>
      <c r="K473" s="30">
        <v>200</v>
      </c>
      <c r="L473" s="17">
        <v>7</v>
      </c>
      <c r="M473" s="17" t="s">
        <v>1557</v>
      </c>
      <c r="N473" s="17" t="s">
        <v>1512</v>
      </c>
      <c r="O473" s="27" t="str">
        <f>INDEX(accountchart[chartId], MATCH(Table1[[#This Row],[sellChartName]],accountchart[chartName],0))</f>
        <v>52900953</v>
      </c>
      <c r="P473" s="27" t="str">
        <f>INDEX(accountchart[chartId], MATCH(Table1[[#This Row],[buyChartName]],accountchart[chartName],0))</f>
        <v>47210273</v>
      </c>
    </row>
    <row r="474" spans="1:16" x14ac:dyDescent="0.5">
      <c r="A474" s="17" t="s">
        <v>3080</v>
      </c>
      <c r="B474" s="17" t="s">
        <v>1488</v>
      </c>
      <c r="C474" s="37">
        <f t="shared" si="15"/>
        <v>3</v>
      </c>
      <c r="D474" s="31" t="s">
        <v>2715</v>
      </c>
      <c r="E474" s="31" t="s">
        <v>191</v>
      </c>
      <c r="F474" s="52"/>
      <c r="G474" s="30">
        <v>200</v>
      </c>
      <c r="H474" s="17">
        <v>7</v>
      </c>
      <c r="I474" s="17" t="s">
        <v>2894</v>
      </c>
      <c r="K474" s="30">
        <v>200</v>
      </c>
      <c r="L474" s="17">
        <v>7</v>
      </c>
      <c r="M474" s="17" t="s">
        <v>1557</v>
      </c>
      <c r="N474" s="17" t="s">
        <v>1512</v>
      </c>
      <c r="O474" s="27" t="str">
        <f>INDEX(accountchart[chartId], MATCH(Table1[[#This Row],[sellChartName]],accountchart[chartName],0))</f>
        <v>52900953</v>
      </c>
      <c r="P474" s="27" t="str">
        <f>INDEX(accountchart[chartId], MATCH(Table1[[#This Row],[buyChartName]],accountchart[chartName],0))</f>
        <v>47210273</v>
      </c>
    </row>
    <row r="475" spans="1:16" x14ac:dyDescent="0.5">
      <c r="A475" s="17" t="s">
        <v>3081</v>
      </c>
      <c r="B475" s="17" t="s">
        <v>1488</v>
      </c>
      <c r="C475" s="37">
        <f t="shared" si="15"/>
        <v>3</v>
      </c>
      <c r="D475" s="31" t="s">
        <v>2716</v>
      </c>
      <c r="E475" s="31" t="s">
        <v>191</v>
      </c>
      <c r="F475" s="52"/>
      <c r="G475" s="30">
        <v>200</v>
      </c>
      <c r="H475" s="17">
        <v>7</v>
      </c>
      <c r="I475" s="17" t="s">
        <v>2894</v>
      </c>
      <c r="K475" s="30">
        <v>200</v>
      </c>
      <c r="L475" s="17">
        <v>7</v>
      </c>
      <c r="M475" s="17" t="s">
        <v>1557</v>
      </c>
      <c r="N475" s="17" t="s">
        <v>1512</v>
      </c>
      <c r="O475" s="27" t="str">
        <f>INDEX(accountchart[chartId], MATCH(Table1[[#This Row],[sellChartName]],accountchart[chartName],0))</f>
        <v>52900953</v>
      </c>
      <c r="P475" s="27" t="str">
        <f>INDEX(accountchart[chartId], MATCH(Table1[[#This Row],[buyChartName]],accountchart[chartName],0))</f>
        <v>47210273</v>
      </c>
    </row>
    <row r="476" spans="1:16" x14ac:dyDescent="0.5">
      <c r="A476" s="17" t="s">
        <v>3082</v>
      </c>
      <c r="B476" s="17" t="s">
        <v>1488</v>
      </c>
      <c r="C476" s="37">
        <f t="shared" si="15"/>
        <v>3</v>
      </c>
      <c r="D476" s="31" t="s">
        <v>2717</v>
      </c>
      <c r="E476" s="31" t="s">
        <v>191</v>
      </c>
      <c r="F476" s="52"/>
      <c r="G476" s="30">
        <v>200</v>
      </c>
      <c r="H476" s="17">
        <v>7</v>
      </c>
      <c r="I476" s="17" t="s">
        <v>2894</v>
      </c>
      <c r="K476" s="30">
        <v>200</v>
      </c>
      <c r="L476" s="17">
        <v>7</v>
      </c>
      <c r="M476" s="17" t="s">
        <v>1557</v>
      </c>
      <c r="N476" s="17" t="s">
        <v>1512</v>
      </c>
      <c r="O476" s="27" t="str">
        <f>INDEX(accountchart[chartId], MATCH(Table1[[#This Row],[sellChartName]],accountchart[chartName],0))</f>
        <v>52900953</v>
      </c>
      <c r="P476" s="27" t="str">
        <f>INDEX(accountchart[chartId], MATCH(Table1[[#This Row],[buyChartName]],accountchart[chartName],0))</f>
        <v>47210273</v>
      </c>
    </row>
    <row r="477" spans="1:16" x14ac:dyDescent="0.5">
      <c r="A477" s="17" t="s">
        <v>3083</v>
      </c>
      <c r="B477" s="17" t="s">
        <v>1488</v>
      </c>
      <c r="C477" s="37">
        <f t="shared" si="15"/>
        <v>3</v>
      </c>
      <c r="D477" s="31" t="s">
        <v>799</v>
      </c>
      <c r="E477" s="31" t="s">
        <v>191</v>
      </c>
      <c r="F477" s="52"/>
      <c r="G477" s="30">
        <v>200</v>
      </c>
      <c r="H477" s="17">
        <v>7</v>
      </c>
      <c r="I477" s="17" t="s">
        <v>2894</v>
      </c>
      <c r="K477" s="30">
        <v>200</v>
      </c>
      <c r="L477" s="17">
        <v>7</v>
      </c>
      <c r="M477" s="17" t="s">
        <v>1557</v>
      </c>
      <c r="N477" s="17" t="s">
        <v>1512</v>
      </c>
      <c r="O477" s="27" t="str">
        <f>INDEX(accountchart[chartId], MATCH(Table1[[#This Row],[sellChartName]],accountchart[chartName],0))</f>
        <v>52900953</v>
      </c>
      <c r="P477" s="27" t="str">
        <f>INDEX(accountchart[chartId], MATCH(Table1[[#This Row],[buyChartName]],accountchart[chartName],0))</f>
        <v>47210273</v>
      </c>
    </row>
    <row r="478" spans="1:16" x14ac:dyDescent="0.5">
      <c r="A478" s="17" t="s">
        <v>3084</v>
      </c>
      <c r="B478" s="17" t="s">
        <v>1488</v>
      </c>
      <c r="C478" s="37">
        <f t="shared" si="15"/>
        <v>3</v>
      </c>
      <c r="D478" s="31" t="s">
        <v>815</v>
      </c>
      <c r="E478" s="31" t="s">
        <v>191</v>
      </c>
      <c r="F478" s="52"/>
      <c r="G478" s="30">
        <v>200</v>
      </c>
      <c r="H478" s="17">
        <v>7</v>
      </c>
      <c r="I478" s="17" t="s">
        <v>2894</v>
      </c>
      <c r="K478" s="30">
        <v>200</v>
      </c>
      <c r="L478" s="17">
        <v>7</v>
      </c>
      <c r="M478" s="17" t="s">
        <v>1557</v>
      </c>
      <c r="N478" s="17" t="s">
        <v>1512</v>
      </c>
      <c r="O478" s="27" t="str">
        <f>INDEX(accountchart[chartId], MATCH(Table1[[#This Row],[sellChartName]],accountchart[chartName],0))</f>
        <v>52900953</v>
      </c>
      <c r="P478" s="27" t="str">
        <f>INDEX(accountchart[chartId], MATCH(Table1[[#This Row],[buyChartName]],accountchart[chartName],0))</f>
        <v>47210273</v>
      </c>
    </row>
    <row r="479" spans="1:16" x14ac:dyDescent="0.5">
      <c r="A479" s="17" t="s">
        <v>3085</v>
      </c>
      <c r="B479" s="17" t="s">
        <v>1488</v>
      </c>
      <c r="C479" s="37">
        <f t="shared" si="15"/>
        <v>3</v>
      </c>
      <c r="D479" s="31" t="s">
        <v>2718</v>
      </c>
      <c r="E479" s="31" t="s">
        <v>191</v>
      </c>
      <c r="F479" s="52"/>
      <c r="G479" s="30">
        <v>200</v>
      </c>
      <c r="H479" s="17">
        <v>7</v>
      </c>
      <c r="I479" s="17" t="s">
        <v>2894</v>
      </c>
      <c r="K479" s="30">
        <v>200</v>
      </c>
      <c r="L479" s="17">
        <v>7</v>
      </c>
      <c r="M479" s="17" t="s">
        <v>1557</v>
      </c>
      <c r="N479" s="17" t="s">
        <v>1512</v>
      </c>
      <c r="O479" s="27" t="str">
        <f>INDEX(accountchart[chartId], MATCH(Table1[[#This Row],[sellChartName]],accountchart[chartName],0))</f>
        <v>52900953</v>
      </c>
      <c r="P479" s="27" t="str">
        <f>INDEX(accountchart[chartId], MATCH(Table1[[#This Row],[buyChartName]],accountchart[chartName],0))</f>
        <v>47210273</v>
      </c>
    </row>
    <row r="480" spans="1:16" x14ac:dyDescent="0.5">
      <c r="A480" s="17" t="s">
        <v>3086</v>
      </c>
      <c r="B480" s="17" t="s">
        <v>1488</v>
      </c>
      <c r="C480" s="37">
        <f t="shared" si="15"/>
        <v>3</v>
      </c>
      <c r="D480" s="31" t="s">
        <v>804</v>
      </c>
      <c r="E480" s="31" t="s">
        <v>191</v>
      </c>
      <c r="F480" s="52"/>
      <c r="G480" s="30">
        <v>200</v>
      </c>
      <c r="H480" s="17">
        <v>7</v>
      </c>
      <c r="I480" s="17" t="s">
        <v>2894</v>
      </c>
      <c r="K480" s="30">
        <v>200</v>
      </c>
      <c r="L480" s="17">
        <v>7</v>
      </c>
      <c r="M480" s="17" t="s">
        <v>1557</v>
      </c>
      <c r="N480" s="17" t="s">
        <v>1512</v>
      </c>
      <c r="O480" s="27" t="str">
        <f>INDEX(accountchart[chartId], MATCH(Table1[[#This Row],[sellChartName]],accountchart[chartName],0))</f>
        <v>52900953</v>
      </c>
      <c r="P480" s="27" t="str">
        <f>INDEX(accountchart[chartId], MATCH(Table1[[#This Row],[buyChartName]],accountchart[chartName],0))</f>
        <v>47210273</v>
      </c>
    </row>
    <row r="481" spans="1:16" x14ac:dyDescent="0.5">
      <c r="A481" s="17" t="s">
        <v>3087</v>
      </c>
      <c r="B481" s="17" t="s">
        <v>1488</v>
      </c>
      <c r="C481" s="37">
        <f t="shared" si="15"/>
        <v>3</v>
      </c>
      <c r="D481" s="31" t="s">
        <v>2719</v>
      </c>
      <c r="E481" s="31" t="s">
        <v>191</v>
      </c>
      <c r="F481" s="52"/>
      <c r="G481" s="30">
        <v>200</v>
      </c>
      <c r="H481" s="17">
        <v>7</v>
      </c>
      <c r="I481" s="17" t="s">
        <v>2894</v>
      </c>
      <c r="K481" s="30">
        <v>200</v>
      </c>
      <c r="L481" s="17">
        <v>7</v>
      </c>
      <c r="M481" s="17" t="s">
        <v>1557</v>
      </c>
      <c r="N481" s="17" t="s">
        <v>1512</v>
      </c>
      <c r="O481" s="27" t="str">
        <f>INDEX(accountchart[chartId], MATCH(Table1[[#This Row],[sellChartName]],accountchart[chartName],0))</f>
        <v>52900953</v>
      </c>
      <c r="P481" s="27" t="str">
        <f>INDEX(accountchart[chartId], MATCH(Table1[[#This Row],[buyChartName]],accountchart[chartName],0))</f>
        <v>47210273</v>
      </c>
    </row>
    <row r="482" spans="1:16" x14ac:dyDescent="0.5">
      <c r="A482" s="17" t="s">
        <v>3088</v>
      </c>
      <c r="B482" s="17" t="s">
        <v>1488</v>
      </c>
      <c r="C482" s="37">
        <f t="shared" si="15"/>
        <v>3</v>
      </c>
      <c r="D482" s="31" t="s">
        <v>54</v>
      </c>
      <c r="E482" s="31" t="s">
        <v>191</v>
      </c>
      <c r="F482" s="52"/>
      <c r="G482" s="30">
        <v>250</v>
      </c>
      <c r="H482" s="17">
        <v>7</v>
      </c>
      <c r="I482" s="17" t="s">
        <v>2894</v>
      </c>
      <c r="K482" s="30">
        <v>120</v>
      </c>
      <c r="L482" s="17">
        <v>7</v>
      </c>
      <c r="M482" s="17" t="s">
        <v>1557</v>
      </c>
      <c r="N482" s="17" t="s">
        <v>1512</v>
      </c>
      <c r="O482" s="27" t="str">
        <f>INDEX(accountchart[chartId], MATCH(Table1[[#This Row],[sellChartName]],accountchart[chartName],0))</f>
        <v>52900953</v>
      </c>
      <c r="P482" s="27" t="str">
        <f>INDEX(accountchart[chartId], MATCH(Table1[[#This Row],[buyChartName]],accountchart[chartName],0))</f>
        <v>47210273</v>
      </c>
    </row>
    <row r="483" spans="1:16" x14ac:dyDescent="0.5">
      <c r="A483" s="17" t="s">
        <v>3089</v>
      </c>
      <c r="B483" s="17" t="s">
        <v>1488</v>
      </c>
      <c r="C483" s="37">
        <f t="shared" si="15"/>
        <v>3</v>
      </c>
      <c r="D483" s="31" t="s">
        <v>2720</v>
      </c>
      <c r="E483" s="31" t="s">
        <v>14</v>
      </c>
      <c r="F483" s="52"/>
      <c r="G483" s="30">
        <v>0</v>
      </c>
      <c r="H483" s="17">
        <v>7</v>
      </c>
      <c r="I483" s="17" t="s">
        <v>2894</v>
      </c>
      <c r="K483" s="30">
        <v>0</v>
      </c>
      <c r="L483" s="17">
        <v>7</v>
      </c>
      <c r="M483" s="17" t="s">
        <v>1557</v>
      </c>
      <c r="N483" s="17" t="s">
        <v>1512</v>
      </c>
      <c r="O483" s="27" t="str">
        <f>INDEX(accountchart[chartId], MATCH(Table1[[#This Row],[sellChartName]],accountchart[chartName],0))</f>
        <v>52900953</v>
      </c>
      <c r="P483" s="27" t="str">
        <f>INDEX(accountchart[chartId], MATCH(Table1[[#This Row],[buyChartName]],accountchart[chartName],0))</f>
        <v>47210273</v>
      </c>
    </row>
    <row r="484" spans="1:16" x14ac:dyDescent="0.5">
      <c r="A484" s="17" t="s">
        <v>3090</v>
      </c>
      <c r="B484" s="17" t="s">
        <v>1488</v>
      </c>
      <c r="C484" s="37">
        <f t="shared" si="15"/>
        <v>3</v>
      </c>
      <c r="D484" s="31" t="s">
        <v>689</v>
      </c>
      <c r="E484" s="31" t="s">
        <v>2721</v>
      </c>
      <c r="F484" s="52"/>
      <c r="G484" s="30">
        <v>45</v>
      </c>
      <c r="H484" s="17">
        <v>7</v>
      </c>
      <c r="I484" s="17" t="s">
        <v>2894</v>
      </c>
      <c r="K484" s="30">
        <v>30</v>
      </c>
      <c r="L484" s="17">
        <v>7</v>
      </c>
      <c r="M484" s="17" t="s">
        <v>1557</v>
      </c>
      <c r="N484" s="17" t="s">
        <v>1512</v>
      </c>
      <c r="O484" s="27" t="str">
        <f>INDEX(accountchart[chartId], MATCH(Table1[[#This Row],[sellChartName]],accountchart[chartName],0))</f>
        <v>52900953</v>
      </c>
      <c r="P484" s="27" t="str">
        <f>INDEX(accountchart[chartId], MATCH(Table1[[#This Row],[buyChartName]],accountchart[chartName],0))</f>
        <v>47210273</v>
      </c>
    </row>
    <row r="485" spans="1:16" x14ac:dyDescent="0.5">
      <c r="A485" s="17" t="s">
        <v>3091</v>
      </c>
      <c r="B485" s="17" t="s">
        <v>1488</v>
      </c>
      <c r="C485" s="37">
        <f t="shared" si="15"/>
        <v>3</v>
      </c>
      <c r="D485" s="31" t="s">
        <v>856</v>
      </c>
      <c r="E485" s="31" t="s">
        <v>191</v>
      </c>
      <c r="F485" s="52"/>
      <c r="G485" s="30">
        <v>100</v>
      </c>
      <c r="H485" s="17">
        <v>7</v>
      </c>
      <c r="I485" s="17" t="s">
        <v>2894</v>
      </c>
      <c r="K485" s="30">
        <v>35</v>
      </c>
      <c r="L485" s="17">
        <v>7</v>
      </c>
      <c r="M485" s="17" t="s">
        <v>1557</v>
      </c>
      <c r="N485" s="17" t="s">
        <v>1512</v>
      </c>
      <c r="O485" s="27" t="str">
        <f>INDEX(accountchart[chartId], MATCH(Table1[[#This Row],[sellChartName]],accountchart[chartName],0))</f>
        <v>52900953</v>
      </c>
      <c r="P485" s="27" t="str">
        <f>INDEX(accountchart[chartId], MATCH(Table1[[#This Row],[buyChartName]],accountchart[chartName],0))</f>
        <v>47210273</v>
      </c>
    </row>
    <row r="486" spans="1:16" x14ac:dyDescent="0.5">
      <c r="A486" s="17" t="s">
        <v>3092</v>
      </c>
      <c r="B486" s="17" t="s">
        <v>1488</v>
      </c>
      <c r="C486" s="37">
        <f t="shared" si="15"/>
        <v>3</v>
      </c>
      <c r="D486" s="31" t="s">
        <v>2722</v>
      </c>
      <c r="E486" s="31" t="s">
        <v>191</v>
      </c>
      <c r="F486" s="52"/>
      <c r="G486" s="30">
        <v>100</v>
      </c>
      <c r="H486" s="17">
        <v>7</v>
      </c>
      <c r="I486" s="17" t="s">
        <v>2894</v>
      </c>
      <c r="K486" s="30">
        <v>35</v>
      </c>
      <c r="L486" s="17">
        <v>7</v>
      </c>
      <c r="M486" s="17" t="s">
        <v>1557</v>
      </c>
      <c r="N486" s="17" t="s">
        <v>1512</v>
      </c>
      <c r="O486" s="27" t="str">
        <f>INDEX(accountchart[chartId], MATCH(Table1[[#This Row],[sellChartName]],accountchart[chartName],0))</f>
        <v>52900953</v>
      </c>
      <c r="P486" s="27" t="str">
        <f>INDEX(accountchart[chartId], MATCH(Table1[[#This Row],[buyChartName]],accountchart[chartName],0))</f>
        <v>47210273</v>
      </c>
    </row>
    <row r="487" spans="1:16" x14ac:dyDescent="0.5">
      <c r="A487" s="17" t="s">
        <v>3093</v>
      </c>
      <c r="B487" s="17" t="s">
        <v>1488</v>
      </c>
      <c r="C487" s="37">
        <f t="shared" si="15"/>
        <v>3</v>
      </c>
      <c r="D487" s="31" t="s">
        <v>951</v>
      </c>
      <c r="E487" s="31" t="s">
        <v>191</v>
      </c>
      <c r="F487" s="52"/>
      <c r="G487" s="30">
        <v>100</v>
      </c>
      <c r="H487" s="17">
        <v>7</v>
      </c>
      <c r="I487" s="17" t="s">
        <v>2894</v>
      </c>
      <c r="K487" s="30">
        <v>35</v>
      </c>
      <c r="L487" s="17">
        <v>7</v>
      </c>
      <c r="M487" s="17" t="s">
        <v>1557</v>
      </c>
      <c r="N487" s="17" t="s">
        <v>1512</v>
      </c>
      <c r="O487" s="27" t="str">
        <f>INDEX(accountchart[chartId], MATCH(Table1[[#This Row],[sellChartName]],accountchart[chartName],0))</f>
        <v>52900953</v>
      </c>
      <c r="P487" s="27" t="str">
        <f>INDEX(accountchart[chartId], MATCH(Table1[[#This Row],[buyChartName]],accountchart[chartName],0))</f>
        <v>47210273</v>
      </c>
    </row>
    <row r="488" spans="1:16" x14ac:dyDescent="0.5">
      <c r="A488" s="17" t="s">
        <v>3094</v>
      </c>
      <c r="B488" s="17" t="s">
        <v>1488</v>
      </c>
      <c r="C488" s="37">
        <f t="shared" si="15"/>
        <v>3</v>
      </c>
      <c r="D488" s="31" t="s">
        <v>2723</v>
      </c>
      <c r="E488" s="31" t="s">
        <v>191</v>
      </c>
      <c r="F488" s="52"/>
      <c r="G488" s="30">
        <v>100</v>
      </c>
      <c r="H488" s="17">
        <v>7</v>
      </c>
      <c r="I488" s="17" t="s">
        <v>2894</v>
      </c>
      <c r="K488" s="30">
        <v>35</v>
      </c>
      <c r="L488" s="17">
        <v>7</v>
      </c>
      <c r="M488" s="17" t="s">
        <v>1557</v>
      </c>
      <c r="N488" s="17" t="s">
        <v>1512</v>
      </c>
      <c r="O488" s="27" t="str">
        <f>INDEX(accountchart[chartId], MATCH(Table1[[#This Row],[sellChartName]],accountchart[chartName],0))</f>
        <v>52900953</v>
      </c>
      <c r="P488" s="27" t="str">
        <f>INDEX(accountchart[chartId], MATCH(Table1[[#This Row],[buyChartName]],accountchart[chartName],0))</f>
        <v>47210273</v>
      </c>
    </row>
    <row r="489" spans="1:16" x14ac:dyDescent="0.5">
      <c r="A489" s="17" t="s">
        <v>3095</v>
      </c>
      <c r="B489" s="17" t="s">
        <v>1488</v>
      </c>
      <c r="C489" s="37">
        <f t="shared" si="15"/>
        <v>3</v>
      </c>
      <c r="D489" s="31" t="s">
        <v>830</v>
      </c>
      <c r="E489" s="31" t="s">
        <v>191</v>
      </c>
      <c r="F489" s="52"/>
      <c r="G489" s="30">
        <v>100</v>
      </c>
      <c r="H489" s="17">
        <v>7</v>
      </c>
      <c r="I489" s="17" t="s">
        <v>2894</v>
      </c>
      <c r="K489" s="30">
        <v>35</v>
      </c>
      <c r="L489" s="17">
        <v>7</v>
      </c>
      <c r="M489" s="17" t="s">
        <v>1557</v>
      </c>
      <c r="N489" s="17" t="s">
        <v>1512</v>
      </c>
      <c r="O489" s="27" t="str">
        <f>INDEX(accountchart[chartId], MATCH(Table1[[#This Row],[sellChartName]],accountchart[chartName],0))</f>
        <v>52900953</v>
      </c>
      <c r="P489" s="27" t="str">
        <f>INDEX(accountchart[chartId], MATCH(Table1[[#This Row],[buyChartName]],accountchart[chartName],0))</f>
        <v>47210273</v>
      </c>
    </row>
    <row r="490" spans="1:16" x14ac:dyDescent="0.5">
      <c r="A490" s="17" t="s">
        <v>3096</v>
      </c>
      <c r="B490" s="17" t="s">
        <v>1488</v>
      </c>
      <c r="C490" s="37">
        <f t="shared" si="15"/>
        <v>3</v>
      </c>
      <c r="D490" s="31" t="s">
        <v>848</v>
      </c>
      <c r="E490" s="31" t="s">
        <v>191</v>
      </c>
      <c r="F490" s="52"/>
      <c r="G490" s="30">
        <v>100</v>
      </c>
      <c r="H490" s="17">
        <v>7</v>
      </c>
      <c r="I490" s="17" t="s">
        <v>2894</v>
      </c>
      <c r="K490" s="30">
        <v>35</v>
      </c>
      <c r="L490" s="17">
        <v>7</v>
      </c>
      <c r="M490" s="17" t="s">
        <v>1557</v>
      </c>
      <c r="N490" s="17" t="s">
        <v>1512</v>
      </c>
      <c r="O490" s="27" t="str">
        <f>INDEX(accountchart[chartId], MATCH(Table1[[#This Row],[sellChartName]],accountchart[chartName],0))</f>
        <v>52900953</v>
      </c>
      <c r="P490" s="27" t="str">
        <f>INDEX(accountchart[chartId], MATCH(Table1[[#This Row],[buyChartName]],accountchart[chartName],0))</f>
        <v>47210273</v>
      </c>
    </row>
    <row r="491" spans="1:16" x14ac:dyDescent="0.5">
      <c r="A491" s="17" t="s">
        <v>3097</v>
      </c>
      <c r="B491" s="17" t="s">
        <v>1488</v>
      </c>
      <c r="C491" s="37">
        <f t="shared" si="15"/>
        <v>3</v>
      </c>
      <c r="D491" s="31" t="s">
        <v>835</v>
      </c>
      <c r="E491" s="31" t="s">
        <v>191</v>
      </c>
      <c r="F491" s="52"/>
      <c r="G491" s="30">
        <v>100</v>
      </c>
      <c r="H491" s="17">
        <v>7</v>
      </c>
      <c r="I491" s="17" t="s">
        <v>2894</v>
      </c>
      <c r="K491" s="30">
        <v>35</v>
      </c>
      <c r="L491" s="17">
        <v>7</v>
      </c>
      <c r="M491" s="17" t="s">
        <v>1557</v>
      </c>
      <c r="N491" s="17" t="s">
        <v>1512</v>
      </c>
      <c r="O491" s="27" t="str">
        <f>INDEX(accountchart[chartId], MATCH(Table1[[#This Row],[sellChartName]],accountchart[chartName],0))</f>
        <v>52900953</v>
      </c>
      <c r="P491" s="27" t="str">
        <f>INDEX(accountchart[chartId], MATCH(Table1[[#This Row],[buyChartName]],accountchart[chartName],0))</f>
        <v>47210273</v>
      </c>
    </row>
    <row r="492" spans="1:16" x14ac:dyDescent="0.5">
      <c r="A492" s="17" t="s">
        <v>3098</v>
      </c>
      <c r="B492" s="17" t="s">
        <v>1488</v>
      </c>
      <c r="C492" s="37">
        <f t="shared" si="15"/>
        <v>3</v>
      </c>
      <c r="D492" s="31" t="s">
        <v>840</v>
      </c>
      <c r="E492" s="31" t="s">
        <v>191</v>
      </c>
      <c r="F492" s="52"/>
      <c r="G492" s="30">
        <v>100</v>
      </c>
      <c r="H492" s="17">
        <v>7</v>
      </c>
      <c r="I492" s="17" t="s">
        <v>2894</v>
      </c>
      <c r="K492" s="30">
        <v>35</v>
      </c>
      <c r="L492" s="17">
        <v>7</v>
      </c>
      <c r="M492" s="17" t="s">
        <v>1557</v>
      </c>
      <c r="N492" s="17" t="s">
        <v>1512</v>
      </c>
      <c r="O492" s="27" t="str">
        <f>INDEX(accountchart[chartId], MATCH(Table1[[#This Row],[sellChartName]],accountchart[chartName],0))</f>
        <v>52900953</v>
      </c>
      <c r="P492" s="27" t="str">
        <f>INDEX(accountchart[chartId], MATCH(Table1[[#This Row],[buyChartName]],accountchart[chartName],0))</f>
        <v>47210273</v>
      </c>
    </row>
    <row r="493" spans="1:16" x14ac:dyDescent="0.5">
      <c r="A493" s="17" t="s">
        <v>3099</v>
      </c>
      <c r="B493" s="17" t="s">
        <v>1488</v>
      </c>
      <c r="C493" s="37">
        <f t="shared" si="15"/>
        <v>3</v>
      </c>
      <c r="D493" s="31" t="s">
        <v>2724</v>
      </c>
      <c r="E493" s="31" t="s">
        <v>191</v>
      </c>
      <c r="F493" s="52"/>
      <c r="G493" s="30">
        <v>100</v>
      </c>
      <c r="H493" s="17">
        <v>7</v>
      </c>
      <c r="I493" s="17" t="s">
        <v>2894</v>
      </c>
      <c r="K493" s="30">
        <v>35</v>
      </c>
      <c r="L493" s="17">
        <v>7</v>
      </c>
      <c r="M493" s="17" t="s">
        <v>1557</v>
      </c>
      <c r="N493" s="17" t="s">
        <v>1512</v>
      </c>
      <c r="O493" s="27" t="str">
        <f>INDEX(accountchart[chartId], MATCH(Table1[[#This Row],[sellChartName]],accountchart[chartName],0))</f>
        <v>52900953</v>
      </c>
      <c r="P493" s="27" t="str">
        <f>INDEX(accountchart[chartId], MATCH(Table1[[#This Row],[buyChartName]],accountchart[chartName],0))</f>
        <v>47210273</v>
      </c>
    </row>
    <row r="494" spans="1:16" x14ac:dyDescent="0.5">
      <c r="A494" s="17" t="s">
        <v>3100</v>
      </c>
      <c r="B494" s="17" t="s">
        <v>1488</v>
      </c>
      <c r="C494" s="37">
        <f t="shared" si="15"/>
        <v>3</v>
      </c>
      <c r="D494" s="31" t="s">
        <v>833</v>
      </c>
      <c r="E494" s="31" t="s">
        <v>191</v>
      </c>
      <c r="F494" s="52"/>
      <c r="G494" s="30">
        <v>100</v>
      </c>
      <c r="H494" s="17">
        <v>7</v>
      </c>
      <c r="I494" s="17" t="s">
        <v>2894</v>
      </c>
      <c r="K494" s="30">
        <v>35</v>
      </c>
      <c r="L494" s="17">
        <v>7</v>
      </c>
      <c r="M494" s="17" t="s">
        <v>1557</v>
      </c>
      <c r="N494" s="17" t="s">
        <v>1512</v>
      </c>
      <c r="O494" s="27" t="str">
        <f>INDEX(accountchart[chartId], MATCH(Table1[[#This Row],[sellChartName]],accountchart[chartName],0))</f>
        <v>52900953</v>
      </c>
      <c r="P494" s="27" t="str">
        <f>INDEX(accountchart[chartId], MATCH(Table1[[#This Row],[buyChartName]],accountchart[chartName],0))</f>
        <v>47210273</v>
      </c>
    </row>
    <row r="495" spans="1:16" x14ac:dyDescent="0.5">
      <c r="A495" s="17" t="s">
        <v>3101</v>
      </c>
      <c r="B495" s="17" t="s">
        <v>1488</v>
      </c>
      <c r="C495" s="37">
        <f t="shared" si="15"/>
        <v>3</v>
      </c>
      <c r="D495" s="31" t="s">
        <v>2725</v>
      </c>
      <c r="E495" s="31" t="s">
        <v>191</v>
      </c>
      <c r="F495" s="52"/>
      <c r="G495" s="30">
        <v>100</v>
      </c>
      <c r="H495" s="17">
        <v>7</v>
      </c>
      <c r="I495" s="17" t="s">
        <v>2894</v>
      </c>
      <c r="K495" s="30">
        <v>35</v>
      </c>
      <c r="L495" s="17">
        <v>7</v>
      </c>
      <c r="M495" s="17" t="s">
        <v>1557</v>
      </c>
      <c r="N495" s="17" t="s">
        <v>1512</v>
      </c>
      <c r="O495" s="27" t="str">
        <f>INDEX(accountchart[chartId], MATCH(Table1[[#This Row],[sellChartName]],accountchart[chartName],0))</f>
        <v>52900953</v>
      </c>
      <c r="P495" s="27" t="str">
        <f>INDEX(accountchart[chartId], MATCH(Table1[[#This Row],[buyChartName]],accountchart[chartName],0))</f>
        <v>47210273</v>
      </c>
    </row>
    <row r="496" spans="1:16" x14ac:dyDescent="0.5">
      <c r="A496" s="17" t="s">
        <v>3102</v>
      </c>
      <c r="B496" s="17" t="s">
        <v>1488</v>
      </c>
      <c r="C496" s="37">
        <f t="shared" si="15"/>
        <v>3</v>
      </c>
      <c r="D496" s="31" t="s">
        <v>832</v>
      </c>
      <c r="E496" s="31" t="s">
        <v>191</v>
      </c>
      <c r="F496" s="52"/>
      <c r="G496" s="30">
        <v>150</v>
      </c>
      <c r="H496" s="17">
        <v>7</v>
      </c>
      <c r="I496" s="17" t="s">
        <v>2894</v>
      </c>
      <c r="K496" s="30">
        <v>90</v>
      </c>
      <c r="L496" s="17">
        <v>7</v>
      </c>
      <c r="M496" s="17" t="s">
        <v>1557</v>
      </c>
      <c r="N496" s="17" t="s">
        <v>1512</v>
      </c>
      <c r="O496" s="27" t="str">
        <f>INDEX(accountchart[chartId], MATCH(Table1[[#This Row],[sellChartName]],accountchart[chartName],0))</f>
        <v>52900953</v>
      </c>
      <c r="P496" s="27" t="str">
        <f>INDEX(accountchart[chartId], MATCH(Table1[[#This Row],[buyChartName]],accountchart[chartName],0))</f>
        <v>47210273</v>
      </c>
    </row>
    <row r="497" spans="1:16" x14ac:dyDescent="0.5">
      <c r="A497" s="17" t="s">
        <v>3103</v>
      </c>
      <c r="B497" s="17" t="s">
        <v>1488</v>
      </c>
      <c r="C497" s="37">
        <f t="shared" si="15"/>
        <v>3</v>
      </c>
      <c r="D497" s="31" t="s">
        <v>937</v>
      </c>
      <c r="E497" s="31" t="s">
        <v>191</v>
      </c>
      <c r="F497" s="52"/>
      <c r="G497" s="30">
        <v>100</v>
      </c>
      <c r="H497" s="17">
        <v>7</v>
      </c>
      <c r="I497" s="17" t="s">
        <v>2894</v>
      </c>
      <c r="K497" s="30">
        <v>35</v>
      </c>
      <c r="L497" s="17">
        <v>7</v>
      </c>
      <c r="M497" s="17" t="s">
        <v>1557</v>
      </c>
      <c r="N497" s="17" t="s">
        <v>1512</v>
      </c>
      <c r="O497" s="27" t="str">
        <f>INDEX(accountchart[chartId], MATCH(Table1[[#This Row],[sellChartName]],accountchart[chartName],0))</f>
        <v>52900953</v>
      </c>
      <c r="P497" s="27" t="str">
        <f>INDEX(accountchart[chartId], MATCH(Table1[[#This Row],[buyChartName]],accountchart[chartName],0))</f>
        <v>47210273</v>
      </c>
    </row>
    <row r="498" spans="1:16" x14ac:dyDescent="0.5">
      <c r="A498" s="17" t="s">
        <v>3104</v>
      </c>
      <c r="B498" s="17" t="s">
        <v>1488</v>
      </c>
      <c r="C498" s="37">
        <f t="shared" si="15"/>
        <v>3</v>
      </c>
      <c r="D498" s="31" t="s">
        <v>2726</v>
      </c>
      <c r="E498" s="31" t="s">
        <v>191</v>
      </c>
      <c r="F498" s="52"/>
      <c r="G498" s="30">
        <v>100</v>
      </c>
      <c r="H498" s="17">
        <v>7</v>
      </c>
      <c r="I498" s="17" t="s">
        <v>2894</v>
      </c>
      <c r="K498" s="30">
        <v>35</v>
      </c>
      <c r="L498" s="17">
        <v>7</v>
      </c>
      <c r="M498" s="17" t="s">
        <v>1557</v>
      </c>
      <c r="N498" s="17" t="s">
        <v>1512</v>
      </c>
      <c r="O498" s="27" t="str">
        <f>INDEX(accountchart[chartId], MATCH(Table1[[#This Row],[sellChartName]],accountchart[chartName],0))</f>
        <v>52900953</v>
      </c>
      <c r="P498" s="27" t="str">
        <f>INDEX(accountchart[chartId], MATCH(Table1[[#This Row],[buyChartName]],accountchart[chartName],0))</f>
        <v>47210273</v>
      </c>
    </row>
    <row r="499" spans="1:16" x14ac:dyDescent="0.5">
      <c r="A499" s="17" t="s">
        <v>3105</v>
      </c>
      <c r="B499" s="17" t="s">
        <v>1488</v>
      </c>
      <c r="C499" s="37">
        <f t="shared" si="15"/>
        <v>3</v>
      </c>
      <c r="D499" s="31" t="s">
        <v>2727</v>
      </c>
      <c r="E499" s="31" t="s">
        <v>191</v>
      </c>
      <c r="F499" s="52"/>
      <c r="G499" s="30">
        <v>100</v>
      </c>
      <c r="H499" s="17">
        <v>7</v>
      </c>
      <c r="I499" s="17" t="s">
        <v>2894</v>
      </c>
      <c r="K499" s="30">
        <v>35</v>
      </c>
      <c r="L499" s="17">
        <v>7</v>
      </c>
      <c r="M499" s="17" t="s">
        <v>1557</v>
      </c>
      <c r="N499" s="17" t="s">
        <v>1512</v>
      </c>
      <c r="O499" s="27" t="str">
        <f>INDEX(accountchart[chartId], MATCH(Table1[[#This Row],[sellChartName]],accountchart[chartName],0))</f>
        <v>52900953</v>
      </c>
      <c r="P499" s="27" t="str">
        <f>INDEX(accountchart[chartId], MATCH(Table1[[#This Row],[buyChartName]],accountchart[chartName],0))</f>
        <v>47210273</v>
      </c>
    </row>
    <row r="500" spans="1:16" x14ac:dyDescent="0.5">
      <c r="A500" s="17" t="s">
        <v>3106</v>
      </c>
      <c r="B500" s="17" t="s">
        <v>1488</v>
      </c>
      <c r="C500" s="37">
        <f t="shared" si="15"/>
        <v>3</v>
      </c>
      <c r="D500" s="31" t="s">
        <v>939</v>
      </c>
      <c r="E500" s="31" t="s">
        <v>191</v>
      </c>
      <c r="F500" s="52"/>
      <c r="G500" s="30">
        <v>100</v>
      </c>
      <c r="H500" s="17">
        <v>7</v>
      </c>
      <c r="I500" s="17" t="s">
        <v>2894</v>
      </c>
      <c r="K500" s="30">
        <v>35</v>
      </c>
      <c r="L500" s="17">
        <v>7</v>
      </c>
      <c r="M500" s="17" t="s">
        <v>1557</v>
      </c>
      <c r="N500" s="17" t="s">
        <v>1512</v>
      </c>
      <c r="O500" s="27" t="str">
        <f>INDEX(accountchart[chartId], MATCH(Table1[[#This Row],[sellChartName]],accountchart[chartName],0))</f>
        <v>52900953</v>
      </c>
      <c r="P500" s="27" t="str">
        <f>INDEX(accountchart[chartId], MATCH(Table1[[#This Row],[buyChartName]],accountchart[chartName],0))</f>
        <v>47210273</v>
      </c>
    </row>
    <row r="501" spans="1:16" x14ac:dyDescent="0.5">
      <c r="A501" s="17" t="s">
        <v>3107</v>
      </c>
      <c r="B501" s="17" t="s">
        <v>1488</v>
      </c>
      <c r="C501" s="37">
        <f t="shared" si="15"/>
        <v>3</v>
      </c>
      <c r="D501" s="31" t="s">
        <v>836</v>
      </c>
      <c r="E501" s="31" t="s">
        <v>191</v>
      </c>
      <c r="F501" s="52"/>
      <c r="G501" s="30">
        <v>100</v>
      </c>
      <c r="H501" s="17">
        <v>7</v>
      </c>
      <c r="I501" s="17" t="s">
        <v>2894</v>
      </c>
      <c r="K501" s="30">
        <v>35</v>
      </c>
      <c r="L501" s="17">
        <v>7</v>
      </c>
      <c r="M501" s="17" t="s">
        <v>1557</v>
      </c>
      <c r="N501" s="17" t="s">
        <v>1512</v>
      </c>
      <c r="O501" s="27" t="str">
        <f>INDEX(accountchart[chartId], MATCH(Table1[[#This Row],[sellChartName]],accountchart[chartName],0))</f>
        <v>52900953</v>
      </c>
      <c r="P501" s="27" t="str">
        <f>INDEX(accountchart[chartId], MATCH(Table1[[#This Row],[buyChartName]],accountchart[chartName],0))</f>
        <v>47210273</v>
      </c>
    </row>
    <row r="502" spans="1:16" x14ac:dyDescent="0.5">
      <c r="A502" s="17" t="s">
        <v>3108</v>
      </c>
      <c r="B502" s="17" t="s">
        <v>1488</v>
      </c>
      <c r="C502" s="37">
        <f t="shared" si="15"/>
        <v>3</v>
      </c>
      <c r="D502" s="31" t="s">
        <v>956</v>
      </c>
      <c r="E502" s="31" t="s">
        <v>191</v>
      </c>
      <c r="F502" s="52"/>
      <c r="G502" s="30">
        <v>100</v>
      </c>
      <c r="H502" s="17">
        <v>7</v>
      </c>
      <c r="I502" s="17" t="s">
        <v>2894</v>
      </c>
      <c r="K502" s="30">
        <v>35</v>
      </c>
      <c r="L502" s="17">
        <v>7</v>
      </c>
      <c r="M502" s="17" t="s">
        <v>1557</v>
      </c>
      <c r="N502" s="17" t="s">
        <v>1512</v>
      </c>
      <c r="O502" s="27" t="str">
        <f>INDEX(accountchart[chartId], MATCH(Table1[[#This Row],[sellChartName]],accountchart[chartName],0))</f>
        <v>52900953</v>
      </c>
      <c r="P502" s="27" t="str">
        <f>INDEX(accountchart[chartId], MATCH(Table1[[#This Row],[buyChartName]],accountchart[chartName],0))</f>
        <v>47210273</v>
      </c>
    </row>
    <row r="503" spans="1:16" x14ac:dyDescent="0.5">
      <c r="A503" s="17" t="s">
        <v>3109</v>
      </c>
      <c r="B503" s="17" t="s">
        <v>1488</v>
      </c>
      <c r="C503" s="37">
        <f t="shared" si="15"/>
        <v>3</v>
      </c>
      <c r="D503" s="31" t="s">
        <v>841</v>
      </c>
      <c r="E503" s="31" t="s">
        <v>191</v>
      </c>
      <c r="F503" s="52"/>
      <c r="G503" s="30">
        <v>100</v>
      </c>
      <c r="H503" s="17">
        <v>7</v>
      </c>
      <c r="I503" s="17" t="s">
        <v>2894</v>
      </c>
      <c r="K503" s="30">
        <v>35</v>
      </c>
      <c r="L503" s="17">
        <v>7</v>
      </c>
      <c r="M503" s="17" t="s">
        <v>1557</v>
      </c>
      <c r="N503" s="17" t="s">
        <v>1512</v>
      </c>
      <c r="O503" s="27" t="str">
        <f>INDEX(accountchart[chartId], MATCH(Table1[[#This Row],[sellChartName]],accountchart[chartName],0))</f>
        <v>52900953</v>
      </c>
      <c r="P503" s="27" t="str">
        <f>INDEX(accountchart[chartId], MATCH(Table1[[#This Row],[buyChartName]],accountchart[chartName],0))</f>
        <v>47210273</v>
      </c>
    </row>
    <row r="504" spans="1:16" x14ac:dyDescent="0.5">
      <c r="A504" s="17" t="s">
        <v>3110</v>
      </c>
      <c r="B504" s="17" t="s">
        <v>1488</v>
      </c>
      <c r="C504" s="37">
        <f t="shared" si="15"/>
        <v>3</v>
      </c>
      <c r="D504" s="31" t="s">
        <v>936</v>
      </c>
      <c r="E504" s="31" t="s">
        <v>191</v>
      </c>
      <c r="F504" s="52"/>
      <c r="G504" s="30">
        <v>100</v>
      </c>
      <c r="H504" s="17">
        <v>7</v>
      </c>
      <c r="I504" s="17" t="s">
        <v>2894</v>
      </c>
      <c r="K504" s="30">
        <v>35</v>
      </c>
      <c r="L504" s="17">
        <v>7</v>
      </c>
      <c r="M504" s="17" t="s">
        <v>1557</v>
      </c>
      <c r="N504" s="17" t="s">
        <v>1512</v>
      </c>
      <c r="O504" s="27" t="str">
        <f>INDEX(accountchart[chartId], MATCH(Table1[[#This Row],[sellChartName]],accountchart[chartName],0))</f>
        <v>52900953</v>
      </c>
      <c r="P504" s="27" t="str">
        <f>INDEX(accountchart[chartId], MATCH(Table1[[#This Row],[buyChartName]],accountchart[chartName],0))</f>
        <v>47210273</v>
      </c>
    </row>
    <row r="505" spans="1:16" x14ac:dyDescent="0.5">
      <c r="A505" s="17" t="s">
        <v>3111</v>
      </c>
      <c r="B505" s="17" t="s">
        <v>1488</v>
      </c>
      <c r="C505" s="37">
        <f t="shared" si="15"/>
        <v>3</v>
      </c>
      <c r="D505" s="31" t="s">
        <v>935</v>
      </c>
      <c r="E505" s="31" t="s">
        <v>191</v>
      </c>
      <c r="F505" s="52"/>
      <c r="G505" s="30">
        <v>100</v>
      </c>
      <c r="H505" s="17">
        <v>7</v>
      </c>
      <c r="I505" s="17" t="s">
        <v>2894</v>
      </c>
      <c r="K505" s="30">
        <v>35</v>
      </c>
      <c r="L505" s="17">
        <v>7</v>
      </c>
      <c r="M505" s="17" t="s">
        <v>1557</v>
      </c>
      <c r="N505" s="17" t="s">
        <v>1512</v>
      </c>
      <c r="O505" s="27" t="str">
        <f>INDEX(accountchart[chartId], MATCH(Table1[[#This Row],[sellChartName]],accountchart[chartName],0))</f>
        <v>52900953</v>
      </c>
      <c r="P505" s="27" t="str">
        <f>INDEX(accountchart[chartId], MATCH(Table1[[#This Row],[buyChartName]],accountchart[chartName],0))</f>
        <v>47210273</v>
      </c>
    </row>
    <row r="506" spans="1:16" x14ac:dyDescent="0.5">
      <c r="A506" s="17" t="s">
        <v>3112</v>
      </c>
      <c r="B506" s="17" t="s">
        <v>1488</v>
      </c>
      <c r="C506" s="37">
        <f t="shared" si="15"/>
        <v>3</v>
      </c>
      <c r="D506" s="31" t="s">
        <v>827</v>
      </c>
      <c r="E506" s="31" t="s">
        <v>191</v>
      </c>
      <c r="F506" s="52"/>
      <c r="G506" s="30">
        <v>100</v>
      </c>
      <c r="H506" s="17">
        <v>7</v>
      </c>
      <c r="I506" s="17" t="s">
        <v>2894</v>
      </c>
      <c r="K506" s="30">
        <v>35</v>
      </c>
      <c r="L506" s="17">
        <v>7</v>
      </c>
      <c r="M506" s="17" t="s">
        <v>1557</v>
      </c>
      <c r="N506" s="17" t="s">
        <v>1512</v>
      </c>
      <c r="O506" s="27" t="str">
        <f>INDEX(accountchart[chartId], MATCH(Table1[[#This Row],[sellChartName]],accountchart[chartName],0))</f>
        <v>52900953</v>
      </c>
      <c r="P506" s="27" t="str">
        <f>INDEX(accountchart[chartId], MATCH(Table1[[#This Row],[buyChartName]],accountchart[chartName],0))</f>
        <v>47210273</v>
      </c>
    </row>
    <row r="507" spans="1:16" x14ac:dyDescent="0.5">
      <c r="A507" s="17" t="s">
        <v>3113</v>
      </c>
      <c r="B507" s="17" t="s">
        <v>1488</v>
      </c>
      <c r="C507" s="37">
        <f t="shared" si="15"/>
        <v>3</v>
      </c>
      <c r="D507" s="31" t="s">
        <v>2728</v>
      </c>
      <c r="E507" s="31" t="s">
        <v>191</v>
      </c>
      <c r="F507" s="52"/>
      <c r="G507" s="30">
        <v>100</v>
      </c>
      <c r="H507" s="17">
        <v>7</v>
      </c>
      <c r="I507" s="17" t="s">
        <v>2894</v>
      </c>
      <c r="K507" s="30">
        <v>35</v>
      </c>
      <c r="L507" s="17">
        <v>7</v>
      </c>
      <c r="M507" s="17" t="s">
        <v>1557</v>
      </c>
      <c r="N507" s="17" t="s">
        <v>1512</v>
      </c>
      <c r="O507" s="27" t="str">
        <f>INDEX(accountchart[chartId], MATCH(Table1[[#This Row],[sellChartName]],accountchart[chartName],0))</f>
        <v>52900953</v>
      </c>
      <c r="P507" s="27" t="str">
        <f>INDEX(accountchart[chartId], MATCH(Table1[[#This Row],[buyChartName]],accountchart[chartName],0))</f>
        <v>47210273</v>
      </c>
    </row>
    <row r="508" spans="1:16" x14ac:dyDescent="0.5">
      <c r="A508" s="17" t="s">
        <v>3114</v>
      </c>
      <c r="B508" s="17" t="s">
        <v>1488</v>
      </c>
      <c r="C508" s="37">
        <f t="shared" si="15"/>
        <v>3</v>
      </c>
      <c r="D508" s="31" t="s">
        <v>828</v>
      </c>
      <c r="E508" s="31" t="s">
        <v>191</v>
      </c>
      <c r="F508" s="52"/>
      <c r="G508" s="30">
        <v>100</v>
      </c>
      <c r="H508" s="17">
        <v>7</v>
      </c>
      <c r="I508" s="17" t="s">
        <v>2894</v>
      </c>
      <c r="K508" s="30">
        <v>35</v>
      </c>
      <c r="L508" s="17">
        <v>7</v>
      </c>
      <c r="M508" s="17" t="s">
        <v>1557</v>
      </c>
      <c r="N508" s="17" t="s">
        <v>1512</v>
      </c>
      <c r="O508" s="27" t="str">
        <f>INDEX(accountchart[chartId], MATCH(Table1[[#This Row],[sellChartName]],accountchart[chartName],0))</f>
        <v>52900953</v>
      </c>
      <c r="P508" s="27" t="str">
        <f>INDEX(accountchart[chartId], MATCH(Table1[[#This Row],[buyChartName]],accountchart[chartName],0))</f>
        <v>47210273</v>
      </c>
    </row>
    <row r="509" spans="1:16" x14ac:dyDescent="0.5">
      <c r="A509" s="17" t="s">
        <v>3115</v>
      </c>
      <c r="B509" s="17" t="s">
        <v>1488</v>
      </c>
      <c r="C509" s="37">
        <f t="shared" si="15"/>
        <v>3</v>
      </c>
      <c r="D509" s="31" t="s">
        <v>849</v>
      </c>
      <c r="E509" s="31" t="s">
        <v>191</v>
      </c>
      <c r="F509" s="52"/>
      <c r="G509" s="30">
        <v>100</v>
      </c>
      <c r="H509" s="17">
        <v>7</v>
      </c>
      <c r="I509" s="17" t="s">
        <v>2894</v>
      </c>
      <c r="K509" s="30">
        <v>35</v>
      </c>
      <c r="L509" s="17">
        <v>7</v>
      </c>
      <c r="M509" s="17" t="s">
        <v>1557</v>
      </c>
      <c r="N509" s="17" t="s">
        <v>1512</v>
      </c>
      <c r="O509" s="27" t="str">
        <f>INDEX(accountchart[chartId], MATCH(Table1[[#This Row],[sellChartName]],accountchart[chartName],0))</f>
        <v>52900953</v>
      </c>
      <c r="P509" s="27" t="str">
        <f>INDEX(accountchart[chartId], MATCH(Table1[[#This Row],[buyChartName]],accountchart[chartName],0))</f>
        <v>47210273</v>
      </c>
    </row>
    <row r="510" spans="1:16" x14ac:dyDescent="0.5">
      <c r="A510" s="17" t="s">
        <v>3116</v>
      </c>
      <c r="B510" s="17" t="s">
        <v>1488</v>
      </c>
      <c r="C510" s="37">
        <f t="shared" si="15"/>
        <v>3</v>
      </c>
      <c r="D510" s="31" t="s">
        <v>2729</v>
      </c>
      <c r="E510" s="31" t="s">
        <v>191</v>
      </c>
      <c r="F510" s="52"/>
      <c r="G510" s="30">
        <v>100</v>
      </c>
      <c r="H510" s="17">
        <v>7</v>
      </c>
      <c r="I510" s="17" t="s">
        <v>2894</v>
      </c>
      <c r="K510" s="30">
        <v>35</v>
      </c>
      <c r="L510" s="17">
        <v>7</v>
      </c>
      <c r="M510" s="17" t="s">
        <v>1557</v>
      </c>
      <c r="N510" s="17" t="s">
        <v>1512</v>
      </c>
      <c r="O510" s="27" t="str">
        <f>INDEX(accountchart[chartId], MATCH(Table1[[#This Row],[sellChartName]],accountchart[chartName],0))</f>
        <v>52900953</v>
      </c>
      <c r="P510" s="27" t="str">
        <f>INDEX(accountchart[chartId], MATCH(Table1[[#This Row],[buyChartName]],accountchart[chartName],0))</f>
        <v>47210273</v>
      </c>
    </row>
    <row r="511" spans="1:16" x14ac:dyDescent="0.5">
      <c r="A511" s="17" t="s">
        <v>3117</v>
      </c>
      <c r="B511" s="17" t="s">
        <v>1488</v>
      </c>
      <c r="C511" s="37">
        <f t="shared" ref="C511:C570" si="16">IF($B511="ProductService",1,IF($B511="ProductNonInventory",3,IF($B511="ProductInventory",5,"error")))</f>
        <v>3</v>
      </c>
      <c r="D511" s="31" t="s">
        <v>2730</v>
      </c>
      <c r="E511" s="31" t="s">
        <v>191</v>
      </c>
      <c r="F511" s="52"/>
      <c r="G511" s="30">
        <v>100</v>
      </c>
      <c r="H511" s="17">
        <v>7</v>
      </c>
      <c r="I511" s="17" t="s">
        <v>2894</v>
      </c>
      <c r="K511" s="30">
        <v>35</v>
      </c>
      <c r="L511" s="17">
        <v>7</v>
      </c>
      <c r="M511" s="17" t="s">
        <v>1557</v>
      </c>
      <c r="N511" s="17" t="s">
        <v>1512</v>
      </c>
      <c r="O511" s="27" t="str">
        <f>INDEX(accountchart[chartId], MATCH(Table1[[#This Row],[sellChartName]],accountchart[chartName],0))</f>
        <v>52900953</v>
      </c>
      <c r="P511" s="27" t="str">
        <f>INDEX(accountchart[chartId], MATCH(Table1[[#This Row],[buyChartName]],accountchart[chartName],0))</f>
        <v>47210273</v>
      </c>
    </row>
    <row r="512" spans="1:16" x14ac:dyDescent="0.5">
      <c r="A512" s="17" t="s">
        <v>3118</v>
      </c>
      <c r="B512" s="17" t="s">
        <v>1488</v>
      </c>
      <c r="C512" s="37">
        <f t="shared" si="16"/>
        <v>3</v>
      </c>
      <c r="D512" s="31" t="s">
        <v>946</v>
      </c>
      <c r="E512" s="31" t="s">
        <v>191</v>
      </c>
      <c r="F512" s="52"/>
      <c r="G512" s="30">
        <v>100</v>
      </c>
      <c r="H512" s="17">
        <v>7</v>
      </c>
      <c r="I512" s="17" t="s">
        <v>2894</v>
      </c>
      <c r="K512" s="30">
        <v>35</v>
      </c>
      <c r="L512" s="17">
        <v>7</v>
      </c>
      <c r="M512" s="17" t="s">
        <v>1557</v>
      </c>
      <c r="N512" s="17" t="s">
        <v>1512</v>
      </c>
      <c r="O512" s="27" t="str">
        <f>INDEX(accountchart[chartId], MATCH(Table1[[#This Row],[sellChartName]],accountchart[chartName],0))</f>
        <v>52900953</v>
      </c>
      <c r="P512" s="27" t="str">
        <f>INDEX(accountchart[chartId], MATCH(Table1[[#This Row],[buyChartName]],accountchart[chartName],0))</f>
        <v>47210273</v>
      </c>
    </row>
    <row r="513" spans="1:16" x14ac:dyDescent="0.5">
      <c r="A513" s="17" t="s">
        <v>3119</v>
      </c>
      <c r="B513" s="17" t="s">
        <v>1488</v>
      </c>
      <c r="C513" s="37">
        <f t="shared" si="16"/>
        <v>3</v>
      </c>
      <c r="D513" s="31" t="s">
        <v>831</v>
      </c>
      <c r="E513" s="31" t="s">
        <v>191</v>
      </c>
      <c r="F513" s="52"/>
      <c r="G513" s="30">
        <v>100</v>
      </c>
      <c r="H513" s="17">
        <v>7</v>
      </c>
      <c r="I513" s="17" t="s">
        <v>2894</v>
      </c>
      <c r="K513" s="30">
        <v>35</v>
      </c>
      <c r="L513" s="17">
        <v>7</v>
      </c>
      <c r="M513" s="17" t="s">
        <v>1557</v>
      </c>
      <c r="N513" s="17" t="s">
        <v>1512</v>
      </c>
      <c r="O513" s="27" t="str">
        <f>INDEX(accountchart[chartId], MATCH(Table1[[#This Row],[sellChartName]],accountchart[chartName],0))</f>
        <v>52900953</v>
      </c>
      <c r="P513" s="27" t="str">
        <f>INDEX(accountchart[chartId], MATCH(Table1[[#This Row],[buyChartName]],accountchart[chartName],0))</f>
        <v>47210273</v>
      </c>
    </row>
    <row r="514" spans="1:16" x14ac:dyDescent="0.5">
      <c r="A514" s="17" t="s">
        <v>3120</v>
      </c>
      <c r="B514" s="17" t="s">
        <v>1488</v>
      </c>
      <c r="C514" s="37">
        <f t="shared" si="16"/>
        <v>3</v>
      </c>
      <c r="D514" s="31" t="s">
        <v>942</v>
      </c>
      <c r="E514" s="31" t="s">
        <v>191</v>
      </c>
      <c r="F514" s="52"/>
      <c r="G514" s="30">
        <v>100</v>
      </c>
      <c r="H514" s="17">
        <v>7</v>
      </c>
      <c r="I514" s="17" t="s">
        <v>2894</v>
      </c>
      <c r="K514" s="30">
        <v>35</v>
      </c>
      <c r="L514" s="17">
        <v>7</v>
      </c>
      <c r="M514" s="17" t="s">
        <v>1557</v>
      </c>
      <c r="N514" s="17" t="s">
        <v>1512</v>
      </c>
      <c r="O514" s="27" t="str">
        <f>INDEX(accountchart[chartId], MATCH(Table1[[#This Row],[sellChartName]],accountchart[chartName],0))</f>
        <v>52900953</v>
      </c>
      <c r="P514" s="27" t="str">
        <f>INDEX(accountchart[chartId], MATCH(Table1[[#This Row],[buyChartName]],accountchart[chartName],0))</f>
        <v>47210273</v>
      </c>
    </row>
    <row r="515" spans="1:16" x14ac:dyDescent="0.5">
      <c r="A515" s="17" t="s">
        <v>3121</v>
      </c>
      <c r="B515" s="17" t="s">
        <v>1488</v>
      </c>
      <c r="C515" s="37">
        <f t="shared" si="16"/>
        <v>3</v>
      </c>
      <c r="D515" s="31" t="s">
        <v>839</v>
      </c>
      <c r="E515" s="31" t="s">
        <v>191</v>
      </c>
      <c r="F515" s="52"/>
      <c r="G515" s="30">
        <v>100</v>
      </c>
      <c r="H515" s="17">
        <v>7</v>
      </c>
      <c r="I515" s="17" t="s">
        <v>2894</v>
      </c>
      <c r="K515" s="30">
        <v>35</v>
      </c>
      <c r="L515" s="17">
        <v>7</v>
      </c>
      <c r="M515" s="17" t="s">
        <v>1557</v>
      </c>
      <c r="N515" s="17" t="s">
        <v>1512</v>
      </c>
      <c r="O515" s="27" t="str">
        <f>INDEX(accountchart[chartId], MATCH(Table1[[#This Row],[sellChartName]],accountchart[chartName],0))</f>
        <v>52900953</v>
      </c>
      <c r="P515" s="27" t="str">
        <f>INDEX(accountchart[chartId], MATCH(Table1[[#This Row],[buyChartName]],accountchart[chartName],0))</f>
        <v>47210273</v>
      </c>
    </row>
    <row r="516" spans="1:16" x14ac:dyDescent="0.5">
      <c r="A516" s="17" t="s">
        <v>3122</v>
      </c>
      <c r="B516" s="17" t="s">
        <v>1488</v>
      </c>
      <c r="C516" s="37">
        <f t="shared" si="16"/>
        <v>3</v>
      </c>
      <c r="D516" s="31" t="s">
        <v>943</v>
      </c>
      <c r="E516" s="31" t="s">
        <v>191</v>
      </c>
      <c r="F516" s="52"/>
      <c r="G516" s="30">
        <v>100</v>
      </c>
      <c r="H516" s="17">
        <v>7</v>
      </c>
      <c r="I516" s="17" t="s">
        <v>2894</v>
      </c>
      <c r="K516" s="30">
        <v>35</v>
      </c>
      <c r="L516" s="17">
        <v>7</v>
      </c>
      <c r="M516" s="17" t="s">
        <v>1557</v>
      </c>
      <c r="N516" s="17" t="s">
        <v>1512</v>
      </c>
      <c r="O516" s="27" t="str">
        <f>INDEX(accountchart[chartId], MATCH(Table1[[#This Row],[sellChartName]],accountchart[chartName],0))</f>
        <v>52900953</v>
      </c>
      <c r="P516" s="27" t="str">
        <f>INDEX(accountchart[chartId], MATCH(Table1[[#This Row],[buyChartName]],accountchart[chartName],0))</f>
        <v>47210273</v>
      </c>
    </row>
    <row r="517" spans="1:16" x14ac:dyDescent="0.5">
      <c r="A517" s="17" t="s">
        <v>3123</v>
      </c>
      <c r="B517" s="17" t="s">
        <v>1488</v>
      </c>
      <c r="C517" s="37">
        <f t="shared" si="16"/>
        <v>3</v>
      </c>
      <c r="D517" s="31" t="s">
        <v>2731</v>
      </c>
      <c r="E517" s="31" t="s">
        <v>191</v>
      </c>
      <c r="F517" s="52"/>
      <c r="G517" s="30">
        <v>100</v>
      </c>
      <c r="H517" s="17">
        <v>7</v>
      </c>
      <c r="I517" s="17" t="s">
        <v>2894</v>
      </c>
      <c r="K517" s="30">
        <v>35</v>
      </c>
      <c r="L517" s="17">
        <v>7</v>
      </c>
      <c r="M517" s="17" t="s">
        <v>1557</v>
      </c>
      <c r="N517" s="17" t="s">
        <v>1512</v>
      </c>
      <c r="O517" s="27" t="str">
        <f>INDEX(accountchart[chartId], MATCH(Table1[[#This Row],[sellChartName]],accountchart[chartName],0))</f>
        <v>52900953</v>
      </c>
      <c r="P517" s="27" t="str">
        <f>INDEX(accountchart[chartId], MATCH(Table1[[#This Row],[buyChartName]],accountchart[chartName],0))</f>
        <v>47210273</v>
      </c>
    </row>
    <row r="518" spans="1:16" x14ac:dyDescent="0.5">
      <c r="A518" s="17" t="s">
        <v>3124</v>
      </c>
      <c r="B518" s="17" t="s">
        <v>1488</v>
      </c>
      <c r="C518" s="37">
        <f t="shared" si="16"/>
        <v>3</v>
      </c>
      <c r="D518" s="31" t="s">
        <v>944</v>
      </c>
      <c r="E518" s="31" t="s">
        <v>191</v>
      </c>
      <c r="F518" s="52"/>
      <c r="G518" s="30">
        <v>100</v>
      </c>
      <c r="H518" s="17">
        <v>7</v>
      </c>
      <c r="I518" s="17" t="s">
        <v>2894</v>
      </c>
      <c r="K518" s="30">
        <v>35</v>
      </c>
      <c r="L518" s="17">
        <v>7</v>
      </c>
      <c r="M518" s="17" t="s">
        <v>1557</v>
      </c>
      <c r="N518" s="17" t="s">
        <v>1512</v>
      </c>
      <c r="O518" s="27" t="str">
        <f>INDEX(accountchart[chartId], MATCH(Table1[[#This Row],[sellChartName]],accountchart[chartName],0))</f>
        <v>52900953</v>
      </c>
      <c r="P518" s="27" t="str">
        <f>INDEX(accountchart[chartId], MATCH(Table1[[#This Row],[buyChartName]],accountchart[chartName],0))</f>
        <v>47210273</v>
      </c>
    </row>
    <row r="519" spans="1:16" x14ac:dyDescent="0.5">
      <c r="A519" s="17" t="s">
        <v>3125</v>
      </c>
      <c r="B519" s="17" t="s">
        <v>1488</v>
      </c>
      <c r="C519" s="37">
        <f t="shared" si="16"/>
        <v>3</v>
      </c>
      <c r="D519" s="31" t="s">
        <v>2732</v>
      </c>
      <c r="E519" s="31" t="s">
        <v>191</v>
      </c>
      <c r="F519" s="52"/>
      <c r="G519" s="30">
        <v>100</v>
      </c>
      <c r="H519" s="17">
        <v>7</v>
      </c>
      <c r="I519" s="17" t="s">
        <v>2894</v>
      </c>
      <c r="K519" s="30">
        <v>35</v>
      </c>
      <c r="L519" s="17">
        <v>7</v>
      </c>
      <c r="M519" s="17" t="s">
        <v>1557</v>
      </c>
      <c r="N519" s="17" t="s">
        <v>1512</v>
      </c>
      <c r="O519" s="27" t="str">
        <f>INDEX(accountchart[chartId], MATCH(Table1[[#This Row],[sellChartName]],accountchart[chartName],0))</f>
        <v>52900953</v>
      </c>
      <c r="P519" s="27" t="str">
        <f>INDEX(accountchart[chartId], MATCH(Table1[[#This Row],[buyChartName]],accountchart[chartName],0))</f>
        <v>47210273</v>
      </c>
    </row>
    <row r="520" spans="1:16" x14ac:dyDescent="0.5">
      <c r="A520" s="17" t="s">
        <v>3126</v>
      </c>
      <c r="B520" s="17" t="s">
        <v>1488</v>
      </c>
      <c r="C520" s="37">
        <f t="shared" si="16"/>
        <v>3</v>
      </c>
      <c r="D520" s="31" t="s">
        <v>2733</v>
      </c>
      <c r="E520" s="31" t="s">
        <v>191</v>
      </c>
      <c r="F520" s="52"/>
      <c r="G520" s="30">
        <v>100</v>
      </c>
      <c r="H520" s="17">
        <v>7</v>
      </c>
      <c r="I520" s="17" t="s">
        <v>2894</v>
      </c>
      <c r="K520" s="30">
        <v>35</v>
      </c>
      <c r="L520" s="17">
        <v>7</v>
      </c>
      <c r="M520" s="17" t="s">
        <v>1557</v>
      </c>
      <c r="N520" s="17" t="s">
        <v>1512</v>
      </c>
      <c r="O520" s="27" t="str">
        <f>INDEX(accountchart[chartId], MATCH(Table1[[#This Row],[sellChartName]],accountchart[chartName],0))</f>
        <v>52900953</v>
      </c>
      <c r="P520" s="27" t="str">
        <f>INDEX(accountchart[chartId], MATCH(Table1[[#This Row],[buyChartName]],accountchart[chartName],0))</f>
        <v>47210273</v>
      </c>
    </row>
    <row r="521" spans="1:16" x14ac:dyDescent="0.5">
      <c r="A521" s="17" t="s">
        <v>3127</v>
      </c>
      <c r="B521" s="17" t="s">
        <v>1488</v>
      </c>
      <c r="C521" s="37">
        <f t="shared" si="16"/>
        <v>3</v>
      </c>
      <c r="D521" s="31" t="s">
        <v>850</v>
      </c>
      <c r="E521" s="31" t="s">
        <v>191</v>
      </c>
      <c r="F521" s="52"/>
      <c r="G521" s="30">
        <v>50</v>
      </c>
      <c r="H521" s="17">
        <v>7</v>
      </c>
      <c r="I521" s="17" t="s">
        <v>2894</v>
      </c>
      <c r="K521" s="30">
        <v>20</v>
      </c>
      <c r="L521" s="17">
        <v>7</v>
      </c>
      <c r="M521" s="17" t="s">
        <v>1557</v>
      </c>
      <c r="N521" s="17" t="s">
        <v>1512</v>
      </c>
      <c r="O521" s="27" t="str">
        <f>INDEX(accountchart[chartId], MATCH(Table1[[#This Row],[sellChartName]],accountchart[chartName],0))</f>
        <v>52900953</v>
      </c>
      <c r="P521" s="27" t="str">
        <f>INDEX(accountchart[chartId], MATCH(Table1[[#This Row],[buyChartName]],accountchart[chartName],0))</f>
        <v>47210273</v>
      </c>
    </row>
    <row r="522" spans="1:16" x14ac:dyDescent="0.5">
      <c r="A522" s="17" t="s">
        <v>3128</v>
      </c>
      <c r="B522" s="17" t="s">
        <v>1488</v>
      </c>
      <c r="C522" s="37">
        <f t="shared" si="16"/>
        <v>3</v>
      </c>
      <c r="D522" s="31" t="s">
        <v>853</v>
      </c>
      <c r="E522" s="31" t="s">
        <v>191</v>
      </c>
      <c r="F522" s="52"/>
      <c r="G522" s="30">
        <v>100</v>
      </c>
      <c r="H522" s="17">
        <v>7</v>
      </c>
      <c r="I522" s="17" t="s">
        <v>2894</v>
      </c>
      <c r="K522" s="30">
        <v>35</v>
      </c>
      <c r="L522" s="17">
        <v>7</v>
      </c>
      <c r="M522" s="17" t="s">
        <v>1557</v>
      </c>
      <c r="N522" s="17" t="s">
        <v>1512</v>
      </c>
      <c r="O522" s="27" t="str">
        <f>INDEX(accountchart[chartId], MATCH(Table1[[#This Row],[sellChartName]],accountchart[chartName],0))</f>
        <v>52900953</v>
      </c>
      <c r="P522" s="27" t="str">
        <f>INDEX(accountchart[chartId], MATCH(Table1[[#This Row],[buyChartName]],accountchart[chartName],0))</f>
        <v>47210273</v>
      </c>
    </row>
    <row r="523" spans="1:16" x14ac:dyDescent="0.5">
      <c r="A523" s="17" t="s">
        <v>3129</v>
      </c>
      <c r="B523" s="17" t="s">
        <v>1488</v>
      </c>
      <c r="C523" s="37">
        <f t="shared" si="16"/>
        <v>3</v>
      </c>
      <c r="D523" s="31" t="s">
        <v>2734</v>
      </c>
      <c r="E523" s="31" t="s">
        <v>191</v>
      </c>
      <c r="F523" s="52"/>
      <c r="G523" s="30">
        <v>100</v>
      </c>
      <c r="H523" s="17">
        <v>7</v>
      </c>
      <c r="I523" s="17" t="s">
        <v>2894</v>
      </c>
      <c r="K523" s="30">
        <v>35</v>
      </c>
      <c r="L523" s="17">
        <v>7</v>
      </c>
      <c r="M523" s="17" t="s">
        <v>1557</v>
      </c>
      <c r="N523" s="17" t="s">
        <v>1512</v>
      </c>
      <c r="O523" s="27" t="str">
        <f>INDEX(accountchart[chartId], MATCH(Table1[[#This Row],[sellChartName]],accountchart[chartName],0))</f>
        <v>52900953</v>
      </c>
      <c r="P523" s="27" t="str">
        <f>INDEX(accountchart[chartId], MATCH(Table1[[#This Row],[buyChartName]],accountchart[chartName],0))</f>
        <v>47210273</v>
      </c>
    </row>
    <row r="524" spans="1:16" x14ac:dyDescent="0.5">
      <c r="A524" s="17" t="s">
        <v>3130</v>
      </c>
      <c r="B524" s="17" t="s">
        <v>1488</v>
      </c>
      <c r="C524" s="37">
        <f t="shared" si="16"/>
        <v>3</v>
      </c>
      <c r="D524" s="31" t="s">
        <v>2735</v>
      </c>
      <c r="E524" s="31" t="s">
        <v>191</v>
      </c>
      <c r="F524" s="52"/>
      <c r="G524" s="30">
        <v>100</v>
      </c>
      <c r="H524" s="17">
        <v>7</v>
      </c>
      <c r="I524" s="17" t="s">
        <v>2894</v>
      </c>
      <c r="K524" s="30">
        <v>35</v>
      </c>
      <c r="L524" s="17">
        <v>7</v>
      </c>
      <c r="M524" s="17" t="s">
        <v>1557</v>
      </c>
      <c r="N524" s="17" t="s">
        <v>1512</v>
      </c>
      <c r="O524" s="27" t="str">
        <f>INDEX(accountchart[chartId], MATCH(Table1[[#This Row],[sellChartName]],accountchart[chartName],0))</f>
        <v>52900953</v>
      </c>
      <c r="P524" s="27" t="str">
        <f>INDEX(accountchart[chartId], MATCH(Table1[[#This Row],[buyChartName]],accountchart[chartName],0))</f>
        <v>47210273</v>
      </c>
    </row>
    <row r="525" spans="1:16" x14ac:dyDescent="0.5">
      <c r="A525" s="17" t="s">
        <v>3131</v>
      </c>
      <c r="B525" s="17" t="s">
        <v>1488</v>
      </c>
      <c r="C525" s="37">
        <f t="shared" si="16"/>
        <v>3</v>
      </c>
      <c r="D525" s="31" t="s">
        <v>845</v>
      </c>
      <c r="E525" s="31" t="s">
        <v>191</v>
      </c>
      <c r="F525" s="52"/>
      <c r="G525" s="30">
        <v>100</v>
      </c>
      <c r="H525" s="17">
        <v>7</v>
      </c>
      <c r="I525" s="17" t="s">
        <v>2894</v>
      </c>
      <c r="K525" s="30">
        <v>35</v>
      </c>
      <c r="L525" s="17">
        <v>7</v>
      </c>
      <c r="M525" s="17" t="s">
        <v>1557</v>
      </c>
      <c r="N525" s="17" t="s">
        <v>1512</v>
      </c>
      <c r="O525" s="27" t="str">
        <f>INDEX(accountchart[chartId], MATCH(Table1[[#This Row],[sellChartName]],accountchart[chartName],0))</f>
        <v>52900953</v>
      </c>
      <c r="P525" s="27" t="str">
        <f>INDEX(accountchart[chartId], MATCH(Table1[[#This Row],[buyChartName]],accountchart[chartName],0))</f>
        <v>47210273</v>
      </c>
    </row>
    <row r="526" spans="1:16" x14ac:dyDescent="0.5">
      <c r="A526" s="17" t="s">
        <v>3132</v>
      </c>
      <c r="B526" s="17" t="s">
        <v>1488</v>
      </c>
      <c r="C526" s="37">
        <f t="shared" si="16"/>
        <v>3</v>
      </c>
      <c r="D526" s="31" t="s">
        <v>948</v>
      </c>
      <c r="E526" s="31" t="s">
        <v>191</v>
      </c>
      <c r="F526" s="52"/>
      <c r="G526" s="30">
        <v>100</v>
      </c>
      <c r="H526" s="17">
        <v>7</v>
      </c>
      <c r="I526" s="17" t="s">
        <v>2894</v>
      </c>
      <c r="K526" s="30">
        <v>35</v>
      </c>
      <c r="L526" s="17">
        <v>7</v>
      </c>
      <c r="M526" s="17" t="s">
        <v>1557</v>
      </c>
      <c r="N526" s="17" t="s">
        <v>1512</v>
      </c>
      <c r="O526" s="27" t="str">
        <f>INDEX(accountchart[chartId], MATCH(Table1[[#This Row],[sellChartName]],accountchart[chartName],0))</f>
        <v>52900953</v>
      </c>
      <c r="P526" s="27" t="str">
        <f>INDEX(accountchart[chartId], MATCH(Table1[[#This Row],[buyChartName]],accountchart[chartName],0))</f>
        <v>47210273</v>
      </c>
    </row>
    <row r="527" spans="1:16" x14ac:dyDescent="0.5">
      <c r="A527" s="17" t="s">
        <v>3133</v>
      </c>
      <c r="B527" s="17" t="s">
        <v>1488</v>
      </c>
      <c r="C527" s="37">
        <f t="shared" si="16"/>
        <v>3</v>
      </c>
      <c r="D527" s="31" t="s">
        <v>855</v>
      </c>
      <c r="E527" s="31" t="s">
        <v>191</v>
      </c>
      <c r="F527" s="52"/>
      <c r="G527" s="30">
        <v>100</v>
      </c>
      <c r="H527" s="17">
        <v>7</v>
      </c>
      <c r="I527" s="17" t="s">
        <v>2894</v>
      </c>
      <c r="K527" s="30">
        <v>35</v>
      </c>
      <c r="L527" s="17">
        <v>7</v>
      </c>
      <c r="M527" s="17" t="s">
        <v>1557</v>
      </c>
      <c r="N527" s="17" t="s">
        <v>1512</v>
      </c>
      <c r="O527" s="27" t="str">
        <f>INDEX(accountchart[chartId], MATCH(Table1[[#This Row],[sellChartName]],accountchart[chartName],0))</f>
        <v>52900953</v>
      </c>
      <c r="P527" s="27" t="str">
        <f>INDEX(accountchart[chartId], MATCH(Table1[[#This Row],[buyChartName]],accountchart[chartName],0))</f>
        <v>47210273</v>
      </c>
    </row>
    <row r="528" spans="1:16" x14ac:dyDescent="0.5">
      <c r="A528" s="17" t="s">
        <v>3134</v>
      </c>
      <c r="B528" s="17" t="s">
        <v>1488</v>
      </c>
      <c r="C528" s="37">
        <f t="shared" si="16"/>
        <v>3</v>
      </c>
      <c r="D528" s="31" t="s">
        <v>859</v>
      </c>
      <c r="E528" s="31" t="s">
        <v>191</v>
      </c>
      <c r="F528" s="52"/>
      <c r="G528" s="30">
        <v>100</v>
      </c>
      <c r="H528" s="17">
        <v>7</v>
      </c>
      <c r="I528" s="17" t="s">
        <v>2894</v>
      </c>
      <c r="K528" s="30">
        <v>35</v>
      </c>
      <c r="L528" s="17">
        <v>7</v>
      </c>
      <c r="M528" s="17" t="s">
        <v>1557</v>
      </c>
      <c r="N528" s="17" t="s">
        <v>1512</v>
      </c>
      <c r="O528" s="27" t="str">
        <f>INDEX(accountchart[chartId], MATCH(Table1[[#This Row],[sellChartName]],accountchart[chartName],0))</f>
        <v>52900953</v>
      </c>
      <c r="P528" s="27" t="str">
        <f>INDEX(accountchart[chartId], MATCH(Table1[[#This Row],[buyChartName]],accountchart[chartName],0))</f>
        <v>47210273</v>
      </c>
    </row>
    <row r="529" spans="1:16" x14ac:dyDescent="0.5">
      <c r="A529" s="17" t="s">
        <v>3135</v>
      </c>
      <c r="B529" s="17" t="s">
        <v>1488</v>
      </c>
      <c r="C529" s="37">
        <f t="shared" si="16"/>
        <v>3</v>
      </c>
      <c r="D529" s="31" t="s">
        <v>2736</v>
      </c>
      <c r="E529" s="31" t="s">
        <v>191</v>
      </c>
      <c r="F529" s="52"/>
      <c r="G529" s="30">
        <v>100</v>
      </c>
      <c r="H529" s="17">
        <v>7</v>
      </c>
      <c r="I529" s="17" t="s">
        <v>2894</v>
      </c>
      <c r="K529" s="30">
        <v>35</v>
      </c>
      <c r="L529" s="17">
        <v>7</v>
      </c>
      <c r="M529" s="17" t="s">
        <v>1557</v>
      </c>
      <c r="N529" s="17" t="s">
        <v>1512</v>
      </c>
      <c r="O529" s="27" t="str">
        <f>INDEX(accountchart[chartId], MATCH(Table1[[#This Row],[sellChartName]],accountchart[chartName],0))</f>
        <v>52900953</v>
      </c>
      <c r="P529" s="27" t="str">
        <f>INDEX(accountchart[chartId], MATCH(Table1[[#This Row],[buyChartName]],accountchart[chartName],0))</f>
        <v>47210273</v>
      </c>
    </row>
    <row r="530" spans="1:16" x14ac:dyDescent="0.5">
      <c r="A530" s="17" t="s">
        <v>3136</v>
      </c>
      <c r="B530" s="17" t="s">
        <v>1488</v>
      </c>
      <c r="C530" s="37">
        <f t="shared" si="16"/>
        <v>3</v>
      </c>
      <c r="D530" s="31" t="s">
        <v>931</v>
      </c>
      <c r="E530" s="31" t="s">
        <v>191</v>
      </c>
      <c r="F530" s="52"/>
      <c r="G530" s="30">
        <v>100</v>
      </c>
      <c r="H530" s="17">
        <v>7</v>
      </c>
      <c r="I530" s="17" t="s">
        <v>2894</v>
      </c>
      <c r="K530" s="30">
        <v>35</v>
      </c>
      <c r="L530" s="17">
        <v>7</v>
      </c>
      <c r="M530" s="17" t="s">
        <v>1557</v>
      </c>
      <c r="N530" s="17" t="s">
        <v>1512</v>
      </c>
      <c r="O530" s="27" t="str">
        <f>INDEX(accountchart[chartId], MATCH(Table1[[#This Row],[sellChartName]],accountchart[chartName],0))</f>
        <v>52900953</v>
      </c>
      <c r="P530" s="27" t="str">
        <f>INDEX(accountchart[chartId], MATCH(Table1[[#This Row],[buyChartName]],accountchart[chartName],0))</f>
        <v>47210273</v>
      </c>
    </row>
    <row r="531" spans="1:16" x14ac:dyDescent="0.5">
      <c r="A531" s="17" t="s">
        <v>3137</v>
      </c>
      <c r="B531" s="17" t="s">
        <v>1488</v>
      </c>
      <c r="C531" s="37">
        <f t="shared" si="16"/>
        <v>3</v>
      </c>
      <c r="D531" s="31" t="s">
        <v>842</v>
      </c>
      <c r="E531" s="31" t="s">
        <v>191</v>
      </c>
      <c r="F531" s="52"/>
      <c r="G531" s="30">
        <v>100</v>
      </c>
      <c r="H531" s="17">
        <v>7</v>
      </c>
      <c r="I531" s="17" t="s">
        <v>2894</v>
      </c>
      <c r="K531" s="30">
        <v>35</v>
      </c>
      <c r="L531" s="17">
        <v>7</v>
      </c>
      <c r="M531" s="17" t="s">
        <v>1557</v>
      </c>
      <c r="N531" s="17" t="s">
        <v>1512</v>
      </c>
      <c r="O531" s="27" t="str">
        <f>INDEX(accountchart[chartId], MATCH(Table1[[#This Row],[sellChartName]],accountchart[chartName],0))</f>
        <v>52900953</v>
      </c>
      <c r="P531" s="27" t="str">
        <f>INDEX(accountchart[chartId], MATCH(Table1[[#This Row],[buyChartName]],accountchart[chartName],0))</f>
        <v>47210273</v>
      </c>
    </row>
    <row r="532" spans="1:16" x14ac:dyDescent="0.5">
      <c r="A532" s="17" t="s">
        <v>3138</v>
      </c>
      <c r="B532" s="17" t="s">
        <v>1488</v>
      </c>
      <c r="C532" s="37">
        <f t="shared" si="16"/>
        <v>3</v>
      </c>
      <c r="D532" s="31" t="s">
        <v>829</v>
      </c>
      <c r="E532" s="31" t="s">
        <v>191</v>
      </c>
      <c r="F532" s="52"/>
      <c r="G532" s="30">
        <v>100</v>
      </c>
      <c r="H532" s="17">
        <v>7</v>
      </c>
      <c r="I532" s="17" t="s">
        <v>2894</v>
      </c>
      <c r="K532" s="30">
        <v>35</v>
      </c>
      <c r="L532" s="17">
        <v>7</v>
      </c>
      <c r="M532" s="17" t="s">
        <v>1557</v>
      </c>
      <c r="N532" s="17" t="s">
        <v>1512</v>
      </c>
      <c r="O532" s="27" t="str">
        <f>INDEX(accountchart[chartId], MATCH(Table1[[#This Row],[sellChartName]],accountchart[chartName],0))</f>
        <v>52900953</v>
      </c>
      <c r="P532" s="27" t="str">
        <f>INDEX(accountchart[chartId], MATCH(Table1[[#This Row],[buyChartName]],accountchart[chartName],0))</f>
        <v>47210273</v>
      </c>
    </row>
    <row r="533" spans="1:16" x14ac:dyDescent="0.5">
      <c r="A533" s="17" t="s">
        <v>3139</v>
      </c>
      <c r="B533" s="17" t="s">
        <v>1488</v>
      </c>
      <c r="C533" s="37">
        <f t="shared" si="16"/>
        <v>3</v>
      </c>
      <c r="D533" s="31" t="s">
        <v>945</v>
      </c>
      <c r="E533" s="31" t="s">
        <v>191</v>
      </c>
      <c r="F533" s="52"/>
      <c r="G533" s="30">
        <v>100</v>
      </c>
      <c r="H533" s="17">
        <v>7</v>
      </c>
      <c r="I533" s="17" t="s">
        <v>2894</v>
      </c>
      <c r="K533" s="30">
        <v>35</v>
      </c>
      <c r="L533" s="17">
        <v>7</v>
      </c>
      <c r="M533" s="17" t="s">
        <v>1557</v>
      </c>
      <c r="N533" s="17" t="s">
        <v>1512</v>
      </c>
      <c r="O533" s="27" t="str">
        <f>INDEX(accountchart[chartId], MATCH(Table1[[#This Row],[sellChartName]],accountchart[chartName],0))</f>
        <v>52900953</v>
      </c>
      <c r="P533" s="27" t="str">
        <f>INDEX(accountchart[chartId], MATCH(Table1[[#This Row],[buyChartName]],accountchart[chartName],0))</f>
        <v>47210273</v>
      </c>
    </row>
    <row r="534" spans="1:16" x14ac:dyDescent="0.5">
      <c r="A534" s="17" t="s">
        <v>3140</v>
      </c>
      <c r="B534" s="17" t="s">
        <v>1488</v>
      </c>
      <c r="C534" s="37">
        <f t="shared" si="16"/>
        <v>3</v>
      </c>
      <c r="D534" s="31" t="s">
        <v>2737</v>
      </c>
      <c r="E534" s="31" t="s">
        <v>191</v>
      </c>
      <c r="F534" s="52"/>
      <c r="G534" s="30">
        <v>100</v>
      </c>
      <c r="H534" s="17">
        <v>7</v>
      </c>
      <c r="I534" s="17" t="s">
        <v>2894</v>
      </c>
      <c r="K534" s="30">
        <v>35</v>
      </c>
      <c r="L534" s="17">
        <v>7</v>
      </c>
      <c r="M534" s="17" t="s">
        <v>1557</v>
      </c>
      <c r="N534" s="17" t="s">
        <v>1512</v>
      </c>
      <c r="O534" s="27" t="str">
        <f>INDEX(accountchart[chartId], MATCH(Table1[[#This Row],[sellChartName]],accountchart[chartName],0))</f>
        <v>52900953</v>
      </c>
      <c r="P534" s="27" t="str">
        <f>INDEX(accountchart[chartId], MATCH(Table1[[#This Row],[buyChartName]],accountchart[chartName],0))</f>
        <v>47210273</v>
      </c>
    </row>
    <row r="535" spans="1:16" x14ac:dyDescent="0.5">
      <c r="A535" s="17" t="s">
        <v>3141</v>
      </c>
      <c r="B535" s="17" t="s">
        <v>1488</v>
      </c>
      <c r="C535" s="37">
        <f t="shared" si="16"/>
        <v>3</v>
      </c>
      <c r="D535" s="31" t="s">
        <v>2738</v>
      </c>
      <c r="E535" s="31" t="s">
        <v>191</v>
      </c>
      <c r="F535" s="52"/>
      <c r="G535" s="30">
        <v>100</v>
      </c>
      <c r="H535" s="17">
        <v>7</v>
      </c>
      <c r="I535" s="17" t="s">
        <v>2894</v>
      </c>
      <c r="K535" s="30">
        <v>35</v>
      </c>
      <c r="L535" s="17">
        <v>7</v>
      </c>
      <c r="M535" s="17" t="s">
        <v>1557</v>
      </c>
      <c r="N535" s="17" t="s">
        <v>1512</v>
      </c>
      <c r="O535" s="27" t="str">
        <f>INDEX(accountchart[chartId], MATCH(Table1[[#This Row],[sellChartName]],accountchart[chartName],0))</f>
        <v>52900953</v>
      </c>
      <c r="P535" s="27" t="str">
        <f>INDEX(accountchart[chartId], MATCH(Table1[[#This Row],[buyChartName]],accountchart[chartName],0))</f>
        <v>47210273</v>
      </c>
    </row>
    <row r="536" spans="1:16" x14ac:dyDescent="0.5">
      <c r="A536" s="17" t="s">
        <v>3142</v>
      </c>
      <c r="B536" s="17" t="s">
        <v>1488</v>
      </c>
      <c r="C536" s="37">
        <f t="shared" si="16"/>
        <v>3</v>
      </c>
      <c r="D536" s="31" t="s">
        <v>2739</v>
      </c>
      <c r="E536" s="31" t="s">
        <v>191</v>
      </c>
      <c r="F536" s="52"/>
      <c r="G536" s="30">
        <v>100</v>
      </c>
      <c r="H536" s="17">
        <v>7</v>
      </c>
      <c r="I536" s="17" t="s">
        <v>2894</v>
      </c>
      <c r="K536" s="30">
        <v>35</v>
      </c>
      <c r="L536" s="17">
        <v>7</v>
      </c>
      <c r="M536" s="17" t="s">
        <v>1557</v>
      </c>
      <c r="N536" s="17" t="s">
        <v>1512</v>
      </c>
      <c r="O536" s="27" t="str">
        <f>INDEX(accountchart[chartId], MATCH(Table1[[#This Row],[sellChartName]],accountchart[chartName],0))</f>
        <v>52900953</v>
      </c>
      <c r="P536" s="27" t="str">
        <f>INDEX(accountchart[chartId], MATCH(Table1[[#This Row],[buyChartName]],accountchart[chartName],0))</f>
        <v>47210273</v>
      </c>
    </row>
    <row r="537" spans="1:16" x14ac:dyDescent="0.5">
      <c r="A537" s="17" t="s">
        <v>3143</v>
      </c>
      <c r="B537" s="17" t="s">
        <v>1488</v>
      </c>
      <c r="C537" s="37">
        <f t="shared" si="16"/>
        <v>3</v>
      </c>
      <c r="D537" s="31" t="s">
        <v>2740</v>
      </c>
      <c r="E537" s="31" t="s">
        <v>191</v>
      </c>
      <c r="F537" s="52"/>
      <c r="G537" s="30">
        <v>100</v>
      </c>
      <c r="H537" s="17">
        <v>7</v>
      </c>
      <c r="I537" s="17" t="s">
        <v>2894</v>
      </c>
      <c r="K537" s="30">
        <v>35</v>
      </c>
      <c r="L537" s="17">
        <v>7</v>
      </c>
      <c r="M537" s="17" t="s">
        <v>1557</v>
      </c>
      <c r="N537" s="17" t="s">
        <v>1512</v>
      </c>
      <c r="O537" s="27" t="str">
        <f>INDEX(accountchart[chartId], MATCH(Table1[[#This Row],[sellChartName]],accountchart[chartName],0))</f>
        <v>52900953</v>
      </c>
      <c r="P537" s="27" t="str">
        <f>INDEX(accountchart[chartId], MATCH(Table1[[#This Row],[buyChartName]],accountchart[chartName],0))</f>
        <v>47210273</v>
      </c>
    </row>
    <row r="538" spans="1:16" x14ac:dyDescent="0.5">
      <c r="A538" s="17" t="s">
        <v>3144</v>
      </c>
      <c r="B538" s="17" t="s">
        <v>1488</v>
      </c>
      <c r="C538" s="37">
        <f t="shared" si="16"/>
        <v>3</v>
      </c>
      <c r="D538" s="31" t="s">
        <v>844</v>
      </c>
      <c r="E538" s="31" t="s">
        <v>191</v>
      </c>
      <c r="F538" s="52"/>
      <c r="G538" s="30">
        <v>100</v>
      </c>
      <c r="H538" s="17">
        <v>7</v>
      </c>
      <c r="I538" s="17" t="s">
        <v>2894</v>
      </c>
      <c r="K538" s="30">
        <v>35</v>
      </c>
      <c r="L538" s="17">
        <v>7</v>
      </c>
      <c r="M538" s="17" t="s">
        <v>1557</v>
      </c>
      <c r="N538" s="17" t="s">
        <v>1512</v>
      </c>
      <c r="O538" s="27" t="str">
        <f>INDEX(accountchart[chartId], MATCH(Table1[[#This Row],[sellChartName]],accountchart[chartName],0))</f>
        <v>52900953</v>
      </c>
      <c r="P538" s="27" t="str">
        <f>INDEX(accountchart[chartId], MATCH(Table1[[#This Row],[buyChartName]],accountchart[chartName],0))</f>
        <v>47210273</v>
      </c>
    </row>
    <row r="539" spans="1:16" x14ac:dyDescent="0.5">
      <c r="A539" s="17" t="s">
        <v>3145</v>
      </c>
      <c r="B539" s="17" t="s">
        <v>1488</v>
      </c>
      <c r="C539" s="37">
        <f t="shared" si="16"/>
        <v>3</v>
      </c>
      <c r="D539" s="31" t="s">
        <v>863</v>
      </c>
      <c r="E539" s="31" t="s">
        <v>191</v>
      </c>
      <c r="F539" s="52"/>
      <c r="G539" s="30">
        <v>100</v>
      </c>
      <c r="H539" s="17">
        <v>7</v>
      </c>
      <c r="I539" s="17" t="s">
        <v>2894</v>
      </c>
      <c r="K539" s="30">
        <v>35</v>
      </c>
      <c r="L539" s="17">
        <v>7</v>
      </c>
      <c r="M539" s="17" t="s">
        <v>1557</v>
      </c>
      <c r="N539" s="17" t="s">
        <v>1512</v>
      </c>
      <c r="O539" s="27" t="str">
        <f>INDEX(accountchart[chartId], MATCH(Table1[[#This Row],[sellChartName]],accountchart[chartName],0))</f>
        <v>52900953</v>
      </c>
      <c r="P539" s="27" t="str">
        <f>INDEX(accountchart[chartId], MATCH(Table1[[#This Row],[buyChartName]],accountchart[chartName],0))</f>
        <v>47210273</v>
      </c>
    </row>
    <row r="540" spans="1:16" x14ac:dyDescent="0.5">
      <c r="A540" s="17" t="s">
        <v>3146</v>
      </c>
      <c r="B540" s="17" t="s">
        <v>1488</v>
      </c>
      <c r="C540" s="37">
        <f t="shared" si="16"/>
        <v>3</v>
      </c>
      <c r="D540" s="31" t="s">
        <v>2741</v>
      </c>
      <c r="E540" s="31" t="s">
        <v>191</v>
      </c>
      <c r="F540" s="52"/>
      <c r="G540" s="30">
        <v>100</v>
      </c>
      <c r="H540" s="17">
        <v>7</v>
      </c>
      <c r="I540" s="17" t="s">
        <v>2894</v>
      </c>
      <c r="K540" s="30">
        <v>35</v>
      </c>
      <c r="L540" s="17">
        <v>7</v>
      </c>
      <c r="M540" s="17" t="s">
        <v>1557</v>
      </c>
      <c r="N540" s="17" t="s">
        <v>1512</v>
      </c>
      <c r="O540" s="27" t="str">
        <f>INDEX(accountchart[chartId], MATCH(Table1[[#This Row],[sellChartName]],accountchart[chartName],0))</f>
        <v>52900953</v>
      </c>
      <c r="P540" s="27" t="str">
        <f>INDEX(accountchart[chartId], MATCH(Table1[[#This Row],[buyChartName]],accountchart[chartName],0))</f>
        <v>47210273</v>
      </c>
    </row>
    <row r="541" spans="1:16" x14ac:dyDescent="0.5">
      <c r="A541" s="17" t="s">
        <v>3147</v>
      </c>
      <c r="B541" s="17" t="s">
        <v>1488</v>
      </c>
      <c r="C541" s="37">
        <f t="shared" si="16"/>
        <v>3</v>
      </c>
      <c r="D541" s="31" t="s">
        <v>952</v>
      </c>
      <c r="E541" s="31" t="s">
        <v>191</v>
      </c>
      <c r="F541" s="52"/>
      <c r="G541" s="30">
        <v>100</v>
      </c>
      <c r="H541" s="17">
        <v>7</v>
      </c>
      <c r="I541" s="17" t="s">
        <v>2894</v>
      </c>
      <c r="K541" s="30">
        <v>35</v>
      </c>
      <c r="L541" s="17">
        <v>7</v>
      </c>
      <c r="M541" s="17" t="s">
        <v>1557</v>
      </c>
      <c r="N541" s="17" t="s">
        <v>1512</v>
      </c>
      <c r="O541" s="27" t="str">
        <f>INDEX(accountchart[chartId], MATCH(Table1[[#This Row],[sellChartName]],accountchart[chartName],0))</f>
        <v>52900953</v>
      </c>
      <c r="P541" s="27" t="str">
        <f>INDEX(accountchart[chartId], MATCH(Table1[[#This Row],[buyChartName]],accountchart[chartName],0))</f>
        <v>47210273</v>
      </c>
    </row>
    <row r="542" spans="1:16" x14ac:dyDescent="0.5">
      <c r="A542" s="17" t="s">
        <v>3148</v>
      </c>
      <c r="B542" s="17" t="s">
        <v>1488</v>
      </c>
      <c r="C542" s="37">
        <f t="shared" si="16"/>
        <v>3</v>
      </c>
      <c r="D542" s="31" t="s">
        <v>2742</v>
      </c>
      <c r="E542" s="31" t="s">
        <v>191</v>
      </c>
      <c r="F542" s="52"/>
      <c r="G542" s="30">
        <v>100</v>
      </c>
      <c r="H542" s="17">
        <v>7</v>
      </c>
      <c r="I542" s="17" t="s">
        <v>2894</v>
      </c>
      <c r="K542" s="30">
        <v>35</v>
      </c>
      <c r="L542" s="17">
        <v>7</v>
      </c>
      <c r="M542" s="17" t="s">
        <v>1557</v>
      </c>
      <c r="N542" s="17" t="s">
        <v>1512</v>
      </c>
      <c r="O542" s="27" t="str">
        <f>INDEX(accountchart[chartId], MATCH(Table1[[#This Row],[sellChartName]],accountchart[chartName],0))</f>
        <v>52900953</v>
      </c>
      <c r="P542" s="27" t="str">
        <f>INDEX(accountchart[chartId], MATCH(Table1[[#This Row],[buyChartName]],accountchart[chartName],0))</f>
        <v>47210273</v>
      </c>
    </row>
    <row r="543" spans="1:16" x14ac:dyDescent="0.5">
      <c r="A543" s="17" t="s">
        <v>3149</v>
      </c>
      <c r="B543" s="17" t="s">
        <v>1488</v>
      </c>
      <c r="C543" s="37">
        <f t="shared" si="16"/>
        <v>3</v>
      </c>
      <c r="D543" s="31" t="s">
        <v>2743</v>
      </c>
      <c r="E543" s="31" t="s">
        <v>191</v>
      </c>
      <c r="F543" s="52"/>
      <c r="G543" s="30">
        <v>100</v>
      </c>
      <c r="H543" s="17">
        <v>7</v>
      </c>
      <c r="I543" s="17" t="s">
        <v>2894</v>
      </c>
      <c r="K543" s="30">
        <v>35</v>
      </c>
      <c r="L543" s="17">
        <v>7</v>
      </c>
      <c r="M543" s="17" t="s">
        <v>1557</v>
      </c>
      <c r="N543" s="17" t="s">
        <v>1512</v>
      </c>
      <c r="O543" s="27" t="str">
        <f>INDEX(accountchart[chartId], MATCH(Table1[[#This Row],[sellChartName]],accountchart[chartName],0))</f>
        <v>52900953</v>
      </c>
      <c r="P543" s="27" t="str">
        <f>INDEX(accountchart[chartId], MATCH(Table1[[#This Row],[buyChartName]],accountchart[chartName],0))</f>
        <v>47210273</v>
      </c>
    </row>
    <row r="544" spans="1:16" x14ac:dyDescent="0.5">
      <c r="A544" s="17" t="s">
        <v>3150</v>
      </c>
      <c r="B544" s="17" t="s">
        <v>1488</v>
      </c>
      <c r="C544" s="37">
        <f t="shared" si="16"/>
        <v>3</v>
      </c>
      <c r="D544" s="31" t="s">
        <v>2744</v>
      </c>
      <c r="E544" s="31" t="s">
        <v>191</v>
      </c>
      <c r="F544" s="52"/>
      <c r="G544" s="30">
        <v>100</v>
      </c>
      <c r="H544" s="17">
        <v>7</v>
      </c>
      <c r="I544" s="17" t="s">
        <v>2894</v>
      </c>
      <c r="K544" s="30">
        <v>35</v>
      </c>
      <c r="L544" s="17">
        <v>7</v>
      </c>
      <c r="M544" s="17" t="s">
        <v>1557</v>
      </c>
      <c r="N544" s="17" t="s">
        <v>1512</v>
      </c>
      <c r="O544" s="27" t="str">
        <f>INDEX(accountchart[chartId], MATCH(Table1[[#This Row],[sellChartName]],accountchart[chartName],0))</f>
        <v>52900953</v>
      </c>
      <c r="P544" s="27" t="str">
        <f>INDEX(accountchart[chartId], MATCH(Table1[[#This Row],[buyChartName]],accountchart[chartName],0))</f>
        <v>47210273</v>
      </c>
    </row>
    <row r="545" spans="1:16" x14ac:dyDescent="0.5">
      <c r="A545" s="17" t="s">
        <v>3151</v>
      </c>
      <c r="B545" s="17" t="s">
        <v>1488</v>
      </c>
      <c r="C545" s="37">
        <f t="shared" si="16"/>
        <v>3</v>
      </c>
      <c r="D545" s="31" t="s">
        <v>2745</v>
      </c>
      <c r="E545" s="31" t="s">
        <v>191</v>
      </c>
      <c r="F545" s="52"/>
      <c r="G545" s="30">
        <v>100</v>
      </c>
      <c r="H545" s="17">
        <v>7</v>
      </c>
      <c r="I545" s="17" t="s">
        <v>2894</v>
      </c>
      <c r="K545" s="30">
        <v>35</v>
      </c>
      <c r="L545" s="17">
        <v>7</v>
      </c>
      <c r="M545" s="17" t="s">
        <v>1557</v>
      </c>
      <c r="N545" s="17" t="s">
        <v>1512</v>
      </c>
      <c r="O545" s="27" t="str">
        <f>INDEX(accountchart[chartId], MATCH(Table1[[#This Row],[sellChartName]],accountchart[chartName],0))</f>
        <v>52900953</v>
      </c>
      <c r="P545" s="27" t="str">
        <f>INDEX(accountchart[chartId], MATCH(Table1[[#This Row],[buyChartName]],accountchart[chartName],0))</f>
        <v>47210273</v>
      </c>
    </row>
    <row r="546" spans="1:16" x14ac:dyDescent="0.5">
      <c r="A546" s="17" t="s">
        <v>3152</v>
      </c>
      <c r="B546" s="17" t="s">
        <v>1488</v>
      </c>
      <c r="C546" s="37">
        <f t="shared" si="16"/>
        <v>3</v>
      </c>
      <c r="D546" s="31" t="s">
        <v>864</v>
      </c>
      <c r="E546" s="31" t="s">
        <v>191</v>
      </c>
      <c r="F546" s="52"/>
      <c r="G546" s="30">
        <v>100</v>
      </c>
      <c r="H546" s="17">
        <v>7</v>
      </c>
      <c r="I546" s="17" t="s">
        <v>2894</v>
      </c>
      <c r="K546" s="30">
        <v>35</v>
      </c>
      <c r="L546" s="17">
        <v>7</v>
      </c>
      <c r="M546" s="17" t="s">
        <v>1557</v>
      </c>
      <c r="N546" s="17" t="s">
        <v>1512</v>
      </c>
      <c r="O546" s="27" t="str">
        <f>INDEX(accountchart[chartId], MATCH(Table1[[#This Row],[sellChartName]],accountchart[chartName],0))</f>
        <v>52900953</v>
      </c>
      <c r="P546" s="27" t="str">
        <f>INDEX(accountchart[chartId], MATCH(Table1[[#This Row],[buyChartName]],accountchart[chartName],0))</f>
        <v>47210273</v>
      </c>
    </row>
    <row r="547" spans="1:16" x14ac:dyDescent="0.5">
      <c r="A547" s="17" t="s">
        <v>3153</v>
      </c>
      <c r="B547" s="17" t="s">
        <v>1488</v>
      </c>
      <c r="C547" s="37">
        <f t="shared" si="16"/>
        <v>3</v>
      </c>
      <c r="D547" s="31" t="s">
        <v>865</v>
      </c>
      <c r="E547" s="31" t="s">
        <v>191</v>
      </c>
      <c r="F547" s="52"/>
      <c r="G547" s="30">
        <v>100</v>
      </c>
      <c r="H547" s="17">
        <v>7</v>
      </c>
      <c r="I547" s="17" t="s">
        <v>2894</v>
      </c>
      <c r="K547" s="30">
        <v>35</v>
      </c>
      <c r="L547" s="17">
        <v>7</v>
      </c>
      <c r="M547" s="17" t="s">
        <v>1557</v>
      </c>
      <c r="N547" s="17" t="s">
        <v>1512</v>
      </c>
      <c r="O547" s="27" t="str">
        <f>INDEX(accountchart[chartId], MATCH(Table1[[#This Row],[sellChartName]],accountchart[chartName],0))</f>
        <v>52900953</v>
      </c>
      <c r="P547" s="27" t="str">
        <f>INDEX(accountchart[chartId], MATCH(Table1[[#This Row],[buyChartName]],accountchart[chartName],0))</f>
        <v>47210273</v>
      </c>
    </row>
    <row r="548" spans="1:16" x14ac:dyDescent="0.5">
      <c r="A548" s="17" t="s">
        <v>3154</v>
      </c>
      <c r="B548" s="17" t="s">
        <v>1488</v>
      </c>
      <c r="C548" s="37">
        <f t="shared" si="16"/>
        <v>3</v>
      </c>
      <c r="D548" s="31" t="s">
        <v>2746</v>
      </c>
      <c r="E548" s="31" t="s">
        <v>191</v>
      </c>
      <c r="F548" s="52"/>
      <c r="G548" s="30">
        <v>100</v>
      </c>
      <c r="H548" s="17">
        <v>7</v>
      </c>
      <c r="I548" s="17" t="s">
        <v>2894</v>
      </c>
      <c r="K548" s="30">
        <v>35</v>
      </c>
      <c r="L548" s="17">
        <v>7</v>
      </c>
      <c r="M548" s="17" t="s">
        <v>1557</v>
      </c>
      <c r="N548" s="17" t="s">
        <v>1512</v>
      </c>
      <c r="O548" s="27" t="str">
        <f>INDEX(accountchart[chartId], MATCH(Table1[[#This Row],[sellChartName]],accountchart[chartName],0))</f>
        <v>52900953</v>
      </c>
      <c r="P548" s="27" t="str">
        <f>INDEX(accountchart[chartId], MATCH(Table1[[#This Row],[buyChartName]],accountchart[chartName],0))</f>
        <v>47210273</v>
      </c>
    </row>
    <row r="549" spans="1:16" x14ac:dyDescent="0.5">
      <c r="A549" s="17" t="s">
        <v>3155</v>
      </c>
      <c r="B549" s="17" t="s">
        <v>1488</v>
      </c>
      <c r="C549" s="37">
        <f t="shared" si="16"/>
        <v>3</v>
      </c>
      <c r="D549" s="31" t="s">
        <v>2747</v>
      </c>
      <c r="E549" s="31" t="s">
        <v>191</v>
      </c>
      <c r="F549" s="52"/>
      <c r="G549" s="30">
        <v>100</v>
      </c>
      <c r="H549" s="17">
        <v>7</v>
      </c>
      <c r="I549" s="17" t="s">
        <v>2894</v>
      </c>
      <c r="K549" s="30">
        <v>35</v>
      </c>
      <c r="L549" s="17">
        <v>7</v>
      </c>
      <c r="M549" s="17" t="s">
        <v>1557</v>
      </c>
      <c r="N549" s="17" t="s">
        <v>1512</v>
      </c>
      <c r="O549" s="27" t="str">
        <f>INDEX(accountchart[chartId], MATCH(Table1[[#This Row],[sellChartName]],accountchart[chartName],0))</f>
        <v>52900953</v>
      </c>
      <c r="P549" s="27" t="str">
        <f>INDEX(accountchart[chartId], MATCH(Table1[[#This Row],[buyChartName]],accountchart[chartName],0))</f>
        <v>47210273</v>
      </c>
    </row>
    <row r="550" spans="1:16" x14ac:dyDescent="0.5">
      <c r="A550" s="17" t="s">
        <v>3156</v>
      </c>
      <c r="B550" s="17" t="s">
        <v>1488</v>
      </c>
      <c r="C550" s="37">
        <f t="shared" si="16"/>
        <v>3</v>
      </c>
      <c r="D550" s="31" t="s">
        <v>2748</v>
      </c>
      <c r="E550" s="31" t="s">
        <v>191</v>
      </c>
      <c r="F550" s="52"/>
      <c r="G550" s="30">
        <v>100</v>
      </c>
      <c r="H550" s="17">
        <v>7</v>
      </c>
      <c r="I550" s="17" t="s">
        <v>2894</v>
      </c>
      <c r="K550" s="30">
        <v>35</v>
      </c>
      <c r="L550" s="17">
        <v>7</v>
      </c>
      <c r="M550" s="17" t="s">
        <v>1557</v>
      </c>
      <c r="N550" s="17" t="s">
        <v>1512</v>
      </c>
      <c r="O550" s="27" t="str">
        <f>INDEX(accountchart[chartId], MATCH(Table1[[#This Row],[sellChartName]],accountchart[chartName],0))</f>
        <v>52900953</v>
      </c>
      <c r="P550" s="27" t="str">
        <f>INDEX(accountchart[chartId], MATCH(Table1[[#This Row],[buyChartName]],accountchart[chartName],0))</f>
        <v>47210273</v>
      </c>
    </row>
    <row r="551" spans="1:16" x14ac:dyDescent="0.5">
      <c r="A551" s="17" t="s">
        <v>3157</v>
      </c>
      <c r="B551" s="17" t="s">
        <v>1488</v>
      </c>
      <c r="C551" s="37">
        <f t="shared" si="16"/>
        <v>3</v>
      </c>
      <c r="D551" s="31" t="s">
        <v>2749</v>
      </c>
      <c r="E551" s="31" t="s">
        <v>191</v>
      </c>
      <c r="F551" s="52"/>
      <c r="G551" s="30">
        <v>100</v>
      </c>
      <c r="H551" s="17">
        <v>7</v>
      </c>
      <c r="I551" s="17" t="s">
        <v>2894</v>
      </c>
      <c r="K551" s="30">
        <v>35</v>
      </c>
      <c r="L551" s="17">
        <v>7</v>
      </c>
      <c r="M551" s="17" t="s">
        <v>1557</v>
      </c>
      <c r="N551" s="17" t="s">
        <v>1512</v>
      </c>
      <c r="O551" s="27" t="str">
        <f>INDEX(accountchart[chartId], MATCH(Table1[[#This Row],[sellChartName]],accountchart[chartName],0))</f>
        <v>52900953</v>
      </c>
      <c r="P551" s="27" t="str">
        <f>INDEX(accountchart[chartId], MATCH(Table1[[#This Row],[buyChartName]],accountchart[chartName],0))</f>
        <v>47210273</v>
      </c>
    </row>
    <row r="552" spans="1:16" x14ac:dyDescent="0.5">
      <c r="A552" s="17" t="s">
        <v>3158</v>
      </c>
      <c r="B552" s="17" t="s">
        <v>1488</v>
      </c>
      <c r="C552" s="37">
        <f t="shared" si="16"/>
        <v>3</v>
      </c>
      <c r="D552" s="31" t="s">
        <v>2750</v>
      </c>
      <c r="E552" s="31" t="s">
        <v>191</v>
      </c>
      <c r="F552" s="52"/>
      <c r="G552" s="30">
        <v>100</v>
      </c>
      <c r="H552" s="17">
        <v>7</v>
      </c>
      <c r="I552" s="17" t="s">
        <v>2894</v>
      </c>
      <c r="K552" s="30">
        <v>35</v>
      </c>
      <c r="L552" s="17">
        <v>7</v>
      </c>
      <c r="M552" s="17" t="s">
        <v>1557</v>
      </c>
      <c r="N552" s="17" t="s">
        <v>1512</v>
      </c>
      <c r="O552" s="27" t="str">
        <f>INDEX(accountchart[chartId], MATCH(Table1[[#This Row],[sellChartName]],accountchart[chartName],0))</f>
        <v>52900953</v>
      </c>
      <c r="P552" s="27" t="str">
        <f>INDEX(accountchart[chartId], MATCH(Table1[[#This Row],[buyChartName]],accountchart[chartName],0))</f>
        <v>47210273</v>
      </c>
    </row>
    <row r="553" spans="1:16" x14ac:dyDescent="0.5">
      <c r="A553" s="17" t="s">
        <v>3159</v>
      </c>
      <c r="B553" s="17" t="s">
        <v>1488</v>
      </c>
      <c r="C553" s="37">
        <f t="shared" si="16"/>
        <v>3</v>
      </c>
      <c r="D553" s="31" t="s">
        <v>2751</v>
      </c>
      <c r="E553" s="31" t="s">
        <v>191</v>
      </c>
      <c r="F553" s="52"/>
      <c r="G553" s="30">
        <v>100</v>
      </c>
      <c r="H553" s="17">
        <v>7</v>
      </c>
      <c r="I553" s="17" t="s">
        <v>2894</v>
      </c>
      <c r="K553" s="30">
        <v>35</v>
      </c>
      <c r="L553" s="17">
        <v>7</v>
      </c>
      <c r="M553" s="17" t="s">
        <v>1557</v>
      </c>
      <c r="N553" s="17" t="s">
        <v>1512</v>
      </c>
      <c r="O553" s="27" t="str">
        <f>INDEX(accountchart[chartId], MATCH(Table1[[#This Row],[sellChartName]],accountchart[chartName],0))</f>
        <v>52900953</v>
      </c>
      <c r="P553" s="27" t="str">
        <f>INDEX(accountchart[chartId], MATCH(Table1[[#This Row],[buyChartName]],accountchart[chartName],0))</f>
        <v>47210273</v>
      </c>
    </row>
    <row r="554" spans="1:16" x14ac:dyDescent="0.5">
      <c r="A554" s="17" t="s">
        <v>3160</v>
      </c>
      <c r="B554" s="17" t="s">
        <v>1488</v>
      </c>
      <c r="C554" s="37">
        <f t="shared" si="16"/>
        <v>3</v>
      </c>
      <c r="D554" s="31" t="s">
        <v>2752</v>
      </c>
      <c r="E554" s="31" t="s">
        <v>191</v>
      </c>
      <c r="F554" s="52"/>
      <c r="G554" s="30">
        <v>100</v>
      </c>
      <c r="H554" s="17">
        <v>7</v>
      </c>
      <c r="I554" s="17" t="s">
        <v>2894</v>
      </c>
      <c r="K554" s="30">
        <v>35</v>
      </c>
      <c r="L554" s="17">
        <v>7</v>
      </c>
      <c r="M554" s="17" t="s">
        <v>1557</v>
      </c>
      <c r="N554" s="17" t="s">
        <v>1512</v>
      </c>
      <c r="O554" s="27" t="str">
        <f>INDEX(accountchart[chartId], MATCH(Table1[[#This Row],[sellChartName]],accountchart[chartName],0))</f>
        <v>52900953</v>
      </c>
      <c r="P554" s="27" t="str">
        <f>INDEX(accountchart[chartId], MATCH(Table1[[#This Row],[buyChartName]],accountchart[chartName],0))</f>
        <v>47210273</v>
      </c>
    </row>
    <row r="555" spans="1:16" x14ac:dyDescent="0.5">
      <c r="A555" s="17" t="s">
        <v>3161</v>
      </c>
      <c r="B555" s="17" t="s">
        <v>1488</v>
      </c>
      <c r="C555" s="37">
        <f t="shared" si="16"/>
        <v>3</v>
      </c>
      <c r="D555" s="31" t="s">
        <v>2753</v>
      </c>
      <c r="E555" s="31" t="s">
        <v>191</v>
      </c>
      <c r="F555" s="52"/>
      <c r="G555" s="30">
        <v>100</v>
      </c>
      <c r="H555" s="17">
        <v>7</v>
      </c>
      <c r="I555" s="17" t="s">
        <v>2894</v>
      </c>
      <c r="K555" s="30">
        <v>35</v>
      </c>
      <c r="L555" s="17">
        <v>7</v>
      </c>
      <c r="M555" s="17" t="s">
        <v>1557</v>
      </c>
      <c r="N555" s="17" t="s">
        <v>1512</v>
      </c>
      <c r="O555" s="27" t="str">
        <f>INDEX(accountchart[chartId], MATCH(Table1[[#This Row],[sellChartName]],accountchart[chartName],0))</f>
        <v>52900953</v>
      </c>
      <c r="P555" s="27" t="str">
        <f>INDEX(accountchart[chartId], MATCH(Table1[[#This Row],[buyChartName]],accountchart[chartName],0))</f>
        <v>47210273</v>
      </c>
    </row>
    <row r="556" spans="1:16" x14ac:dyDescent="0.5">
      <c r="A556" s="17" t="s">
        <v>3162</v>
      </c>
      <c r="B556" s="17" t="s">
        <v>1488</v>
      </c>
      <c r="C556" s="37">
        <f t="shared" si="16"/>
        <v>3</v>
      </c>
      <c r="D556" s="31" t="s">
        <v>861</v>
      </c>
      <c r="E556" s="31" t="s">
        <v>191</v>
      </c>
      <c r="F556" s="52"/>
      <c r="G556" s="30">
        <v>100</v>
      </c>
      <c r="H556" s="17">
        <v>7</v>
      </c>
      <c r="I556" s="17" t="s">
        <v>2894</v>
      </c>
      <c r="K556" s="30">
        <v>35</v>
      </c>
      <c r="L556" s="17">
        <v>7</v>
      </c>
      <c r="M556" s="17" t="s">
        <v>1557</v>
      </c>
      <c r="N556" s="17" t="s">
        <v>1512</v>
      </c>
      <c r="O556" s="27" t="str">
        <f>INDEX(accountchart[chartId], MATCH(Table1[[#This Row],[sellChartName]],accountchart[chartName],0))</f>
        <v>52900953</v>
      </c>
      <c r="P556" s="27" t="str">
        <f>INDEX(accountchart[chartId], MATCH(Table1[[#This Row],[buyChartName]],accountchart[chartName],0))</f>
        <v>47210273</v>
      </c>
    </row>
    <row r="557" spans="1:16" x14ac:dyDescent="0.5">
      <c r="A557" s="17" t="s">
        <v>3163</v>
      </c>
      <c r="B557" s="17" t="s">
        <v>1488</v>
      </c>
      <c r="C557" s="37">
        <f t="shared" si="16"/>
        <v>3</v>
      </c>
      <c r="D557" s="31" t="s">
        <v>2754</v>
      </c>
      <c r="E557" s="31" t="s">
        <v>191</v>
      </c>
      <c r="F557" s="52"/>
      <c r="G557" s="30">
        <v>100</v>
      </c>
      <c r="H557" s="17">
        <v>7</v>
      </c>
      <c r="I557" s="17" t="s">
        <v>2894</v>
      </c>
      <c r="K557" s="30">
        <v>35</v>
      </c>
      <c r="L557" s="17">
        <v>7</v>
      </c>
      <c r="M557" s="17" t="s">
        <v>1557</v>
      </c>
      <c r="N557" s="17" t="s">
        <v>1512</v>
      </c>
      <c r="O557" s="27" t="str">
        <f>INDEX(accountchart[chartId], MATCH(Table1[[#This Row],[sellChartName]],accountchart[chartName],0))</f>
        <v>52900953</v>
      </c>
      <c r="P557" s="27" t="str">
        <f>INDEX(accountchart[chartId], MATCH(Table1[[#This Row],[buyChartName]],accountchart[chartName],0))</f>
        <v>47210273</v>
      </c>
    </row>
    <row r="558" spans="1:16" x14ac:dyDescent="0.5">
      <c r="A558" s="17" t="s">
        <v>3164</v>
      </c>
      <c r="B558" s="17" t="s">
        <v>1488</v>
      </c>
      <c r="C558" s="37">
        <f t="shared" si="16"/>
        <v>3</v>
      </c>
      <c r="D558" s="31" t="s">
        <v>2755</v>
      </c>
      <c r="E558" s="31" t="s">
        <v>191</v>
      </c>
      <c r="F558" s="52"/>
      <c r="G558" s="30">
        <v>100</v>
      </c>
      <c r="H558" s="17">
        <v>7</v>
      </c>
      <c r="I558" s="17" t="s">
        <v>2894</v>
      </c>
      <c r="K558" s="30">
        <v>35</v>
      </c>
      <c r="L558" s="17">
        <v>7</v>
      </c>
      <c r="M558" s="17" t="s">
        <v>1557</v>
      </c>
      <c r="N558" s="17" t="s">
        <v>1512</v>
      </c>
      <c r="O558" s="27" t="str">
        <f>INDEX(accountchart[chartId], MATCH(Table1[[#This Row],[sellChartName]],accountchart[chartName],0))</f>
        <v>52900953</v>
      </c>
      <c r="P558" s="27" t="str">
        <f>INDEX(accountchart[chartId], MATCH(Table1[[#This Row],[buyChartName]],accountchart[chartName],0))</f>
        <v>47210273</v>
      </c>
    </row>
    <row r="559" spans="1:16" x14ac:dyDescent="0.5">
      <c r="A559" s="17" t="s">
        <v>3165</v>
      </c>
      <c r="B559" s="17" t="s">
        <v>1488</v>
      </c>
      <c r="C559" s="37">
        <f t="shared" si="16"/>
        <v>3</v>
      </c>
      <c r="D559" s="31" t="s">
        <v>2756</v>
      </c>
      <c r="E559" s="31" t="s">
        <v>191</v>
      </c>
      <c r="F559" s="52"/>
      <c r="G559" s="30">
        <v>100</v>
      </c>
      <c r="H559" s="17">
        <v>7</v>
      </c>
      <c r="I559" s="17" t="s">
        <v>2894</v>
      </c>
      <c r="K559" s="30">
        <v>35</v>
      </c>
      <c r="L559" s="17">
        <v>7</v>
      </c>
      <c r="M559" s="17" t="s">
        <v>1557</v>
      </c>
      <c r="N559" s="17" t="s">
        <v>1512</v>
      </c>
      <c r="O559" s="27" t="str">
        <f>INDEX(accountchart[chartId], MATCH(Table1[[#This Row],[sellChartName]],accountchart[chartName],0))</f>
        <v>52900953</v>
      </c>
      <c r="P559" s="27" t="str">
        <f>INDEX(accountchart[chartId], MATCH(Table1[[#This Row],[buyChartName]],accountchart[chartName],0))</f>
        <v>47210273</v>
      </c>
    </row>
    <row r="560" spans="1:16" x14ac:dyDescent="0.5">
      <c r="A560" s="17" t="s">
        <v>3166</v>
      </c>
      <c r="B560" s="17" t="s">
        <v>1488</v>
      </c>
      <c r="C560" s="37">
        <f t="shared" si="16"/>
        <v>3</v>
      </c>
      <c r="D560" s="31" t="s">
        <v>940</v>
      </c>
      <c r="E560" s="31" t="s">
        <v>191</v>
      </c>
      <c r="F560" s="52"/>
      <c r="G560" s="30">
        <v>100</v>
      </c>
      <c r="H560" s="17">
        <v>7</v>
      </c>
      <c r="I560" s="17" t="s">
        <v>2894</v>
      </c>
      <c r="K560" s="30">
        <v>35</v>
      </c>
      <c r="L560" s="17">
        <v>7</v>
      </c>
      <c r="M560" s="17" t="s">
        <v>1557</v>
      </c>
      <c r="N560" s="17" t="s">
        <v>1512</v>
      </c>
      <c r="O560" s="27" t="str">
        <f>INDEX(accountchart[chartId], MATCH(Table1[[#This Row],[sellChartName]],accountchart[chartName],0))</f>
        <v>52900953</v>
      </c>
      <c r="P560" s="27" t="str">
        <f>INDEX(accountchart[chartId], MATCH(Table1[[#This Row],[buyChartName]],accountchart[chartName],0))</f>
        <v>47210273</v>
      </c>
    </row>
    <row r="561" spans="1:16" x14ac:dyDescent="0.5">
      <c r="A561" s="17" t="s">
        <v>3167</v>
      </c>
      <c r="B561" s="17" t="s">
        <v>1488</v>
      </c>
      <c r="C561" s="37">
        <f t="shared" si="16"/>
        <v>3</v>
      </c>
      <c r="D561" s="31" t="s">
        <v>2757</v>
      </c>
      <c r="E561" s="31" t="s">
        <v>191</v>
      </c>
      <c r="F561" s="52"/>
      <c r="G561" s="30">
        <v>100</v>
      </c>
      <c r="H561" s="17">
        <v>7</v>
      </c>
      <c r="I561" s="17" t="s">
        <v>2894</v>
      </c>
      <c r="K561" s="30">
        <v>35</v>
      </c>
      <c r="L561" s="17">
        <v>7</v>
      </c>
      <c r="M561" s="17" t="s">
        <v>1557</v>
      </c>
      <c r="N561" s="17" t="s">
        <v>1512</v>
      </c>
      <c r="O561" s="27" t="str">
        <f>INDEX(accountchart[chartId], MATCH(Table1[[#This Row],[sellChartName]],accountchart[chartName],0))</f>
        <v>52900953</v>
      </c>
      <c r="P561" s="27" t="str">
        <f>INDEX(accountchart[chartId], MATCH(Table1[[#This Row],[buyChartName]],accountchart[chartName],0))</f>
        <v>47210273</v>
      </c>
    </row>
    <row r="562" spans="1:16" x14ac:dyDescent="0.5">
      <c r="A562" s="17" t="s">
        <v>3168</v>
      </c>
      <c r="B562" s="17" t="s">
        <v>1488</v>
      </c>
      <c r="C562" s="37">
        <f t="shared" si="16"/>
        <v>3</v>
      </c>
      <c r="D562" s="31" t="s">
        <v>2758</v>
      </c>
      <c r="E562" s="31" t="s">
        <v>191</v>
      </c>
      <c r="F562" s="52"/>
      <c r="G562" s="30">
        <v>100</v>
      </c>
      <c r="H562" s="17">
        <v>7</v>
      </c>
      <c r="I562" s="17" t="s">
        <v>2894</v>
      </c>
      <c r="K562" s="30">
        <v>35</v>
      </c>
      <c r="L562" s="17">
        <v>7</v>
      </c>
      <c r="M562" s="17" t="s">
        <v>1557</v>
      </c>
      <c r="N562" s="17" t="s">
        <v>1512</v>
      </c>
      <c r="O562" s="27" t="str">
        <f>INDEX(accountchart[chartId], MATCH(Table1[[#This Row],[sellChartName]],accountchart[chartName],0))</f>
        <v>52900953</v>
      </c>
      <c r="P562" s="27" t="str">
        <f>INDEX(accountchart[chartId], MATCH(Table1[[#This Row],[buyChartName]],accountchart[chartName],0))</f>
        <v>47210273</v>
      </c>
    </row>
    <row r="563" spans="1:16" x14ac:dyDescent="0.5">
      <c r="A563" s="17" t="s">
        <v>3169</v>
      </c>
      <c r="B563" s="17" t="s">
        <v>1488</v>
      </c>
      <c r="C563" s="37">
        <f t="shared" si="16"/>
        <v>3</v>
      </c>
      <c r="D563" s="31" t="s">
        <v>812</v>
      </c>
      <c r="E563" s="31" t="s">
        <v>191</v>
      </c>
      <c r="F563" s="52"/>
      <c r="G563" s="30">
        <v>100</v>
      </c>
      <c r="H563" s="17">
        <v>7</v>
      </c>
      <c r="I563" s="17" t="s">
        <v>2894</v>
      </c>
      <c r="K563" s="30">
        <v>35</v>
      </c>
      <c r="L563" s="17">
        <v>7</v>
      </c>
      <c r="M563" s="17" t="s">
        <v>1557</v>
      </c>
      <c r="N563" s="17" t="s">
        <v>1512</v>
      </c>
      <c r="O563" s="27" t="str">
        <f>INDEX(accountchart[chartId], MATCH(Table1[[#This Row],[sellChartName]],accountchart[chartName],0))</f>
        <v>52900953</v>
      </c>
      <c r="P563" s="27" t="str">
        <f>INDEX(accountchart[chartId], MATCH(Table1[[#This Row],[buyChartName]],accountchart[chartName],0))</f>
        <v>47210273</v>
      </c>
    </row>
    <row r="564" spans="1:16" x14ac:dyDescent="0.5">
      <c r="A564" s="17" t="s">
        <v>3170</v>
      </c>
      <c r="B564" s="17" t="s">
        <v>1488</v>
      </c>
      <c r="C564" s="37">
        <f t="shared" si="16"/>
        <v>3</v>
      </c>
      <c r="D564" s="31" t="s">
        <v>846</v>
      </c>
      <c r="E564" s="31" t="s">
        <v>191</v>
      </c>
      <c r="F564" s="52"/>
      <c r="G564" s="30">
        <v>100</v>
      </c>
      <c r="H564" s="17">
        <v>7</v>
      </c>
      <c r="I564" s="17" t="s">
        <v>2894</v>
      </c>
      <c r="K564" s="30">
        <v>35</v>
      </c>
      <c r="L564" s="17">
        <v>7</v>
      </c>
      <c r="M564" s="17" t="s">
        <v>1557</v>
      </c>
      <c r="N564" s="17" t="s">
        <v>1512</v>
      </c>
      <c r="O564" s="27" t="str">
        <f>INDEX(accountchart[chartId], MATCH(Table1[[#This Row],[sellChartName]],accountchart[chartName],0))</f>
        <v>52900953</v>
      </c>
      <c r="P564" s="27" t="str">
        <f>INDEX(accountchart[chartId], MATCH(Table1[[#This Row],[buyChartName]],accountchart[chartName],0))</f>
        <v>47210273</v>
      </c>
    </row>
    <row r="565" spans="1:16" x14ac:dyDescent="0.5">
      <c r="A565" s="17" t="s">
        <v>3171</v>
      </c>
      <c r="B565" s="17" t="s">
        <v>1488</v>
      </c>
      <c r="C565" s="37">
        <f t="shared" si="16"/>
        <v>3</v>
      </c>
      <c r="D565" s="31" t="s">
        <v>847</v>
      </c>
      <c r="E565" s="31" t="s">
        <v>191</v>
      </c>
      <c r="F565" s="52"/>
      <c r="G565" s="30">
        <v>100</v>
      </c>
      <c r="H565" s="17">
        <v>7</v>
      </c>
      <c r="I565" s="17" t="s">
        <v>2894</v>
      </c>
      <c r="K565" s="30">
        <v>35</v>
      </c>
      <c r="L565" s="17">
        <v>7</v>
      </c>
      <c r="M565" s="17" t="s">
        <v>1557</v>
      </c>
      <c r="N565" s="17" t="s">
        <v>1512</v>
      </c>
      <c r="O565" s="27" t="str">
        <f>INDEX(accountchart[chartId], MATCH(Table1[[#This Row],[sellChartName]],accountchart[chartName],0))</f>
        <v>52900953</v>
      </c>
      <c r="P565" s="27" t="str">
        <f>INDEX(accountchart[chartId], MATCH(Table1[[#This Row],[buyChartName]],accountchart[chartName],0))</f>
        <v>47210273</v>
      </c>
    </row>
    <row r="566" spans="1:16" x14ac:dyDescent="0.5">
      <c r="A566" s="17" t="s">
        <v>3172</v>
      </c>
      <c r="B566" s="17" t="s">
        <v>1488</v>
      </c>
      <c r="C566" s="37">
        <f t="shared" si="16"/>
        <v>3</v>
      </c>
      <c r="D566" s="31" t="s">
        <v>825</v>
      </c>
      <c r="E566" s="31" t="s">
        <v>607</v>
      </c>
      <c r="F566" s="52"/>
      <c r="G566" s="30">
        <v>100</v>
      </c>
      <c r="H566" s="17">
        <v>7</v>
      </c>
      <c r="I566" s="17" t="s">
        <v>2894</v>
      </c>
      <c r="K566" s="30">
        <v>35</v>
      </c>
      <c r="L566" s="17">
        <v>7</v>
      </c>
      <c r="M566" s="17" t="s">
        <v>1557</v>
      </c>
      <c r="N566" s="17" t="s">
        <v>1512</v>
      </c>
      <c r="O566" s="27" t="str">
        <f>INDEX(accountchart[chartId], MATCH(Table1[[#This Row],[sellChartName]],accountchart[chartName],0))</f>
        <v>52900953</v>
      </c>
      <c r="P566" s="27" t="str">
        <f>INDEX(accountchart[chartId], MATCH(Table1[[#This Row],[buyChartName]],accountchart[chartName],0))</f>
        <v>47210273</v>
      </c>
    </row>
    <row r="567" spans="1:16" x14ac:dyDescent="0.5">
      <c r="A567" s="17" t="s">
        <v>3173</v>
      </c>
      <c r="B567" s="17" t="s">
        <v>1488</v>
      </c>
      <c r="C567" s="37">
        <f t="shared" si="16"/>
        <v>3</v>
      </c>
      <c r="D567" s="31" t="s">
        <v>2759</v>
      </c>
      <c r="E567" s="31" t="s">
        <v>191</v>
      </c>
      <c r="F567" s="52"/>
      <c r="G567" s="30">
        <v>100</v>
      </c>
      <c r="H567" s="17">
        <v>7</v>
      </c>
      <c r="I567" s="17" t="s">
        <v>2894</v>
      </c>
      <c r="K567" s="30">
        <v>35</v>
      </c>
      <c r="L567" s="17">
        <v>7</v>
      </c>
      <c r="M567" s="17" t="s">
        <v>1557</v>
      </c>
      <c r="N567" s="17" t="s">
        <v>1512</v>
      </c>
      <c r="O567" s="27" t="str">
        <f>INDEX(accountchart[chartId], MATCH(Table1[[#This Row],[sellChartName]],accountchart[chartName],0))</f>
        <v>52900953</v>
      </c>
      <c r="P567" s="27" t="str">
        <f>INDEX(accountchart[chartId], MATCH(Table1[[#This Row],[buyChartName]],accountchart[chartName],0))</f>
        <v>47210273</v>
      </c>
    </row>
    <row r="568" spans="1:16" x14ac:dyDescent="0.5">
      <c r="A568" s="17" t="s">
        <v>3174</v>
      </c>
      <c r="B568" s="17" t="s">
        <v>1488</v>
      </c>
      <c r="C568" s="37">
        <f t="shared" si="16"/>
        <v>3</v>
      </c>
      <c r="D568" s="31" t="s">
        <v>2760</v>
      </c>
      <c r="E568" s="31" t="s">
        <v>191</v>
      </c>
      <c r="F568" s="52"/>
      <c r="G568" s="30">
        <v>100</v>
      </c>
      <c r="H568" s="17">
        <v>7</v>
      </c>
      <c r="I568" s="17" t="s">
        <v>2894</v>
      </c>
      <c r="K568" s="30">
        <v>35</v>
      </c>
      <c r="L568" s="17">
        <v>7</v>
      </c>
      <c r="M568" s="17" t="s">
        <v>1557</v>
      </c>
      <c r="N568" s="17" t="s">
        <v>1512</v>
      </c>
      <c r="O568" s="27" t="str">
        <f>INDEX(accountchart[chartId], MATCH(Table1[[#This Row],[sellChartName]],accountchart[chartName],0))</f>
        <v>52900953</v>
      </c>
      <c r="P568" s="27" t="str">
        <f>INDEX(accountchart[chartId], MATCH(Table1[[#This Row],[buyChartName]],accountchart[chartName],0))</f>
        <v>47210273</v>
      </c>
    </row>
    <row r="569" spans="1:16" x14ac:dyDescent="0.5">
      <c r="A569" s="17" t="s">
        <v>3175</v>
      </c>
      <c r="B569" s="17" t="s">
        <v>1488</v>
      </c>
      <c r="C569" s="37">
        <f t="shared" si="16"/>
        <v>3</v>
      </c>
      <c r="D569" s="31" t="s">
        <v>858</v>
      </c>
      <c r="E569" s="31" t="s">
        <v>191</v>
      </c>
      <c r="F569" s="52"/>
      <c r="G569" s="30">
        <v>100</v>
      </c>
      <c r="H569" s="17">
        <v>7</v>
      </c>
      <c r="I569" s="17" t="s">
        <v>2894</v>
      </c>
      <c r="K569" s="30">
        <v>35</v>
      </c>
      <c r="L569" s="17">
        <v>7</v>
      </c>
      <c r="M569" s="17" t="s">
        <v>1557</v>
      </c>
      <c r="N569" s="17" t="s">
        <v>1512</v>
      </c>
      <c r="O569" s="27" t="str">
        <f>INDEX(accountchart[chartId], MATCH(Table1[[#This Row],[sellChartName]],accountchart[chartName],0))</f>
        <v>52900953</v>
      </c>
      <c r="P569" s="27" t="str">
        <f>INDEX(accountchart[chartId], MATCH(Table1[[#This Row],[buyChartName]],accountchart[chartName],0))</f>
        <v>47210273</v>
      </c>
    </row>
    <row r="570" spans="1:16" x14ac:dyDescent="0.5">
      <c r="A570" s="17" t="s">
        <v>3176</v>
      </c>
      <c r="B570" s="17" t="s">
        <v>1488</v>
      </c>
      <c r="C570" s="37">
        <f t="shared" si="16"/>
        <v>3</v>
      </c>
      <c r="D570" s="31" t="s">
        <v>2761</v>
      </c>
      <c r="E570" s="31" t="s">
        <v>191</v>
      </c>
      <c r="F570" s="52"/>
      <c r="G570" s="30">
        <v>100</v>
      </c>
      <c r="H570" s="17">
        <v>7</v>
      </c>
      <c r="I570" s="17" t="s">
        <v>2894</v>
      </c>
      <c r="K570" s="30">
        <v>35</v>
      </c>
      <c r="L570" s="17">
        <v>7</v>
      </c>
      <c r="M570" s="17" t="s">
        <v>1557</v>
      </c>
      <c r="N570" s="17" t="s">
        <v>1512</v>
      </c>
      <c r="O570" s="27" t="str">
        <f>INDEX(accountchart[chartId], MATCH(Table1[[#This Row],[sellChartName]],accountchart[chartName],0))</f>
        <v>52900953</v>
      </c>
      <c r="P570" s="27" t="str">
        <f>INDEX(accountchart[chartId], MATCH(Table1[[#This Row],[buyChartName]],accountchart[chartName],0))</f>
        <v>47210273</v>
      </c>
    </row>
    <row r="571" spans="1:16" x14ac:dyDescent="0.5">
      <c r="A571" s="17" t="s">
        <v>3177</v>
      </c>
      <c r="B571" s="17" t="s">
        <v>1488</v>
      </c>
      <c r="C571" s="37">
        <f t="shared" ref="C571:C598" si="17">IF($B571="ProductService",1,IF($B571="ProductNonInventory",3,IF($B571="ProductInventory",5,"error")))</f>
        <v>3</v>
      </c>
      <c r="D571" s="31" t="s">
        <v>2762</v>
      </c>
      <c r="E571" s="31" t="s">
        <v>191</v>
      </c>
      <c r="F571" s="52"/>
      <c r="G571" s="30">
        <v>100</v>
      </c>
      <c r="H571" s="17">
        <v>7</v>
      </c>
      <c r="I571" s="17" t="s">
        <v>2894</v>
      </c>
      <c r="K571" s="30">
        <v>35</v>
      </c>
      <c r="L571" s="17">
        <v>7</v>
      </c>
      <c r="M571" s="17" t="s">
        <v>1557</v>
      </c>
      <c r="N571" s="17" t="s">
        <v>1512</v>
      </c>
      <c r="O571" s="27" t="str">
        <f>INDEX(accountchart[chartId], MATCH(Table1[[#This Row],[sellChartName]],accountchart[chartName],0))</f>
        <v>52900953</v>
      </c>
      <c r="P571" s="27" t="str">
        <f>INDEX(accountchart[chartId], MATCH(Table1[[#This Row],[buyChartName]],accountchart[chartName],0))</f>
        <v>47210273</v>
      </c>
    </row>
    <row r="572" spans="1:16" x14ac:dyDescent="0.5">
      <c r="A572" s="17" t="s">
        <v>3178</v>
      </c>
      <c r="B572" s="17" t="s">
        <v>1488</v>
      </c>
      <c r="C572" s="37">
        <f t="shared" si="17"/>
        <v>3</v>
      </c>
      <c r="D572" s="31" t="s">
        <v>947</v>
      </c>
      <c r="E572" s="31" t="s">
        <v>191</v>
      </c>
      <c r="F572" s="52"/>
      <c r="G572" s="30">
        <v>100</v>
      </c>
      <c r="H572" s="17">
        <v>7</v>
      </c>
      <c r="I572" s="17" t="s">
        <v>2894</v>
      </c>
      <c r="K572" s="30">
        <v>35</v>
      </c>
      <c r="L572" s="17">
        <v>7</v>
      </c>
      <c r="M572" s="17" t="s">
        <v>1557</v>
      </c>
      <c r="N572" s="17" t="s">
        <v>1512</v>
      </c>
      <c r="O572" s="27" t="str">
        <f>INDEX(accountchart[chartId], MATCH(Table1[[#This Row],[sellChartName]],accountchart[chartName],0))</f>
        <v>52900953</v>
      </c>
      <c r="P572" s="27" t="str">
        <f>INDEX(accountchart[chartId], MATCH(Table1[[#This Row],[buyChartName]],accountchart[chartName],0))</f>
        <v>47210273</v>
      </c>
    </row>
    <row r="573" spans="1:16" x14ac:dyDescent="0.5">
      <c r="A573" s="17" t="s">
        <v>3179</v>
      </c>
      <c r="B573" s="17" t="s">
        <v>1488</v>
      </c>
      <c r="C573" s="37">
        <f t="shared" si="17"/>
        <v>3</v>
      </c>
      <c r="D573" s="31" t="s">
        <v>2764</v>
      </c>
      <c r="E573" s="31" t="s">
        <v>191</v>
      </c>
      <c r="F573" s="52"/>
      <c r="G573" s="30">
        <v>100</v>
      </c>
      <c r="H573" s="17">
        <v>7</v>
      </c>
      <c r="I573" s="17" t="s">
        <v>2894</v>
      </c>
      <c r="K573" s="30">
        <v>35</v>
      </c>
      <c r="L573" s="17">
        <v>7</v>
      </c>
      <c r="M573" s="17" t="s">
        <v>1557</v>
      </c>
      <c r="N573" s="17" t="s">
        <v>1512</v>
      </c>
      <c r="O573" s="27" t="str">
        <f>INDEX(accountchart[chartId], MATCH(Table1[[#This Row],[sellChartName]],accountchart[chartName],0))</f>
        <v>52900953</v>
      </c>
      <c r="P573" s="27" t="str">
        <f>INDEX(accountchart[chartId], MATCH(Table1[[#This Row],[buyChartName]],accountchart[chartName],0))</f>
        <v>47210273</v>
      </c>
    </row>
    <row r="574" spans="1:16" x14ac:dyDescent="0.5">
      <c r="A574" s="17" t="s">
        <v>3180</v>
      </c>
      <c r="B574" s="17" t="s">
        <v>1488</v>
      </c>
      <c r="C574" s="37">
        <f t="shared" si="17"/>
        <v>3</v>
      </c>
      <c r="D574" s="31" t="s">
        <v>826</v>
      </c>
      <c r="E574" s="31" t="s">
        <v>191</v>
      </c>
      <c r="F574" s="52"/>
      <c r="G574" s="30">
        <v>100</v>
      </c>
      <c r="H574" s="17">
        <v>7</v>
      </c>
      <c r="I574" s="17" t="s">
        <v>2894</v>
      </c>
      <c r="K574" s="30">
        <v>35</v>
      </c>
      <c r="L574" s="17">
        <v>7</v>
      </c>
      <c r="M574" s="17" t="s">
        <v>1557</v>
      </c>
      <c r="N574" s="17" t="s">
        <v>1512</v>
      </c>
      <c r="O574" s="27" t="str">
        <f>INDEX(accountchart[chartId], MATCH(Table1[[#This Row],[sellChartName]],accountchart[chartName],0))</f>
        <v>52900953</v>
      </c>
      <c r="P574" s="27" t="str">
        <f>INDEX(accountchart[chartId], MATCH(Table1[[#This Row],[buyChartName]],accountchart[chartName],0))</f>
        <v>47210273</v>
      </c>
    </row>
    <row r="575" spans="1:16" x14ac:dyDescent="0.5">
      <c r="A575" s="17" t="s">
        <v>3181</v>
      </c>
      <c r="B575" s="17" t="s">
        <v>1488</v>
      </c>
      <c r="C575" s="37">
        <f t="shared" si="17"/>
        <v>3</v>
      </c>
      <c r="D575" s="31" t="s">
        <v>2765</v>
      </c>
      <c r="E575" s="31" t="s">
        <v>191</v>
      </c>
      <c r="F575" s="52"/>
      <c r="G575" s="30">
        <v>100</v>
      </c>
      <c r="H575" s="17">
        <v>7</v>
      </c>
      <c r="I575" s="17" t="s">
        <v>2894</v>
      </c>
      <c r="K575" s="30">
        <v>35</v>
      </c>
      <c r="L575" s="17">
        <v>7</v>
      </c>
      <c r="M575" s="17" t="s">
        <v>1557</v>
      </c>
      <c r="N575" s="17" t="s">
        <v>1512</v>
      </c>
      <c r="O575" s="27" t="str">
        <f>INDEX(accountchart[chartId], MATCH(Table1[[#This Row],[sellChartName]],accountchart[chartName],0))</f>
        <v>52900953</v>
      </c>
      <c r="P575" s="27" t="str">
        <f>INDEX(accountchart[chartId], MATCH(Table1[[#This Row],[buyChartName]],accountchart[chartName],0))</f>
        <v>47210273</v>
      </c>
    </row>
    <row r="576" spans="1:16" x14ac:dyDescent="0.5">
      <c r="A576" s="17" t="s">
        <v>3182</v>
      </c>
      <c r="B576" s="17" t="s">
        <v>1488</v>
      </c>
      <c r="C576" s="37">
        <f t="shared" si="17"/>
        <v>3</v>
      </c>
      <c r="D576" s="31" t="s">
        <v>2772</v>
      </c>
      <c r="E576" s="31" t="s">
        <v>191</v>
      </c>
      <c r="F576" s="52"/>
      <c r="G576" s="30">
        <v>100</v>
      </c>
      <c r="H576" s="17">
        <v>7</v>
      </c>
      <c r="I576" s="17" t="s">
        <v>2894</v>
      </c>
      <c r="K576" s="30">
        <v>35</v>
      </c>
      <c r="L576" s="17">
        <v>7</v>
      </c>
      <c r="M576" s="17" t="s">
        <v>1557</v>
      </c>
      <c r="N576" s="17" t="s">
        <v>1512</v>
      </c>
      <c r="O576" s="27" t="str">
        <f>INDEX(accountchart[chartId], MATCH(Table1[[#This Row],[sellChartName]],accountchart[chartName],0))</f>
        <v>52900953</v>
      </c>
      <c r="P576" s="27" t="str">
        <f>INDEX(accountchart[chartId], MATCH(Table1[[#This Row],[buyChartName]],accountchart[chartName],0))</f>
        <v>47210273</v>
      </c>
    </row>
    <row r="577" spans="1:16" x14ac:dyDescent="0.5">
      <c r="A577" s="17" t="s">
        <v>3183</v>
      </c>
      <c r="B577" s="17" t="s">
        <v>1488</v>
      </c>
      <c r="C577" s="37">
        <f t="shared" si="17"/>
        <v>3</v>
      </c>
      <c r="D577" s="31" t="s">
        <v>2773</v>
      </c>
      <c r="E577" s="31" t="s">
        <v>191</v>
      </c>
      <c r="F577" s="52"/>
      <c r="G577" s="30">
        <v>50</v>
      </c>
      <c r="H577" s="17">
        <v>7</v>
      </c>
      <c r="I577" s="17" t="s">
        <v>2894</v>
      </c>
      <c r="K577" s="30">
        <v>20</v>
      </c>
      <c r="L577" s="17">
        <v>7</v>
      </c>
      <c r="M577" s="17" t="s">
        <v>1557</v>
      </c>
      <c r="N577" s="17" t="s">
        <v>1512</v>
      </c>
      <c r="O577" s="27" t="str">
        <f>INDEX(accountchart[chartId], MATCH(Table1[[#This Row],[sellChartName]],accountchart[chartName],0))</f>
        <v>52900953</v>
      </c>
      <c r="P577" s="27" t="str">
        <f>INDEX(accountchart[chartId], MATCH(Table1[[#This Row],[buyChartName]],accountchart[chartName],0))</f>
        <v>47210273</v>
      </c>
    </row>
    <row r="578" spans="1:16" x14ac:dyDescent="0.5">
      <c r="A578" s="17" t="s">
        <v>3184</v>
      </c>
      <c r="B578" s="17" t="s">
        <v>1488</v>
      </c>
      <c r="C578" s="37">
        <f t="shared" si="17"/>
        <v>3</v>
      </c>
      <c r="D578" s="31" t="s">
        <v>843</v>
      </c>
      <c r="E578" s="31" t="s">
        <v>191</v>
      </c>
      <c r="F578" s="52"/>
      <c r="G578" s="30">
        <v>100</v>
      </c>
      <c r="H578" s="17">
        <v>7</v>
      </c>
      <c r="I578" s="17" t="s">
        <v>2894</v>
      </c>
      <c r="K578" s="30">
        <v>35</v>
      </c>
      <c r="L578" s="17">
        <v>7</v>
      </c>
      <c r="M578" s="17" t="s">
        <v>1557</v>
      </c>
      <c r="N578" s="17" t="s">
        <v>1512</v>
      </c>
      <c r="O578" s="27" t="str">
        <f>INDEX(accountchart[chartId], MATCH(Table1[[#This Row],[sellChartName]],accountchart[chartName],0))</f>
        <v>52900953</v>
      </c>
      <c r="P578" s="27" t="str">
        <f>INDEX(accountchart[chartId], MATCH(Table1[[#This Row],[buyChartName]],accountchart[chartName],0))</f>
        <v>47210273</v>
      </c>
    </row>
    <row r="579" spans="1:16" x14ac:dyDescent="0.5">
      <c r="A579" s="17" t="s">
        <v>3185</v>
      </c>
      <c r="B579" s="17" t="s">
        <v>1488</v>
      </c>
      <c r="C579" s="37">
        <f t="shared" si="17"/>
        <v>3</v>
      </c>
      <c r="D579" s="31" t="s">
        <v>2780</v>
      </c>
      <c r="E579" s="31" t="s">
        <v>191</v>
      </c>
      <c r="F579" s="52"/>
      <c r="G579" s="30">
        <v>0</v>
      </c>
      <c r="H579" s="17">
        <v>7</v>
      </c>
      <c r="I579" s="17" t="s">
        <v>2894</v>
      </c>
      <c r="K579" s="30">
        <v>0</v>
      </c>
      <c r="L579" s="17">
        <v>7</v>
      </c>
      <c r="M579" s="17" t="s">
        <v>1557</v>
      </c>
      <c r="N579" s="17" t="s">
        <v>1512</v>
      </c>
      <c r="O579" s="27" t="str">
        <f>INDEX(accountchart[chartId], MATCH(Table1[[#This Row],[sellChartName]],accountchart[chartName],0))</f>
        <v>52900953</v>
      </c>
      <c r="P579" s="27" t="str">
        <f>INDEX(accountchart[chartId], MATCH(Table1[[#This Row],[buyChartName]],accountchart[chartName],0))</f>
        <v>47210273</v>
      </c>
    </row>
    <row r="580" spans="1:16" x14ac:dyDescent="0.5">
      <c r="A580" s="17" t="s">
        <v>3186</v>
      </c>
      <c r="B580" s="17" t="s">
        <v>1488</v>
      </c>
      <c r="C580" s="37">
        <f t="shared" si="17"/>
        <v>3</v>
      </c>
      <c r="D580" s="31" t="s">
        <v>2781</v>
      </c>
      <c r="E580" s="31" t="s">
        <v>191</v>
      </c>
      <c r="F580" s="52"/>
      <c r="G580" s="30">
        <v>60</v>
      </c>
      <c r="H580" s="17">
        <v>7</v>
      </c>
      <c r="I580" s="17" t="s">
        <v>2894</v>
      </c>
      <c r="K580" s="30">
        <v>20</v>
      </c>
      <c r="L580" s="17">
        <v>7</v>
      </c>
      <c r="M580" s="17" t="s">
        <v>1557</v>
      </c>
      <c r="N580" s="17" t="s">
        <v>1512</v>
      </c>
      <c r="O580" s="27" t="str">
        <f>INDEX(accountchart[chartId], MATCH(Table1[[#This Row],[sellChartName]],accountchart[chartName],0))</f>
        <v>52900953</v>
      </c>
      <c r="P580" s="27" t="str">
        <f>INDEX(accountchart[chartId], MATCH(Table1[[#This Row],[buyChartName]],accountchart[chartName],0))</f>
        <v>47210273</v>
      </c>
    </row>
    <row r="581" spans="1:16" x14ac:dyDescent="0.5">
      <c r="A581" s="17" t="s">
        <v>3187</v>
      </c>
      <c r="B581" s="17" t="s">
        <v>1488</v>
      </c>
      <c r="C581" s="37">
        <f>IF($B581="ProductService",1,IF($B581="ProductNonInventory",3,IF($B581="ProductInventory",5,"error")))</f>
        <v>3</v>
      </c>
      <c r="D581" s="33" t="s">
        <v>991</v>
      </c>
      <c r="E581" s="31" t="s">
        <v>191</v>
      </c>
      <c r="F581" s="52"/>
      <c r="G581" s="30">
        <v>0</v>
      </c>
      <c r="H581" s="17">
        <v>7</v>
      </c>
      <c r="I581" s="17" t="s">
        <v>2894</v>
      </c>
      <c r="K581" s="30">
        <v>0</v>
      </c>
      <c r="L581" s="17">
        <v>7</v>
      </c>
      <c r="M581" s="17" t="s">
        <v>1557</v>
      </c>
      <c r="N581" s="17" t="s">
        <v>1512</v>
      </c>
      <c r="O581" s="27" t="str">
        <f>INDEX(accountchart[chartId], MATCH(Table1[[#This Row],[sellChartName]],accountchart[chartName],0))</f>
        <v>52900953</v>
      </c>
      <c r="P581" s="27" t="str">
        <f>INDEX(accountchart[chartId], MATCH(Table1[[#This Row],[buyChartName]],accountchart[chartName],0))</f>
        <v>47210273</v>
      </c>
    </row>
    <row r="582" spans="1:16" x14ac:dyDescent="0.5">
      <c r="A582" s="17" t="s">
        <v>3188</v>
      </c>
      <c r="B582" s="17" t="s">
        <v>1488</v>
      </c>
      <c r="C582" s="37">
        <f>IF($B582="ProductService",1,IF($B582="ProductNonInventory",3,IF($B582="ProductInventory",5,"error")))</f>
        <v>3</v>
      </c>
      <c r="D582" s="31" t="s">
        <v>793</v>
      </c>
      <c r="E582" s="31" t="s">
        <v>191</v>
      </c>
      <c r="F582" s="52"/>
      <c r="G582" s="30">
        <v>50</v>
      </c>
      <c r="H582" s="17">
        <v>7</v>
      </c>
      <c r="I582" s="17" t="s">
        <v>2894</v>
      </c>
      <c r="K582" s="30">
        <v>20</v>
      </c>
      <c r="L582" s="17">
        <v>7</v>
      </c>
      <c r="M582" s="17" t="s">
        <v>1557</v>
      </c>
      <c r="N582" s="17" t="s">
        <v>1512</v>
      </c>
      <c r="O582" s="27" t="str">
        <f>INDEX(accountchart[chartId], MATCH(Table1[[#This Row],[sellChartName]],accountchart[chartName],0))</f>
        <v>52900953</v>
      </c>
      <c r="P582" s="27" t="str">
        <f>INDEX(accountchart[chartId], MATCH(Table1[[#This Row],[buyChartName]],accountchart[chartName],0))</f>
        <v>47210273</v>
      </c>
    </row>
    <row r="583" spans="1:16" x14ac:dyDescent="0.5">
      <c r="A583" s="17" t="s">
        <v>3189</v>
      </c>
      <c r="B583" s="17" t="s">
        <v>1488</v>
      </c>
      <c r="C583" s="37">
        <f>IF($B583="ProductService",1,IF($B583="ProductNonInventory",3,IF($B583="ProductInventory",5,"error")))</f>
        <v>3</v>
      </c>
      <c r="D583" s="31" t="s">
        <v>2782</v>
      </c>
      <c r="E583" s="31" t="s">
        <v>191</v>
      </c>
      <c r="F583" s="52"/>
      <c r="G583" s="30">
        <v>50</v>
      </c>
      <c r="H583" s="17">
        <v>7</v>
      </c>
      <c r="I583" s="17" t="s">
        <v>2894</v>
      </c>
      <c r="K583" s="30">
        <v>20</v>
      </c>
      <c r="L583" s="17">
        <v>7</v>
      </c>
      <c r="M583" s="17" t="s">
        <v>1557</v>
      </c>
      <c r="N583" s="17" t="s">
        <v>1512</v>
      </c>
      <c r="O583" s="27" t="str">
        <f>INDEX(accountchart[chartId], MATCH(Table1[[#This Row],[sellChartName]],accountchart[chartName],0))</f>
        <v>52900953</v>
      </c>
      <c r="P583" s="27" t="str">
        <f>INDEX(accountchart[chartId], MATCH(Table1[[#This Row],[buyChartName]],accountchart[chartName],0))</f>
        <v>47210273</v>
      </c>
    </row>
    <row r="584" spans="1:16" x14ac:dyDescent="0.5">
      <c r="A584" s="17" t="s">
        <v>3191</v>
      </c>
      <c r="B584" s="17" t="s">
        <v>1488</v>
      </c>
      <c r="C584" s="37">
        <f t="shared" si="17"/>
        <v>3</v>
      </c>
      <c r="D584" s="31" t="s">
        <v>1318</v>
      </c>
      <c r="E584" s="31" t="s">
        <v>191</v>
      </c>
      <c r="F584" s="52"/>
      <c r="G584" s="30">
        <v>35</v>
      </c>
      <c r="H584" s="17">
        <v>7</v>
      </c>
      <c r="I584" s="17" t="s">
        <v>3190</v>
      </c>
      <c r="K584" s="30">
        <v>20</v>
      </c>
      <c r="L584" s="17">
        <v>7</v>
      </c>
      <c r="M584" s="17" t="s">
        <v>1557</v>
      </c>
      <c r="N584" s="17" t="s">
        <v>1512</v>
      </c>
      <c r="O584" s="27" t="str">
        <f>INDEX(accountchart[chartId], MATCH(Table1[[#This Row],[sellChartName]],accountchart[chartName],0))</f>
        <v>52900953</v>
      </c>
      <c r="P584" s="27" t="str">
        <f>INDEX(accountchart[chartId], MATCH(Table1[[#This Row],[buyChartName]],accountchart[chartName],0))</f>
        <v>47210273</v>
      </c>
    </row>
    <row r="585" spans="1:16" x14ac:dyDescent="0.5">
      <c r="A585" s="17" t="s">
        <v>3192</v>
      </c>
      <c r="B585" s="17" t="s">
        <v>1488</v>
      </c>
      <c r="C585" s="37">
        <f t="shared" si="17"/>
        <v>3</v>
      </c>
      <c r="D585" s="31" t="s">
        <v>2783</v>
      </c>
      <c r="E585" s="31" t="s">
        <v>2385</v>
      </c>
      <c r="F585" s="52"/>
      <c r="G585" s="30">
        <v>20</v>
      </c>
      <c r="H585" s="17">
        <v>7</v>
      </c>
      <c r="I585" s="17" t="s">
        <v>3190</v>
      </c>
      <c r="K585" s="30">
        <v>10</v>
      </c>
      <c r="L585" s="17">
        <v>7</v>
      </c>
      <c r="M585" s="17" t="s">
        <v>1557</v>
      </c>
      <c r="N585" s="17" t="s">
        <v>1512</v>
      </c>
      <c r="O585" s="27" t="str">
        <f>INDEX(accountchart[chartId], MATCH(Table1[[#This Row],[sellChartName]],accountchart[chartName],0))</f>
        <v>52900953</v>
      </c>
      <c r="P585" s="27" t="str">
        <f>INDEX(accountchart[chartId], MATCH(Table1[[#This Row],[buyChartName]],accountchart[chartName],0))</f>
        <v>47210273</v>
      </c>
    </row>
    <row r="586" spans="1:16" x14ac:dyDescent="0.5">
      <c r="A586" s="17" t="s">
        <v>3193</v>
      </c>
      <c r="B586" s="17" t="s">
        <v>1488</v>
      </c>
      <c r="C586" s="37">
        <f>IF($B586="ProductService",1,IF($B586="ProductNonInventory",3,IF($B586="ProductInventory",5,"error")))</f>
        <v>3</v>
      </c>
      <c r="D586" s="31" t="s">
        <v>2796</v>
      </c>
      <c r="E586" s="31" t="s">
        <v>2779</v>
      </c>
      <c r="F586" s="52"/>
      <c r="G586" s="30">
        <v>0</v>
      </c>
      <c r="H586" s="24">
        <v>7</v>
      </c>
      <c r="I586" s="17" t="s">
        <v>3190</v>
      </c>
      <c r="K586" s="30">
        <v>0</v>
      </c>
      <c r="L586" s="24">
        <v>7</v>
      </c>
      <c r="M586" s="17" t="s">
        <v>1557</v>
      </c>
      <c r="N586" s="17" t="s">
        <v>1512</v>
      </c>
      <c r="O586" s="27" t="str">
        <f>INDEX(accountchart[chartId], MATCH(Table1[[#This Row],[sellChartName]],accountchart[chartName],0))</f>
        <v>52900953</v>
      </c>
      <c r="P586" s="27" t="str">
        <f>INDEX(accountchart[chartId], MATCH(Table1[[#This Row],[buyChartName]],accountchart[chartName],0))</f>
        <v>47210273</v>
      </c>
    </row>
    <row r="587" spans="1:16" x14ac:dyDescent="0.5">
      <c r="A587" s="17" t="s">
        <v>3194</v>
      </c>
      <c r="B587" s="17" t="s">
        <v>1488</v>
      </c>
      <c r="C587" s="37">
        <f t="shared" si="17"/>
        <v>3</v>
      </c>
      <c r="D587" s="32" t="s">
        <v>909</v>
      </c>
      <c r="E587" s="31" t="s">
        <v>999</v>
      </c>
      <c r="F587" s="52"/>
      <c r="G587" s="30">
        <v>8</v>
      </c>
      <c r="H587" s="17">
        <v>7</v>
      </c>
      <c r="I587" s="17" t="s">
        <v>3190</v>
      </c>
      <c r="K587" s="30">
        <v>4</v>
      </c>
      <c r="L587" s="17">
        <v>7</v>
      </c>
      <c r="M587" s="17" t="s">
        <v>1557</v>
      </c>
      <c r="N587" s="17" t="s">
        <v>1512</v>
      </c>
      <c r="O587" s="27" t="str">
        <f>INDEX(accountchart[chartId], MATCH(Table1[[#This Row],[sellChartName]],accountchart[chartName],0))</f>
        <v>52900953</v>
      </c>
      <c r="P587" s="27" t="str">
        <f>INDEX(accountchart[chartId], MATCH(Table1[[#This Row],[buyChartName]],accountchart[chartName],0))</f>
        <v>47210273</v>
      </c>
    </row>
    <row r="588" spans="1:16" x14ac:dyDescent="0.5">
      <c r="A588" s="17" t="s">
        <v>3195</v>
      </c>
      <c r="B588" s="17" t="s">
        <v>1488</v>
      </c>
      <c r="C588" s="37">
        <f t="shared" si="17"/>
        <v>3</v>
      </c>
      <c r="D588" s="31" t="s">
        <v>990</v>
      </c>
      <c r="E588" s="31" t="s">
        <v>999</v>
      </c>
      <c r="F588" s="52"/>
      <c r="G588" s="30">
        <v>8</v>
      </c>
      <c r="H588" s="17">
        <v>7</v>
      </c>
      <c r="I588" s="17" t="s">
        <v>3190</v>
      </c>
      <c r="K588" s="30">
        <v>4</v>
      </c>
      <c r="L588" s="17">
        <v>7</v>
      </c>
      <c r="M588" s="17" t="s">
        <v>1557</v>
      </c>
      <c r="N588" s="17" t="s">
        <v>1512</v>
      </c>
      <c r="O588" s="27" t="str">
        <f>INDEX(accountchart[chartId], MATCH(Table1[[#This Row],[sellChartName]],accountchart[chartName],0))</f>
        <v>52900953</v>
      </c>
      <c r="P588" s="27" t="str">
        <f>INDEX(accountchart[chartId], MATCH(Table1[[#This Row],[buyChartName]],accountchart[chartName],0))</f>
        <v>47210273</v>
      </c>
    </row>
    <row r="589" spans="1:16" x14ac:dyDescent="0.5">
      <c r="A589" s="17" t="s">
        <v>3196</v>
      </c>
      <c r="B589" s="17" t="s">
        <v>1488</v>
      </c>
      <c r="C589" s="37">
        <f t="shared" si="17"/>
        <v>3</v>
      </c>
      <c r="D589" s="31" t="s">
        <v>913</v>
      </c>
      <c r="E589" s="31" t="s">
        <v>999</v>
      </c>
      <c r="F589" s="52"/>
      <c r="G589" s="30">
        <v>8</v>
      </c>
      <c r="H589" s="17">
        <v>7</v>
      </c>
      <c r="I589" s="17" t="s">
        <v>3190</v>
      </c>
      <c r="K589" s="30">
        <v>4</v>
      </c>
      <c r="L589" s="17">
        <v>7</v>
      </c>
      <c r="M589" s="17" t="s">
        <v>1557</v>
      </c>
      <c r="N589" s="17" t="s">
        <v>1512</v>
      </c>
      <c r="O589" s="27" t="str">
        <f>INDEX(accountchart[chartId], MATCH(Table1[[#This Row],[sellChartName]],accountchart[chartName],0))</f>
        <v>52900953</v>
      </c>
      <c r="P589" s="27" t="str">
        <f>INDEX(accountchart[chartId], MATCH(Table1[[#This Row],[buyChartName]],accountchart[chartName],0))</f>
        <v>47210273</v>
      </c>
    </row>
    <row r="590" spans="1:16" x14ac:dyDescent="0.5">
      <c r="A590" s="17" t="s">
        <v>3197</v>
      </c>
      <c r="B590" s="17" t="s">
        <v>1488</v>
      </c>
      <c r="C590" s="37">
        <f t="shared" si="17"/>
        <v>3</v>
      </c>
      <c r="D590" s="31" t="s">
        <v>2788</v>
      </c>
      <c r="E590" s="31" t="s">
        <v>191</v>
      </c>
      <c r="F590" s="52"/>
      <c r="G590" s="30">
        <v>400</v>
      </c>
      <c r="H590" s="17">
        <v>7</v>
      </c>
      <c r="I590" s="17" t="s">
        <v>3190</v>
      </c>
      <c r="K590" s="30">
        <v>350</v>
      </c>
      <c r="L590" s="17">
        <v>7</v>
      </c>
      <c r="M590" s="17" t="s">
        <v>1557</v>
      </c>
      <c r="N590" s="17" t="s">
        <v>1512</v>
      </c>
      <c r="O590" s="27" t="str">
        <f>INDEX(accountchart[chartId], MATCH(Table1[[#This Row],[sellChartName]],accountchart[chartName],0))</f>
        <v>52900953</v>
      </c>
      <c r="P590" s="27" t="str">
        <f>INDEX(accountchart[chartId], MATCH(Table1[[#This Row],[buyChartName]],accountchart[chartName],0))</f>
        <v>47210273</v>
      </c>
    </row>
    <row r="591" spans="1:16" x14ac:dyDescent="0.5">
      <c r="A591" s="17" t="s">
        <v>3198</v>
      </c>
      <c r="B591" s="17" t="s">
        <v>1488</v>
      </c>
      <c r="C591" s="37">
        <f t="shared" si="17"/>
        <v>3</v>
      </c>
      <c r="D591" s="31" t="s">
        <v>2789</v>
      </c>
      <c r="E591" s="31" t="s">
        <v>191</v>
      </c>
      <c r="F591" s="52"/>
      <c r="G591" s="30">
        <v>400</v>
      </c>
      <c r="H591" s="17">
        <v>7</v>
      </c>
      <c r="I591" s="17" t="s">
        <v>3190</v>
      </c>
      <c r="K591" s="30">
        <v>300</v>
      </c>
      <c r="L591" s="17">
        <v>7</v>
      </c>
      <c r="M591" s="17" t="s">
        <v>1557</v>
      </c>
      <c r="N591" s="17" t="s">
        <v>1512</v>
      </c>
      <c r="O591" s="27" t="str">
        <f>INDEX(accountchart[chartId], MATCH(Table1[[#This Row],[sellChartName]],accountchart[chartName],0))</f>
        <v>52900953</v>
      </c>
      <c r="P591" s="27" t="str">
        <f>INDEX(accountchart[chartId], MATCH(Table1[[#This Row],[buyChartName]],accountchart[chartName],0))</f>
        <v>47210273</v>
      </c>
    </row>
    <row r="592" spans="1:16" x14ac:dyDescent="0.5">
      <c r="A592" s="17" t="s">
        <v>3199</v>
      </c>
      <c r="B592" s="17" t="s">
        <v>1488</v>
      </c>
      <c r="C592" s="37">
        <f t="shared" si="17"/>
        <v>3</v>
      </c>
      <c r="D592" s="31" t="s">
        <v>2790</v>
      </c>
      <c r="E592" s="31" t="s">
        <v>191</v>
      </c>
      <c r="F592" s="52"/>
      <c r="G592" s="30">
        <v>100</v>
      </c>
      <c r="H592" s="17">
        <v>1</v>
      </c>
      <c r="I592" s="17" t="s">
        <v>3190</v>
      </c>
      <c r="K592" s="30">
        <v>80</v>
      </c>
      <c r="L592" s="17">
        <v>7</v>
      </c>
      <c r="M592" s="17" t="s">
        <v>1557</v>
      </c>
      <c r="N592" s="17" t="s">
        <v>1512</v>
      </c>
      <c r="O592" s="27" t="str">
        <f>INDEX(accountchart[chartId], MATCH(Table1[[#This Row],[sellChartName]],accountchart[chartName],0))</f>
        <v>52900953</v>
      </c>
      <c r="P592" s="27" t="str">
        <f>INDEX(accountchart[chartId], MATCH(Table1[[#This Row],[buyChartName]],accountchart[chartName],0))</f>
        <v>47210273</v>
      </c>
    </row>
    <row r="593" spans="1:16" x14ac:dyDescent="0.5">
      <c r="A593" s="17" t="s">
        <v>3200</v>
      </c>
      <c r="B593" s="17" t="s">
        <v>1488</v>
      </c>
      <c r="C593" s="37">
        <f t="shared" si="17"/>
        <v>3</v>
      </c>
      <c r="D593" s="31" t="s">
        <v>2791</v>
      </c>
      <c r="E593" s="31" t="s">
        <v>191</v>
      </c>
      <c r="F593" s="52"/>
      <c r="G593" s="30">
        <v>160</v>
      </c>
      <c r="H593" s="17">
        <v>7</v>
      </c>
      <c r="I593" s="17" t="s">
        <v>3190</v>
      </c>
      <c r="K593" s="30">
        <v>130</v>
      </c>
      <c r="L593" s="17">
        <v>7</v>
      </c>
      <c r="M593" s="17" t="s">
        <v>1557</v>
      </c>
      <c r="N593" s="17" t="s">
        <v>1512</v>
      </c>
      <c r="O593" s="27" t="str">
        <f>INDEX(accountchart[chartId], MATCH(Table1[[#This Row],[sellChartName]],accountchart[chartName],0))</f>
        <v>52900953</v>
      </c>
      <c r="P593" s="27" t="str">
        <f>INDEX(accountchart[chartId], MATCH(Table1[[#This Row],[buyChartName]],accountchart[chartName],0))</f>
        <v>47210273</v>
      </c>
    </row>
    <row r="594" spans="1:16" x14ac:dyDescent="0.5">
      <c r="A594" s="17" t="s">
        <v>3201</v>
      </c>
      <c r="B594" s="17" t="s">
        <v>1488</v>
      </c>
      <c r="C594" s="37">
        <f t="shared" si="17"/>
        <v>3</v>
      </c>
      <c r="D594" s="31" t="s">
        <v>2792</v>
      </c>
      <c r="E594" s="31" t="s">
        <v>14</v>
      </c>
      <c r="F594" s="52"/>
      <c r="G594" s="30">
        <v>60</v>
      </c>
      <c r="H594" s="17">
        <v>7</v>
      </c>
      <c r="I594" s="17" t="s">
        <v>3190</v>
      </c>
      <c r="K594" s="30">
        <v>30</v>
      </c>
      <c r="L594" s="17">
        <v>7</v>
      </c>
      <c r="M594" s="17" t="s">
        <v>1557</v>
      </c>
      <c r="N594" s="17" t="s">
        <v>1512</v>
      </c>
      <c r="O594" s="27" t="str">
        <f>INDEX(accountchart[chartId], MATCH(Table1[[#This Row],[sellChartName]],accountchart[chartName],0))</f>
        <v>52900953</v>
      </c>
      <c r="P594" s="27" t="str">
        <f>INDEX(accountchart[chartId], MATCH(Table1[[#This Row],[buyChartName]],accountchart[chartName],0))</f>
        <v>47210273</v>
      </c>
    </row>
    <row r="595" spans="1:16" x14ac:dyDescent="0.5">
      <c r="A595" s="17" t="s">
        <v>3202</v>
      </c>
      <c r="B595" s="17" t="s">
        <v>1488</v>
      </c>
      <c r="C595" s="37">
        <f t="shared" si="17"/>
        <v>3</v>
      </c>
      <c r="D595" s="31" t="s">
        <v>2793</v>
      </c>
      <c r="E595" s="31" t="s">
        <v>191</v>
      </c>
      <c r="F595" s="52"/>
      <c r="G595" s="30">
        <v>250</v>
      </c>
      <c r="H595" s="17">
        <v>7</v>
      </c>
      <c r="I595" s="17" t="s">
        <v>3190</v>
      </c>
      <c r="K595" s="30">
        <v>200</v>
      </c>
      <c r="L595" s="17">
        <v>7</v>
      </c>
      <c r="M595" s="17" t="s">
        <v>1557</v>
      </c>
      <c r="N595" s="17" t="s">
        <v>1512</v>
      </c>
      <c r="O595" s="27" t="str">
        <f>INDEX(accountchart[chartId], MATCH(Table1[[#This Row],[sellChartName]],accountchart[chartName],0))</f>
        <v>52900953</v>
      </c>
      <c r="P595" s="27" t="str">
        <f>INDEX(accountchart[chartId], MATCH(Table1[[#This Row],[buyChartName]],accountchart[chartName],0))</f>
        <v>47210273</v>
      </c>
    </row>
    <row r="596" spans="1:16" x14ac:dyDescent="0.5">
      <c r="A596" s="17" t="s">
        <v>3203</v>
      </c>
      <c r="B596" s="17" t="s">
        <v>1488</v>
      </c>
      <c r="C596" s="37">
        <f t="shared" si="17"/>
        <v>3</v>
      </c>
      <c r="D596" s="31" t="s">
        <v>996</v>
      </c>
      <c r="E596" s="31" t="s">
        <v>191</v>
      </c>
      <c r="F596" s="52"/>
      <c r="G596" s="30">
        <v>150</v>
      </c>
      <c r="H596" s="17">
        <v>7</v>
      </c>
      <c r="I596" s="17" t="s">
        <v>3190</v>
      </c>
      <c r="K596" s="30">
        <v>100</v>
      </c>
      <c r="L596" s="17">
        <v>7</v>
      </c>
      <c r="M596" s="17" t="s">
        <v>1557</v>
      </c>
      <c r="N596" s="17" t="s">
        <v>1512</v>
      </c>
      <c r="O596" s="27" t="str">
        <f>INDEX(accountchart[chartId], MATCH(Table1[[#This Row],[sellChartName]],accountchart[chartName],0))</f>
        <v>52900953</v>
      </c>
      <c r="P596" s="27" t="str">
        <f>INDEX(accountchart[chartId], MATCH(Table1[[#This Row],[buyChartName]],accountchart[chartName],0))</f>
        <v>47210273</v>
      </c>
    </row>
    <row r="597" spans="1:16" x14ac:dyDescent="0.5">
      <c r="A597" s="17" t="s">
        <v>3204</v>
      </c>
      <c r="B597" s="17" t="s">
        <v>1488</v>
      </c>
      <c r="C597" s="37">
        <f t="shared" si="17"/>
        <v>3</v>
      </c>
      <c r="D597" s="31" t="s">
        <v>2794</v>
      </c>
      <c r="E597" s="31" t="s">
        <v>191</v>
      </c>
      <c r="F597" s="52"/>
      <c r="G597" s="30">
        <v>250</v>
      </c>
      <c r="H597" s="17">
        <v>7</v>
      </c>
      <c r="I597" s="17" t="s">
        <v>3190</v>
      </c>
      <c r="K597" s="30">
        <v>200</v>
      </c>
      <c r="L597" s="17">
        <v>7</v>
      </c>
      <c r="M597" s="17" t="s">
        <v>1557</v>
      </c>
      <c r="N597" s="17" t="s">
        <v>1512</v>
      </c>
      <c r="O597" s="27" t="str">
        <f>INDEX(accountchart[chartId], MATCH(Table1[[#This Row],[sellChartName]],accountchart[chartName],0))</f>
        <v>52900953</v>
      </c>
      <c r="P597" s="27" t="str">
        <f>INDEX(accountchart[chartId], MATCH(Table1[[#This Row],[buyChartName]],accountchart[chartName],0))</f>
        <v>47210273</v>
      </c>
    </row>
    <row r="598" spans="1:16" x14ac:dyDescent="0.5">
      <c r="A598" s="17" t="s">
        <v>3205</v>
      </c>
      <c r="B598" s="17" t="s">
        <v>1488</v>
      </c>
      <c r="C598" s="37">
        <f t="shared" si="17"/>
        <v>3</v>
      </c>
      <c r="D598" s="31" t="s">
        <v>2795</v>
      </c>
      <c r="E598" s="31" t="s">
        <v>191</v>
      </c>
      <c r="F598" s="52"/>
      <c r="G598" s="30">
        <v>250</v>
      </c>
      <c r="H598" s="17">
        <v>7</v>
      </c>
      <c r="I598" s="17" t="s">
        <v>3190</v>
      </c>
      <c r="K598" s="30">
        <v>180</v>
      </c>
      <c r="L598" s="17">
        <v>7</v>
      </c>
      <c r="M598" s="17" t="s">
        <v>1557</v>
      </c>
      <c r="N598" s="17" t="s">
        <v>1512</v>
      </c>
      <c r="O598" s="27" t="str">
        <f>INDEX(accountchart[chartId], MATCH(Table1[[#This Row],[sellChartName]],accountchart[chartName],0))</f>
        <v>52900953</v>
      </c>
      <c r="P598" s="27" t="str">
        <f>INDEX(accountchart[chartId], MATCH(Table1[[#This Row],[buyChartName]],accountchart[chartName],0))</f>
        <v>47210273</v>
      </c>
    </row>
    <row r="599" spans="1:16" x14ac:dyDescent="0.5">
      <c r="A599" s="17" t="s">
        <v>3206</v>
      </c>
      <c r="B599" s="17" t="s">
        <v>1488</v>
      </c>
      <c r="C599" s="37">
        <f>IF($B599="ProductService",1,IF($B599="ProductNonInventory",3,IF($B599="ProductInventory",5,"error")))</f>
        <v>3</v>
      </c>
      <c r="D599" s="31" t="s">
        <v>2797</v>
      </c>
      <c r="E599" s="31" t="s">
        <v>191</v>
      </c>
      <c r="F599" s="52"/>
      <c r="G599" s="30">
        <v>0</v>
      </c>
      <c r="H599" s="17">
        <v>7</v>
      </c>
      <c r="I599" s="17" t="s">
        <v>3190</v>
      </c>
      <c r="K599" s="30">
        <v>0</v>
      </c>
      <c r="L599" s="17">
        <v>7</v>
      </c>
      <c r="M599" s="17" t="s">
        <v>1557</v>
      </c>
      <c r="N599" s="17" t="s">
        <v>1512</v>
      </c>
      <c r="O599" s="27" t="str">
        <f>INDEX(accountchart[chartId], MATCH(Table1[[#This Row],[sellChartName]],accountchart[chartName],0))</f>
        <v>52900953</v>
      </c>
      <c r="P599" s="27" t="str">
        <f>INDEX(accountchart[chartId], MATCH(Table1[[#This Row],[buyChartName]],accountchart[chartName],0))</f>
        <v>47210273</v>
      </c>
    </row>
    <row r="600" spans="1:16" x14ac:dyDescent="0.5">
      <c r="A600" s="17" t="s">
        <v>3207</v>
      </c>
      <c r="B600" s="17" t="s">
        <v>1488</v>
      </c>
      <c r="C600" s="37">
        <f t="shared" ref="C600:C605" si="18">IF($B600="ProductService",1,IF($B600="ProductNonInventory",3,IF($B600="ProductInventory",5,"error")))</f>
        <v>3</v>
      </c>
      <c r="D600" s="31" t="s">
        <v>992</v>
      </c>
      <c r="E600" s="31" t="s">
        <v>2279</v>
      </c>
      <c r="F600" s="52"/>
      <c r="G600" s="30">
        <v>140</v>
      </c>
      <c r="H600" s="24">
        <v>7</v>
      </c>
      <c r="I600" s="17" t="s">
        <v>3190</v>
      </c>
      <c r="K600" s="30">
        <v>0</v>
      </c>
      <c r="L600" s="24">
        <v>7</v>
      </c>
      <c r="M600" s="17" t="s">
        <v>1557</v>
      </c>
      <c r="N600" s="17" t="s">
        <v>1512</v>
      </c>
      <c r="O600" s="27" t="str">
        <f>INDEX(accountchart[chartId], MATCH(Table1[[#This Row],[sellChartName]],accountchart[chartName],0))</f>
        <v>52900953</v>
      </c>
      <c r="P600" s="27" t="str">
        <f>INDEX(accountchart[chartId], MATCH(Table1[[#This Row],[buyChartName]],accountchart[chartName],0))</f>
        <v>47210273</v>
      </c>
    </row>
    <row r="601" spans="1:16" x14ac:dyDescent="0.5">
      <c r="A601" s="17" t="s">
        <v>3208</v>
      </c>
      <c r="B601" s="17" t="s">
        <v>1488</v>
      </c>
      <c r="C601" s="37">
        <f t="shared" si="18"/>
        <v>3</v>
      </c>
      <c r="D601" s="31" t="s">
        <v>2798</v>
      </c>
      <c r="E601" s="31" t="s">
        <v>2799</v>
      </c>
      <c r="F601" s="52"/>
      <c r="G601" s="30">
        <v>50</v>
      </c>
      <c r="H601" s="17">
        <v>7</v>
      </c>
      <c r="I601" s="17" t="s">
        <v>3213</v>
      </c>
      <c r="K601" s="30">
        <v>0</v>
      </c>
      <c r="L601" s="17">
        <v>7</v>
      </c>
      <c r="M601" s="17" t="s">
        <v>1557</v>
      </c>
      <c r="N601" s="17" t="s">
        <v>1512</v>
      </c>
      <c r="O601" s="27" t="str">
        <f>INDEX(accountchart[chartId], MATCH(Table1[[#This Row],[sellChartName]],accountchart[chartName],0))</f>
        <v>52900953</v>
      </c>
      <c r="P601" s="27" t="str">
        <f>INDEX(accountchart[chartId], MATCH(Table1[[#This Row],[buyChartName]],accountchart[chartName],0))</f>
        <v>47210273</v>
      </c>
    </row>
    <row r="602" spans="1:16" x14ac:dyDescent="0.5">
      <c r="A602" s="17" t="s">
        <v>3209</v>
      </c>
      <c r="B602" s="17" t="s">
        <v>1488</v>
      </c>
      <c r="C602" s="37">
        <f t="shared" si="18"/>
        <v>3</v>
      </c>
      <c r="D602" s="31" t="s">
        <v>912</v>
      </c>
      <c r="E602" s="31" t="s">
        <v>2799</v>
      </c>
      <c r="F602" s="52"/>
      <c r="G602" s="30">
        <v>40</v>
      </c>
      <c r="H602" s="17">
        <v>7</v>
      </c>
      <c r="I602" s="17" t="s">
        <v>3213</v>
      </c>
      <c r="K602" s="30">
        <v>0</v>
      </c>
      <c r="L602" s="17">
        <v>7</v>
      </c>
      <c r="M602" s="17" t="s">
        <v>1557</v>
      </c>
      <c r="N602" s="17" t="s">
        <v>1512</v>
      </c>
      <c r="O602" s="27" t="str">
        <f>INDEX(accountchart[chartId], MATCH(Table1[[#This Row],[sellChartName]],accountchart[chartName],0))</f>
        <v>52900953</v>
      </c>
      <c r="P602" s="27" t="str">
        <f>INDEX(accountchart[chartId], MATCH(Table1[[#This Row],[buyChartName]],accountchart[chartName],0))</f>
        <v>47210273</v>
      </c>
    </row>
    <row r="603" spans="1:16" x14ac:dyDescent="0.5">
      <c r="A603" s="17" t="s">
        <v>3210</v>
      </c>
      <c r="B603" s="17" t="s">
        <v>1488</v>
      </c>
      <c r="C603" s="37">
        <f t="shared" si="18"/>
        <v>3</v>
      </c>
      <c r="D603" s="31" t="s">
        <v>916</v>
      </c>
      <c r="E603" s="31" t="s">
        <v>2799</v>
      </c>
      <c r="F603" s="52"/>
      <c r="G603" s="30">
        <v>40</v>
      </c>
      <c r="H603" s="17">
        <v>7</v>
      </c>
      <c r="I603" s="17" t="s">
        <v>3213</v>
      </c>
      <c r="K603" s="30">
        <v>0</v>
      </c>
      <c r="L603" s="17">
        <v>7</v>
      </c>
      <c r="M603" s="17" t="s">
        <v>1557</v>
      </c>
      <c r="N603" s="17" t="s">
        <v>1512</v>
      </c>
      <c r="O603" s="27" t="str">
        <f>INDEX(accountchart[chartId], MATCH(Table1[[#This Row],[sellChartName]],accountchart[chartName],0))</f>
        <v>52900953</v>
      </c>
      <c r="P603" s="27" t="str">
        <f>INDEX(accountchart[chartId], MATCH(Table1[[#This Row],[buyChartName]],accountchart[chartName],0))</f>
        <v>47210273</v>
      </c>
    </row>
    <row r="604" spans="1:16" x14ac:dyDescent="0.5">
      <c r="A604" s="17" t="s">
        <v>3211</v>
      </c>
      <c r="B604" s="17" t="s">
        <v>1488</v>
      </c>
      <c r="C604" s="37">
        <f t="shared" si="18"/>
        <v>3</v>
      </c>
      <c r="D604" s="31" t="s">
        <v>2800</v>
      </c>
      <c r="E604" s="31" t="s">
        <v>2799</v>
      </c>
      <c r="F604" s="52"/>
      <c r="G604" s="30">
        <v>0</v>
      </c>
      <c r="H604" s="17">
        <v>7</v>
      </c>
      <c r="I604" s="17" t="s">
        <v>3213</v>
      </c>
      <c r="K604" s="30">
        <v>0</v>
      </c>
      <c r="L604" s="17">
        <v>7</v>
      </c>
      <c r="M604" s="17" t="s">
        <v>1557</v>
      </c>
      <c r="N604" s="17" t="s">
        <v>1512</v>
      </c>
      <c r="O604" s="27" t="str">
        <f>INDEX(accountchart[chartId], MATCH(Table1[[#This Row],[sellChartName]],accountchart[chartName],0))</f>
        <v>52900953</v>
      </c>
      <c r="P604" s="27" t="str">
        <f>INDEX(accountchart[chartId], MATCH(Table1[[#This Row],[buyChartName]],accountchart[chartName],0))</f>
        <v>47210273</v>
      </c>
    </row>
    <row r="605" spans="1:16" s="28" customFormat="1" ht="20.399999999999999" thickBot="1" x14ac:dyDescent="0.55000000000000004">
      <c r="A605" s="48" t="s">
        <v>3212</v>
      </c>
      <c r="B605" s="28" t="s">
        <v>1488</v>
      </c>
      <c r="C605" s="38">
        <f t="shared" si="18"/>
        <v>3</v>
      </c>
      <c r="D605" s="46" t="s">
        <v>2801</v>
      </c>
      <c r="E605" s="46" t="s">
        <v>2799</v>
      </c>
      <c r="F605" s="53"/>
      <c r="G605" s="44">
        <v>90</v>
      </c>
      <c r="H605" s="28">
        <v>7</v>
      </c>
      <c r="I605" s="28" t="s">
        <v>3213</v>
      </c>
      <c r="K605" s="30">
        <v>0</v>
      </c>
      <c r="L605" s="28">
        <v>7</v>
      </c>
      <c r="M605" s="28" t="s">
        <v>1557</v>
      </c>
      <c r="N605" s="28" t="s">
        <v>1512</v>
      </c>
      <c r="O605" s="29" t="str">
        <f>INDEX(accountchart[chartId], MATCH(Table1[[#This Row],[sellChartName]],accountchart[chartName],0))</f>
        <v>52900953</v>
      </c>
      <c r="P605" s="29" t="str">
        <f>INDEX(accountchart[chartId], MATCH(Table1[[#This Row],[buyChartName]],accountchart[chartName],0))</f>
        <v>47210273</v>
      </c>
    </row>
    <row r="606" spans="1:16" ht="20.399999999999999" thickTop="1" x14ac:dyDescent="0.5">
      <c r="A606" s="3" t="s">
        <v>3248</v>
      </c>
      <c r="B606" s="17" t="s">
        <v>1489</v>
      </c>
      <c r="C606" s="37">
        <f t="shared" ref="C606:C640" si="19">IF($B606="ProductService",1,IF($B606="ProductNonInventory",3,IF($B606="ProductInventory",5,"error")))</f>
        <v>5</v>
      </c>
      <c r="D606" s="45" t="s">
        <v>3214</v>
      </c>
      <c r="E606" s="30" t="s">
        <v>2288</v>
      </c>
      <c r="F606" s="52"/>
      <c r="G606" s="30"/>
      <c r="H606" s="17">
        <v>1</v>
      </c>
      <c r="I606" s="17" t="s">
        <v>3230</v>
      </c>
      <c r="L606" s="17">
        <v>1</v>
      </c>
      <c r="M606" s="17" t="s">
        <v>1521</v>
      </c>
      <c r="N606" s="17" t="s">
        <v>1512</v>
      </c>
      <c r="O606" s="27" t="str">
        <f>INDEX(accountchart[chartId], MATCH(Table1[[#This Row],[sellChartName]],accountchart[chartName],0))</f>
        <v>52899635</v>
      </c>
      <c r="P606" s="27" t="str">
        <f>INDEX(accountchart[chartId], MATCH(Table1[[#This Row],[buyChartName]],accountchart[chartName],0))</f>
        <v>47210273</v>
      </c>
    </row>
    <row r="607" spans="1:16" x14ac:dyDescent="0.5">
      <c r="A607" s="3" t="s">
        <v>3249</v>
      </c>
      <c r="B607" s="17" t="s">
        <v>1489</v>
      </c>
      <c r="C607" s="37">
        <f t="shared" si="19"/>
        <v>5</v>
      </c>
      <c r="D607" s="34" t="s">
        <v>3215</v>
      </c>
      <c r="E607" s="30" t="s">
        <v>2288</v>
      </c>
      <c r="F607" s="52"/>
      <c r="G607" s="30"/>
      <c r="H607" s="17">
        <v>1</v>
      </c>
      <c r="I607" s="17" t="s">
        <v>3230</v>
      </c>
      <c r="L607" s="17">
        <v>1</v>
      </c>
      <c r="M607" s="17" t="s">
        <v>1521</v>
      </c>
      <c r="N607" s="17" t="s">
        <v>1512</v>
      </c>
      <c r="O607" s="27" t="str">
        <f>INDEX(accountchart[chartId], MATCH(Table1[[#This Row],[sellChartName]],accountchart[chartName],0))</f>
        <v>52899635</v>
      </c>
      <c r="P607" s="27" t="str">
        <f>INDEX(accountchart[chartId], MATCH(Table1[[#This Row],[buyChartName]],accountchart[chartName],0))</f>
        <v>47210273</v>
      </c>
    </row>
    <row r="608" spans="1:16" x14ac:dyDescent="0.5">
      <c r="A608" s="3" t="s">
        <v>3250</v>
      </c>
      <c r="B608" s="17" t="s">
        <v>1489</v>
      </c>
      <c r="C608" s="37">
        <f t="shared" si="19"/>
        <v>5</v>
      </c>
      <c r="D608" s="34" t="s">
        <v>3216</v>
      </c>
      <c r="E608" s="30" t="s">
        <v>2288</v>
      </c>
      <c r="F608" s="52"/>
      <c r="G608" s="30"/>
      <c r="H608" s="17">
        <v>1</v>
      </c>
      <c r="I608" s="17" t="s">
        <v>3230</v>
      </c>
      <c r="L608" s="17">
        <v>1</v>
      </c>
      <c r="M608" s="17" t="s">
        <v>1521</v>
      </c>
      <c r="N608" s="17" t="s">
        <v>1512</v>
      </c>
      <c r="O608" s="27" t="str">
        <f>INDEX(accountchart[chartId], MATCH(Table1[[#This Row],[sellChartName]],accountchart[chartName],0))</f>
        <v>52899635</v>
      </c>
      <c r="P608" s="27" t="str">
        <f>INDEX(accountchart[chartId], MATCH(Table1[[#This Row],[buyChartName]],accountchart[chartName],0))</f>
        <v>47210273</v>
      </c>
    </row>
    <row r="609" spans="1:16" x14ac:dyDescent="0.5">
      <c r="A609" s="3" t="s">
        <v>3251</v>
      </c>
      <c r="B609" s="17" t="s">
        <v>1489</v>
      </c>
      <c r="C609" s="37">
        <f t="shared" si="19"/>
        <v>5</v>
      </c>
      <c r="D609" s="34" t="s">
        <v>3217</v>
      </c>
      <c r="E609" s="30" t="s">
        <v>2288</v>
      </c>
      <c r="F609" s="52"/>
      <c r="G609" s="30"/>
      <c r="H609" s="17">
        <v>1</v>
      </c>
      <c r="I609" s="17" t="s">
        <v>3230</v>
      </c>
      <c r="L609" s="17">
        <v>1</v>
      </c>
      <c r="M609" s="17" t="s">
        <v>1521</v>
      </c>
      <c r="N609" s="17" t="s">
        <v>1512</v>
      </c>
      <c r="O609" s="27" t="str">
        <f>INDEX(accountchart[chartId], MATCH(Table1[[#This Row],[sellChartName]],accountchart[chartName],0))</f>
        <v>52899635</v>
      </c>
      <c r="P609" s="27" t="str">
        <f>INDEX(accountchart[chartId], MATCH(Table1[[#This Row],[buyChartName]],accountchart[chartName],0))</f>
        <v>47210273</v>
      </c>
    </row>
    <row r="610" spans="1:16" x14ac:dyDescent="0.5">
      <c r="A610" s="3" t="s">
        <v>3252</v>
      </c>
      <c r="B610" s="17" t="s">
        <v>1489</v>
      </c>
      <c r="C610" s="37">
        <f t="shared" si="19"/>
        <v>5</v>
      </c>
      <c r="D610" s="34" t="s">
        <v>3218</v>
      </c>
      <c r="E610" s="30" t="s">
        <v>2288</v>
      </c>
      <c r="F610" s="52"/>
      <c r="G610" s="30"/>
      <c r="H610" s="17">
        <v>1</v>
      </c>
      <c r="I610" s="17" t="s">
        <v>3230</v>
      </c>
      <c r="L610" s="17">
        <v>1</v>
      </c>
      <c r="M610" s="17" t="s">
        <v>1521</v>
      </c>
      <c r="N610" s="17" t="s">
        <v>1512</v>
      </c>
      <c r="O610" s="27" t="str">
        <f>INDEX(accountchart[chartId], MATCH(Table1[[#This Row],[sellChartName]],accountchart[chartName],0))</f>
        <v>52899635</v>
      </c>
      <c r="P610" s="27" t="str">
        <f>INDEX(accountchart[chartId], MATCH(Table1[[#This Row],[buyChartName]],accountchart[chartName],0))</f>
        <v>47210273</v>
      </c>
    </row>
    <row r="611" spans="1:16" x14ac:dyDescent="0.5">
      <c r="A611" s="3" t="s">
        <v>3253</v>
      </c>
      <c r="B611" s="17" t="s">
        <v>1489</v>
      </c>
      <c r="C611" s="37">
        <f t="shared" si="19"/>
        <v>5</v>
      </c>
      <c r="D611" s="34" t="s">
        <v>3219</v>
      </c>
      <c r="E611" s="30" t="s">
        <v>2288</v>
      </c>
      <c r="F611" s="52"/>
      <c r="G611" s="30"/>
      <c r="H611" s="17">
        <v>1</v>
      </c>
      <c r="I611" s="17" t="s">
        <v>3230</v>
      </c>
      <c r="L611" s="17">
        <v>1</v>
      </c>
      <c r="M611" s="17" t="s">
        <v>1521</v>
      </c>
      <c r="N611" s="17" t="s">
        <v>1512</v>
      </c>
      <c r="O611" s="27" t="str">
        <f>INDEX(accountchart[chartId], MATCH(Table1[[#This Row],[sellChartName]],accountchart[chartName],0))</f>
        <v>52899635</v>
      </c>
      <c r="P611" s="27" t="str">
        <f>INDEX(accountchart[chartId], MATCH(Table1[[#This Row],[buyChartName]],accountchart[chartName],0))</f>
        <v>47210273</v>
      </c>
    </row>
    <row r="612" spans="1:16" x14ac:dyDescent="0.5">
      <c r="A612" s="3" t="s">
        <v>3254</v>
      </c>
      <c r="B612" s="17" t="s">
        <v>1489</v>
      </c>
      <c r="C612" s="37">
        <f t="shared" si="19"/>
        <v>5</v>
      </c>
      <c r="D612" s="34" t="s">
        <v>3220</v>
      </c>
      <c r="E612" s="30" t="s">
        <v>2288</v>
      </c>
      <c r="F612" s="52"/>
      <c r="G612" s="30"/>
      <c r="H612" s="17">
        <v>1</v>
      </c>
      <c r="I612" s="17" t="s">
        <v>3230</v>
      </c>
      <c r="L612" s="17">
        <v>1</v>
      </c>
      <c r="M612" s="17" t="s">
        <v>1521</v>
      </c>
      <c r="N612" s="17" t="s">
        <v>1512</v>
      </c>
      <c r="O612" s="27" t="str">
        <f>INDEX(accountchart[chartId], MATCH(Table1[[#This Row],[sellChartName]],accountchart[chartName],0))</f>
        <v>52899635</v>
      </c>
      <c r="P612" s="27" t="str">
        <f>INDEX(accountchart[chartId], MATCH(Table1[[#This Row],[buyChartName]],accountchart[chartName],0))</f>
        <v>47210273</v>
      </c>
    </row>
    <row r="613" spans="1:16" x14ac:dyDescent="0.5">
      <c r="A613" s="3" t="s">
        <v>3255</v>
      </c>
      <c r="B613" s="17" t="s">
        <v>1489</v>
      </c>
      <c r="C613" s="37">
        <f t="shared" si="19"/>
        <v>5</v>
      </c>
      <c r="D613" s="34" t="s">
        <v>3221</v>
      </c>
      <c r="E613" s="30" t="s">
        <v>2288</v>
      </c>
      <c r="F613" s="52"/>
      <c r="G613" s="30"/>
      <c r="H613" s="17">
        <v>1</v>
      </c>
      <c r="I613" s="17" t="s">
        <v>3230</v>
      </c>
      <c r="L613" s="17">
        <v>1</v>
      </c>
      <c r="M613" s="17" t="s">
        <v>1521</v>
      </c>
      <c r="N613" s="17" t="s">
        <v>1512</v>
      </c>
      <c r="O613" s="27" t="str">
        <f>INDEX(accountchart[chartId], MATCH(Table1[[#This Row],[sellChartName]],accountchart[chartName],0))</f>
        <v>52899635</v>
      </c>
      <c r="P613" s="27" t="str">
        <f>INDEX(accountchart[chartId], MATCH(Table1[[#This Row],[buyChartName]],accountchart[chartName],0))</f>
        <v>47210273</v>
      </c>
    </row>
    <row r="614" spans="1:16" x14ac:dyDescent="0.5">
      <c r="A614" s="3" t="s">
        <v>3256</v>
      </c>
      <c r="B614" s="17" t="s">
        <v>1489</v>
      </c>
      <c r="C614" s="37">
        <f t="shared" si="19"/>
        <v>5</v>
      </c>
      <c r="D614" s="34" t="s">
        <v>3222</v>
      </c>
      <c r="E614" s="30" t="s">
        <v>2288</v>
      </c>
      <c r="F614" s="52"/>
      <c r="G614" s="30"/>
      <c r="H614" s="17">
        <v>1</v>
      </c>
      <c r="I614" s="17" t="s">
        <v>3230</v>
      </c>
      <c r="L614" s="17">
        <v>1</v>
      </c>
      <c r="M614" s="17" t="s">
        <v>1521</v>
      </c>
      <c r="N614" s="17" t="s">
        <v>1512</v>
      </c>
      <c r="O614" s="27" t="str">
        <f>INDEX(accountchart[chartId], MATCH(Table1[[#This Row],[sellChartName]],accountchart[chartName],0))</f>
        <v>52899635</v>
      </c>
      <c r="P614" s="27" t="str">
        <f>INDEX(accountchart[chartId], MATCH(Table1[[#This Row],[buyChartName]],accountchart[chartName],0))</f>
        <v>47210273</v>
      </c>
    </row>
    <row r="615" spans="1:16" x14ac:dyDescent="0.5">
      <c r="A615" s="3" t="s">
        <v>3257</v>
      </c>
      <c r="B615" s="17" t="s">
        <v>1489</v>
      </c>
      <c r="C615" s="37">
        <f t="shared" si="19"/>
        <v>5</v>
      </c>
      <c r="D615" s="34" t="s">
        <v>3223</v>
      </c>
      <c r="E615" s="30" t="s">
        <v>2288</v>
      </c>
      <c r="F615" s="52"/>
      <c r="G615" s="30"/>
      <c r="H615" s="17">
        <v>1</v>
      </c>
      <c r="I615" s="17" t="s">
        <v>3230</v>
      </c>
      <c r="L615" s="17">
        <v>1</v>
      </c>
      <c r="M615" s="17" t="s">
        <v>1521</v>
      </c>
      <c r="N615" s="17" t="s">
        <v>1512</v>
      </c>
      <c r="O615" s="27" t="str">
        <f>INDEX(accountchart[chartId], MATCH(Table1[[#This Row],[sellChartName]],accountchart[chartName],0))</f>
        <v>52899635</v>
      </c>
      <c r="P615" s="27" t="str">
        <f>INDEX(accountchart[chartId], MATCH(Table1[[#This Row],[buyChartName]],accountchart[chartName],0))</f>
        <v>47210273</v>
      </c>
    </row>
    <row r="616" spans="1:16" x14ac:dyDescent="0.5">
      <c r="A616" s="3" t="s">
        <v>3258</v>
      </c>
      <c r="B616" s="17" t="s">
        <v>1489</v>
      </c>
      <c r="C616" s="37">
        <f t="shared" si="19"/>
        <v>5</v>
      </c>
      <c r="D616" s="34" t="s">
        <v>3224</v>
      </c>
      <c r="E616" s="30" t="s">
        <v>2288</v>
      </c>
      <c r="F616" s="52"/>
      <c r="G616" s="30"/>
      <c r="H616" s="17">
        <v>1</v>
      </c>
      <c r="I616" s="17" t="s">
        <v>3230</v>
      </c>
      <c r="L616" s="17">
        <v>1</v>
      </c>
      <c r="M616" s="17" t="s">
        <v>1521</v>
      </c>
      <c r="N616" s="17" t="s">
        <v>1512</v>
      </c>
      <c r="O616" s="27" t="str">
        <f>INDEX(accountchart[chartId], MATCH(Table1[[#This Row],[sellChartName]],accountchart[chartName],0))</f>
        <v>52899635</v>
      </c>
      <c r="P616" s="27" t="str">
        <f>INDEX(accountchart[chartId], MATCH(Table1[[#This Row],[buyChartName]],accountchart[chartName],0))</f>
        <v>47210273</v>
      </c>
    </row>
    <row r="617" spans="1:16" x14ac:dyDescent="0.5">
      <c r="A617" s="3" t="s">
        <v>3259</v>
      </c>
      <c r="B617" s="17" t="s">
        <v>1489</v>
      </c>
      <c r="C617" s="37">
        <f t="shared" si="19"/>
        <v>5</v>
      </c>
      <c r="D617" s="34" t="s">
        <v>3225</v>
      </c>
      <c r="E617" s="30" t="s">
        <v>2288</v>
      </c>
      <c r="F617" s="52"/>
      <c r="G617" s="30"/>
      <c r="H617" s="17">
        <v>1</v>
      </c>
      <c r="I617" s="17" t="s">
        <v>3230</v>
      </c>
      <c r="L617" s="17">
        <v>1</v>
      </c>
      <c r="M617" s="17" t="s">
        <v>1521</v>
      </c>
      <c r="N617" s="17" t="s">
        <v>1512</v>
      </c>
      <c r="O617" s="27" t="str">
        <f>INDEX(accountchart[chartId], MATCH(Table1[[#This Row],[sellChartName]],accountchart[chartName],0))</f>
        <v>52899635</v>
      </c>
      <c r="P617" s="27" t="str">
        <f>INDEX(accountchart[chartId], MATCH(Table1[[#This Row],[buyChartName]],accountchart[chartName],0))</f>
        <v>47210273</v>
      </c>
    </row>
    <row r="618" spans="1:16" x14ac:dyDescent="0.5">
      <c r="A618" s="3" t="s">
        <v>3260</v>
      </c>
      <c r="B618" s="17" t="s">
        <v>1489</v>
      </c>
      <c r="C618" s="37">
        <f t="shared" si="19"/>
        <v>5</v>
      </c>
      <c r="D618" s="34" t="s">
        <v>3226</v>
      </c>
      <c r="E618" s="30" t="s">
        <v>2288</v>
      </c>
      <c r="F618" s="52"/>
      <c r="G618" s="30"/>
      <c r="H618" s="17">
        <v>1</v>
      </c>
      <c r="I618" s="17" t="s">
        <v>3230</v>
      </c>
      <c r="L618" s="17">
        <v>1</v>
      </c>
      <c r="M618" s="17" t="s">
        <v>1521</v>
      </c>
      <c r="N618" s="17" t="s">
        <v>1512</v>
      </c>
      <c r="O618" s="27" t="str">
        <f>INDEX(accountchart[chartId], MATCH(Table1[[#This Row],[sellChartName]],accountchart[chartName],0))</f>
        <v>52899635</v>
      </c>
      <c r="P618" s="27" t="str">
        <f>INDEX(accountchart[chartId], MATCH(Table1[[#This Row],[buyChartName]],accountchart[chartName],0))</f>
        <v>47210273</v>
      </c>
    </row>
    <row r="619" spans="1:16" x14ac:dyDescent="0.5">
      <c r="A619" s="3" t="s">
        <v>3261</v>
      </c>
      <c r="B619" s="17" t="s">
        <v>1489</v>
      </c>
      <c r="C619" s="37">
        <f t="shared" si="19"/>
        <v>5</v>
      </c>
      <c r="D619" s="34" t="s">
        <v>3227</v>
      </c>
      <c r="E619" s="30" t="s">
        <v>2288</v>
      </c>
      <c r="F619" s="52"/>
      <c r="G619" s="30"/>
      <c r="H619" s="17">
        <v>1</v>
      </c>
      <c r="I619" s="17" t="s">
        <v>3230</v>
      </c>
      <c r="L619" s="17">
        <v>1</v>
      </c>
      <c r="M619" s="17" t="s">
        <v>1521</v>
      </c>
      <c r="N619" s="17" t="s">
        <v>1512</v>
      </c>
      <c r="O619" s="27" t="str">
        <f>INDEX(accountchart[chartId], MATCH(Table1[[#This Row],[sellChartName]],accountchart[chartName],0))</f>
        <v>52899635</v>
      </c>
      <c r="P619" s="27" t="str">
        <f>INDEX(accountchart[chartId], MATCH(Table1[[#This Row],[buyChartName]],accountchart[chartName],0))</f>
        <v>47210273</v>
      </c>
    </row>
    <row r="620" spans="1:16" x14ac:dyDescent="0.5">
      <c r="A620" s="3" t="s">
        <v>3262</v>
      </c>
      <c r="B620" s="17" t="s">
        <v>1489</v>
      </c>
      <c r="C620" s="37">
        <f t="shared" si="19"/>
        <v>5</v>
      </c>
      <c r="D620" s="34" t="s">
        <v>3228</v>
      </c>
      <c r="E620" s="30" t="s">
        <v>2288</v>
      </c>
      <c r="F620" s="52"/>
      <c r="G620" s="30"/>
      <c r="H620" s="17">
        <v>1</v>
      </c>
      <c r="I620" s="17" t="s">
        <v>3230</v>
      </c>
      <c r="L620" s="17">
        <v>1</v>
      </c>
      <c r="M620" s="17" t="s">
        <v>1521</v>
      </c>
      <c r="N620" s="17" t="s">
        <v>1512</v>
      </c>
      <c r="O620" s="27" t="str">
        <f>INDEX(accountchart[chartId], MATCH(Table1[[#This Row],[sellChartName]],accountchart[chartName],0))</f>
        <v>52899635</v>
      </c>
      <c r="P620" s="27" t="str">
        <f>INDEX(accountchart[chartId], MATCH(Table1[[#This Row],[buyChartName]],accountchart[chartName],0))</f>
        <v>47210273</v>
      </c>
    </row>
    <row r="621" spans="1:16" x14ac:dyDescent="0.5">
      <c r="A621" s="3" t="s">
        <v>3263</v>
      </c>
      <c r="B621" s="17" t="s">
        <v>1489</v>
      </c>
      <c r="C621" s="37">
        <f t="shared" si="19"/>
        <v>5</v>
      </c>
      <c r="D621" s="34" t="s">
        <v>3229</v>
      </c>
      <c r="E621" s="30" t="s">
        <v>2288</v>
      </c>
      <c r="F621" s="52"/>
      <c r="G621" s="30"/>
      <c r="H621" s="17">
        <v>1</v>
      </c>
      <c r="I621" s="17" t="s">
        <v>3230</v>
      </c>
      <c r="L621" s="17">
        <v>1</v>
      </c>
      <c r="M621" s="17" t="s">
        <v>1521</v>
      </c>
      <c r="N621" s="17" t="s">
        <v>1512</v>
      </c>
      <c r="O621" s="27" t="str">
        <f>INDEX(accountchart[chartId], MATCH(Table1[[#This Row],[sellChartName]],accountchart[chartName],0))</f>
        <v>52899635</v>
      </c>
      <c r="P621" s="27" t="str">
        <f>INDEX(accountchart[chartId], MATCH(Table1[[#This Row],[buyChartName]],accountchart[chartName],0))</f>
        <v>47210273</v>
      </c>
    </row>
    <row r="622" spans="1:16" x14ac:dyDescent="0.5">
      <c r="A622" s="3" t="s">
        <v>3264</v>
      </c>
      <c r="B622" s="17" t="s">
        <v>1489</v>
      </c>
      <c r="C622" s="37">
        <f t="shared" si="19"/>
        <v>5</v>
      </c>
      <c r="D622" s="34" t="s">
        <v>1017</v>
      </c>
      <c r="E622" s="30" t="s">
        <v>2288</v>
      </c>
      <c r="F622" s="52"/>
      <c r="G622" s="30"/>
      <c r="H622" s="17">
        <v>1</v>
      </c>
      <c r="I622" s="17" t="s">
        <v>3230</v>
      </c>
      <c r="L622" s="17">
        <v>1</v>
      </c>
      <c r="M622" s="17" t="s">
        <v>1521</v>
      </c>
      <c r="N622" s="17" t="s">
        <v>1512</v>
      </c>
      <c r="O622" s="27" t="str">
        <f>INDEX(accountchart[chartId], MATCH(Table1[[#This Row],[sellChartName]],accountchart[chartName],0))</f>
        <v>52899635</v>
      </c>
      <c r="P622" s="27" t="str">
        <f>INDEX(accountchart[chartId], MATCH(Table1[[#This Row],[buyChartName]],accountchart[chartName],0))</f>
        <v>47210273</v>
      </c>
    </row>
    <row r="623" spans="1:16" x14ac:dyDescent="0.5">
      <c r="A623" s="3" t="s">
        <v>3265</v>
      </c>
      <c r="B623" s="17" t="s">
        <v>1489</v>
      </c>
      <c r="C623" s="37">
        <f t="shared" si="19"/>
        <v>5</v>
      </c>
      <c r="D623" s="34" t="s">
        <v>1024</v>
      </c>
      <c r="E623" s="30" t="s">
        <v>611</v>
      </c>
      <c r="F623" s="52"/>
      <c r="G623" s="30"/>
      <c r="H623" s="17">
        <v>1</v>
      </c>
      <c r="I623" s="17" t="s">
        <v>3230</v>
      </c>
      <c r="L623" s="17">
        <v>1</v>
      </c>
      <c r="M623" s="17" t="s">
        <v>1521</v>
      </c>
      <c r="N623" s="17" t="s">
        <v>1512</v>
      </c>
      <c r="O623" s="27" t="str">
        <f>INDEX(accountchart[chartId], MATCH(Table1[[#This Row],[sellChartName]],accountchart[chartName],0))</f>
        <v>52899635</v>
      </c>
      <c r="P623" s="27" t="str">
        <f>INDEX(accountchart[chartId], MATCH(Table1[[#This Row],[buyChartName]],accountchart[chartName],0))</f>
        <v>47210273</v>
      </c>
    </row>
    <row r="624" spans="1:16" x14ac:dyDescent="0.5">
      <c r="A624" s="3" t="s">
        <v>3266</v>
      </c>
      <c r="B624" s="17" t="s">
        <v>1489</v>
      </c>
      <c r="C624" s="37">
        <f t="shared" si="19"/>
        <v>5</v>
      </c>
      <c r="D624" s="34" t="s">
        <v>1032</v>
      </c>
      <c r="E624" s="30" t="s">
        <v>611</v>
      </c>
      <c r="F624" s="52"/>
      <c r="G624" s="30"/>
      <c r="H624" s="18">
        <v>7</v>
      </c>
      <c r="I624" s="17" t="s">
        <v>3230</v>
      </c>
      <c r="L624" s="17">
        <v>1</v>
      </c>
      <c r="M624" s="17" t="s">
        <v>1521</v>
      </c>
      <c r="N624" s="17" t="s">
        <v>1512</v>
      </c>
      <c r="O624" s="27" t="str">
        <f>INDEX(accountchart[chartId], MATCH(Table1[[#This Row],[sellChartName]],accountchart[chartName],0))</f>
        <v>52899635</v>
      </c>
      <c r="P624" s="27" t="str">
        <f>INDEX(accountchart[chartId], MATCH(Table1[[#This Row],[buyChartName]],accountchart[chartName],0))</f>
        <v>47210273</v>
      </c>
    </row>
    <row r="625" spans="1:16" x14ac:dyDescent="0.5">
      <c r="A625" s="3" t="s">
        <v>3267</v>
      </c>
      <c r="B625" s="17" t="s">
        <v>1489</v>
      </c>
      <c r="C625" s="37">
        <f t="shared" si="19"/>
        <v>5</v>
      </c>
      <c r="D625" s="34" t="s">
        <v>1034</v>
      </c>
      <c r="E625" s="30" t="s">
        <v>611</v>
      </c>
      <c r="F625" s="52"/>
      <c r="G625" s="30"/>
      <c r="H625" s="17">
        <v>1</v>
      </c>
      <c r="I625" s="17" t="s">
        <v>3230</v>
      </c>
      <c r="L625" s="17">
        <v>1</v>
      </c>
      <c r="M625" s="17" t="s">
        <v>1521</v>
      </c>
      <c r="N625" s="17" t="s">
        <v>1512</v>
      </c>
      <c r="O625" s="27" t="str">
        <f>INDEX(accountchart[chartId], MATCH(Table1[[#This Row],[sellChartName]],accountchart[chartName],0))</f>
        <v>52899635</v>
      </c>
      <c r="P625" s="27" t="str">
        <f>INDEX(accountchart[chartId], MATCH(Table1[[#This Row],[buyChartName]],accountchart[chartName],0))</f>
        <v>47210273</v>
      </c>
    </row>
    <row r="626" spans="1:16" x14ac:dyDescent="0.5">
      <c r="A626" s="3" t="s">
        <v>3268</v>
      </c>
      <c r="B626" s="17" t="s">
        <v>1489</v>
      </c>
      <c r="C626" s="37">
        <f t="shared" si="19"/>
        <v>5</v>
      </c>
      <c r="D626" s="34" t="s">
        <v>1033</v>
      </c>
      <c r="E626" s="30" t="s">
        <v>611</v>
      </c>
      <c r="F626" s="52"/>
      <c r="G626" s="30"/>
      <c r="H626" s="17">
        <v>1</v>
      </c>
      <c r="I626" s="17" t="s">
        <v>3230</v>
      </c>
      <c r="L626" s="17">
        <v>1</v>
      </c>
      <c r="M626" s="17" t="s">
        <v>1521</v>
      </c>
      <c r="N626" s="17" t="s">
        <v>1512</v>
      </c>
      <c r="O626" s="27" t="str">
        <f>INDEX(accountchart[chartId], MATCH(Table1[[#This Row],[sellChartName]],accountchart[chartName],0))</f>
        <v>52899635</v>
      </c>
      <c r="P626" s="27" t="str">
        <f>INDEX(accountchart[chartId], MATCH(Table1[[#This Row],[buyChartName]],accountchart[chartName],0))</f>
        <v>47210273</v>
      </c>
    </row>
    <row r="627" spans="1:16" x14ac:dyDescent="0.5">
      <c r="A627" s="3" t="s">
        <v>3269</v>
      </c>
      <c r="B627" s="17" t="s">
        <v>1489</v>
      </c>
      <c r="C627" s="37">
        <f>IF($B627="ProductService",1,IF($B627="ProductNonInventory",3,IF($B627="ProductInventory",5,"error")))</f>
        <v>5</v>
      </c>
      <c r="D627" s="34" t="s">
        <v>3245</v>
      </c>
      <c r="E627" s="30" t="s">
        <v>2288</v>
      </c>
      <c r="F627" s="52"/>
      <c r="G627" s="30"/>
      <c r="H627" s="17">
        <v>1</v>
      </c>
      <c r="I627" s="17" t="s">
        <v>3230</v>
      </c>
      <c r="L627" s="17">
        <v>1</v>
      </c>
      <c r="M627" s="17" t="s">
        <v>1521</v>
      </c>
      <c r="N627" s="17" t="s">
        <v>1512</v>
      </c>
      <c r="O627" s="27" t="str">
        <f>INDEX(accountchart[chartId], MATCH(Table1[[#This Row],[sellChartName]],accountchart[chartName],0))</f>
        <v>52899635</v>
      </c>
      <c r="P627" s="27" t="str">
        <f>INDEX(accountchart[chartId], MATCH(Table1[[#This Row],[buyChartName]],accountchart[chartName],0))</f>
        <v>47210273</v>
      </c>
    </row>
    <row r="628" spans="1:16" x14ac:dyDescent="0.5">
      <c r="A628" s="3" t="s">
        <v>3270</v>
      </c>
      <c r="B628" s="17" t="s">
        <v>1489</v>
      </c>
      <c r="C628" s="37">
        <f>IF($B628="ProductService",1,IF($B628="ProductNonInventory",3,IF($B628="ProductInventory",5,"error")))</f>
        <v>5</v>
      </c>
      <c r="D628" s="34" t="s">
        <v>3246</v>
      </c>
      <c r="E628" s="30" t="s">
        <v>14</v>
      </c>
      <c r="F628" s="52"/>
      <c r="G628" s="30"/>
      <c r="H628" s="17">
        <v>7</v>
      </c>
      <c r="I628" s="17" t="s">
        <v>3232</v>
      </c>
      <c r="L628" s="17">
        <v>7</v>
      </c>
      <c r="M628" s="17" t="s">
        <v>1521</v>
      </c>
      <c r="N628" s="17" t="s">
        <v>1512</v>
      </c>
      <c r="O628" s="27" t="str">
        <f>INDEX(accountchart[chartId], MATCH(Table1[[#This Row],[sellChartName]],accountchart[chartName],0))</f>
        <v>52899635</v>
      </c>
      <c r="P628" s="27" t="str">
        <f>INDEX(accountchart[chartId], MATCH(Table1[[#This Row],[buyChartName]],accountchart[chartName],0))</f>
        <v>47210273</v>
      </c>
    </row>
    <row r="629" spans="1:16" x14ac:dyDescent="0.5">
      <c r="A629" s="3" t="s">
        <v>3271</v>
      </c>
      <c r="B629" s="17" t="s">
        <v>1489</v>
      </c>
      <c r="C629" s="37">
        <f>IF($B629="ProductService",1,IF($B629="ProductNonInventory",3,IF($B629="ProductInventory",5,"error")))</f>
        <v>5</v>
      </c>
      <c r="D629" s="34" t="s">
        <v>3247</v>
      </c>
      <c r="E629" s="30" t="s">
        <v>14</v>
      </c>
      <c r="F629" s="52"/>
      <c r="G629" s="30"/>
      <c r="H629" s="17">
        <v>7</v>
      </c>
      <c r="I629" s="17" t="s">
        <v>3232</v>
      </c>
      <c r="L629" s="17">
        <v>7</v>
      </c>
      <c r="M629" s="17" t="s">
        <v>1521</v>
      </c>
      <c r="N629" s="17" t="s">
        <v>1512</v>
      </c>
      <c r="O629" s="27" t="str">
        <f>INDEX(accountchart[chartId], MATCH(Table1[[#This Row],[sellChartName]],accountchart[chartName],0))</f>
        <v>52899635</v>
      </c>
      <c r="P629" s="27" t="str">
        <f>INDEX(accountchart[chartId], MATCH(Table1[[#This Row],[buyChartName]],accountchart[chartName],0))</f>
        <v>47210273</v>
      </c>
    </row>
    <row r="630" spans="1:16" x14ac:dyDescent="0.5">
      <c r="A630" s="3" t="s">
        <v>3272</v>
      </c>
      <c r="B630" s="17" t="s">
        <v>1489</v>
      </c>
      <c r="C630" s="37">
        <f t="shared" si="19"/>
        <v>5</v>
      </c>
      <c r="D630" s="34" t="s">
        <v>1052</v>
      </c>
      <c r="E630" s="30" t="s">
        <v>2406</v>
      </c>
      <c r="F630" s="52"/>
      <c r="G630" s="30"/>
      <c r="H630" s="17">
        <v>1</v>
      </c>
      <c r="I630" s="17" t="s">
        <v>3231</v>
      </c>
      <c r="L630" s="17">
        <v>1</v>
      </c>
      <c r="M630" s="17" t="s">
        <v>1521</v>
      </c>
      <c r="N630" s="17" t="s">
        <v>1512</v>
      </c>
      <c r="O630" s="27" t="str">
        <f>INDEX(accountchart[chartId], MATCH(Table1[[#This Row],[sellChartName]],accountchart[chartName],0))</f>
        <v>52899635</v>
      </c>
      <c r="P630" s="27" t="str">
        <f>INDEX(accountchart[chartId], MATCH(Table1[[#This Row],[buyChartName]],accountchart[chartName],0))</f>
        <v>47210273</v>
      </c>
    </row>
    <row r="631" spans="1:16" x14ac:dyDescent="0.5">
      <c r="A631" s="3" t="s">
        <v>3295</v>
      </c>
      <c r="B631" s="17" t="s">
        <v>1489</v>
      </c>
      <c r="C631" s="37">
        <f t="shared" si="19"/>
        <v>5</v>
      </c>
      <c r="D631" s="34" t="s">
        <v>1053</v>
      </c>
      <c r="E631" s="30" t="s">
        <v>2406</v>
      </c>
      <c r="F631" s="52"/>
      <c r="G631" s="30"/>
      <c r="H631" s="17">
        <v>1</v>
      </c>
      <c r="I631" s="17" t="s">
        <v>3231</v>
      </c>
      <c r="L631" s="17">
        <v>1</v>
      </c>
      <c r="M631" s="17" t="s">
        <v>1521</v>
      </c>
      <c r="N631" s="17" t="s">
        <v>1512</v>
      </c>
      <c r="O631" s="27" t="str">
        <f>INDEX(accountchart[chartId], MATCH(Table1[[#This Row],[sellChartName]],accountchart[chartName],0))</f>
        <v>52899635</v>
      </c>
      <c r="P631" s="27" t="str">
        <f>INDEX(accountchart[chartId], MATCH(Table1[[#This Row],[buyChartName]],accountchart[chartName],0))</f>
        <v>47210273</v>
      </c>
    </row>
    <row r="632" spans="1:16" x14ac:dyDescent="0.5">
      <c r="A632" s="3" t="s">
        <v>3296</v>
      </c>
      <c r="B632" s="17" t="s">
        <v>1489</v>
      </c>
      <c r="C632" s="37">
        <f t="shared" si="19"/>
        <v>5</v>
      </c>
      <c r="D632" s="34" t="s">
        <v>1050</v>
      </c>
      <c r="E632" s="30" t="s">
        <v>2406</v>
      </c>
      <c r="F632" s="52"/>
      <c r="G632" s="30"/>
      <c r="H632" s="17">
        <v>1</v>
      </c>
      <c r="I632" s="17" t="s">
        <v>3231</v>
      </c>
      <c r="L632" s="17">
        <v>1</v>
      </c>
      <c r="M632" s="17" t="s">
        <v>1521</v>
      </c>
      <c r="N632" s="17" t="s">
        <v>1512</v>
      </c>
      <c r="O632" s="27" t="str">
        <f>INDEX(accountchart[chartId], MATCH(Table1[[#This Row],[sellChartName]],accountchart[chartName],0))</f>
        <v>52899635</v>
      </c>
      <c r="P632" s="27" t="str">
        <f>INDEX(accountchart[chartId], MATCH(Table1[[#This Row],[buyChartName]],accountchart[chartName],0))</f>
        <v>47210273</v>
      </c>
    </row>
    <row r="633" spans="1:16" x14ac:dyDescent="0.5">
      <c r="A633" s="3" t="s">
        <v>3297</v>
      </c>
      <c r="B633" s="17" t="s">
        <v>1489</v>
      </c>
      <c r="C633" s="37">
        <f t="shared" si="19"/>
        <v>5</v>
      </c>
      <c r="D633" s="34" t="s">
        <v>3328</v>
      </c>
      <c r="E633" s="30" t="s">
        <v>2406</v>
      </c>
      <c r="F633" s="52"/>
      <c r="G633" s="30"/>
      <c r="H633" s="17">
        <v>1</v>
      </c>
      <c r="I633" s="17" t="s">
        <v>3231</v>
      </c>
      <c r="L633" s="17">
        <v>1</v>
      </c>
      <c r="M633" s="17" t="s">
        <v>1521</v>
      </c>
      <c r="N633" s="17" t="s">
        <v>1512</v>
      </c>
      <c r="O633" s="27" t="str">
        <f>INDEX(accountchart[chartId], MATCH(Table1[[#This Row],[sellChartName]],accountchart[chartName],0))</f>
        <v>52899635</v>
      </c>
      <c r="P633" s="27" t="str">
        <f>INDEX(accountchart[chartId], MATCH(Table1[[#This Row],[buyChartName]],accountchart[chartName],0))</f>
        <v>47210273</v>
      </c>
    </row>
    <row r="634" spans="1:16" x14ac:dyDescent="0.5">
      <c r="A634" s="3" t="s">
        <v>3298</v>
      </c>
      <c r="B634" s="17" t="s">
        <v>1489</v>
      </c>
      <c r="C634" s="37">
        <f t="shared" si="19"/>
        <v>5</v>
      </c>
      <c r="D634" s="34" t="s">
        <v>3329</v>
      </c>
      <c r="E634" s="30" t="s">
        <v>2406</v>
      </c>
      <c r="F634" s="52"/>
      <c r="G634" s="30"/>
      <c r="H634" s="17">
        <v>1</v>
      </c>
      <c r="I634" s="17" t="s">
        <v>3231</v>
      </c>
      <c r="L634" s="17">
        <v>1</v>
      </c>
      <c r="M634" s="17" t="s">
        <v>1521</v>
      </c>
      <c r="N634" s="17" t="s">
        <v>1512</v>
      </c>
      <c r="O634" s="27" t="str">
        <f>INDEX(accountchart[chartId], MATCH(Table1[[#This Row],[sellChartName]],accountchart[chartName],0))</f>
        <v>52899635</v>
      </c>
      <c r="P634" s="27" t="str">
        <f>INDEX(accountchart[chartId], MATCH(Table1[[#This Row],[buyChartName]],accountchart[chartName],0))</f>
        <v>47210273</v>
      </c>
    </row>
    <row r="635" spans="1:16" x14ac:dyDescent="0.5">
      <c r="A635" s="3" t="s">
        <v>3299</v>
      </c>
      <c r="B635" s="17" t="s">
        <v>1489</v>
      </c>
      <c r="C635" s="37">
        <f t="shared" si="19"/>
        <v>5</v>
      </c>
      <c r="D635" s="34" t="s">
        <v>3330</v>
      </c>
      <c r="E635" s="30" t="s">
        <v>2406</v>
      </c>
      <c r="F635" s="52"/>
      <c r="G635" s="30"/>
      <c r="H635" s="17">
        <v>1</v>
      </c>
      <c r="I635" s="17" t="s">
        <v>3231</v>
      </c>
      <c r="L635" s="17">
        <v>1</v>
      </c>
      <c r="M635" s="17" t="s">
        <v>1521</v>
      </c>
      <c r="N635" s="17" t="s">
        <v>1512</v>
      </c>
      <c r="O635" s="27" t="str">
        <f>INDEX(accountchart[chartId], MATCH(Table1[[#This Row],[sellChartName]],accountchart[chartName],0))</f>
        <v>52899635</v>
      </c>
      <c r="P635" s="27" t="str">
        <f>INDEX(accountchart[chartId], MATCH(Table1[[#This Row],[buyChartName]],accountchart[chartName],0))</f>
        <v>47210273</v>
      </c>
    </row>
    <row r="636" spans="1:16" x14ac:dyDescent="0.5">
      <c r="A636" s="3" t="s">
        <v>3300</v>
      </c>
      <c r="B636" s="17" t="s">
        <v>1489</v>
      </c>
      <c r="C636" s="37">
        <f t="shared" si="19"/>
        <v>5</v>
      </c>
      <c r="D636" s="34" t="s">
        <v>1041</v>
      </c>
      <c r="E636" s="30" t="s">
        <v>2406</v>
      </c>
      <c r="F636" s="52"/>
      <c r="G636" s="30"/>
      <c r="H636" s="17">
        <v>1</v>
      </c>
      <c r="I636" s="17" t="s">
        <v>3231</v>
      </c>
      <c r="L636" s="17">
        <v>1</v>
      </c>
      <c r="M636" s="17" t="s">
        <v>1521</v>
      </c>
      <c r="N636" s="17" t="s">
        <v>1512</v>
      </c>
      <c r="O636" s="27" t="str">
        <f>INDEX(accountchart[chartId], MATCH(Table1[[#This Row],[sellChartName]],accountchart[chartName],0))</f>
        <v>52899635</v>
      </c>
      <c r="P636" s="27" t="str">
        <f>INDEX(accountchart[chartId], MATCH(Table1[[#This Row],[buyChartName]],accountchart[chartName],0))</f>
        <v>47210273</v>
      </c>
    </row>
    <row r="637" spans="1:16" x14ac:dyDescent="0.5">
      <c r="A637" s="3" t="s">
        <v>3301</v>
      </c>
      <c r="B637" s="17" t="s">
        <v>1489</v>
      </c>
      <c r="C637" s="37">
        <f t="shared" si="19"/>
        <v>5</v>
      </c>
      <c r="D637" s="34" t="s">
        <v>3331</v>
      </c>
      <c r="E637" s="30" t="s">
        <v>2406</v>
      </c>
      <c r="F637" s="52"/>
      <c r="G637" s="30"/>
      <c r="H637" s="17">
        <v>1</v>
      </c>
      <c r="I637" s="17" t="s">
        <v>3231</v>
      </c>
      <c r="L637" s="17">
        <v>1</v>
      </c>
      <c r="M637" s="17" t="s">
        <v>1521</v>
      </c>
      <c r="N637" s="17" t="s">
        <v>1512</v>
      </c>
      <c r="O637" s="27" t="str">
        <f>INDEX(accountchart[chartId], MATCH(Table1[[#This Row],[sellChartName]],accountchart[chartName],0))</f>
        <v>52899635</v>
      </c>
      <c r="P637" s="27" t="str">
        <f>INDEX(accountchart[chartId], MATCH(Table1[[#This Row],[buyChartName]],accountchart[chartName],0))</f>
        <v>47210273</v>
      </c>
    </row>
    <row r="638" spans="1:16" x14ac:dyDescent="0.5">
      <c r="A638" s="3" t="s">
        <v>3302</v>
      </c>
      <c r="B638" s="17" t="s">
        <v>1489</v>
      </c>
      <c r="C638" s="37">
        <f t="shared" si="19"/>
        <v>5</v>
      </c>
      <c r="D638" s="34" t="s">
        <v>3332</v>
      </c>
      <c r="E638" s="30" t="s">
        <v>2406</v>
      </c>
      <c r="F638" s="52"/>
      <c r="G638" s="30"/>
      <c r="H638" s="17">
        <v>1</v>
      </c>
      <c r="I638" s="17" t="s">
        <v>3231</v>
      </c>
      <c r="L638" s="17">
        <v>1</v>
      </c>
      <c r="M638" s="17" t="s">
        <v>1521</v>
      </c>
      <c r="N638" s="17" t="s">
        <v>1512</v>
      </c>
      <c r="O638" s="27" t="str">
        <f>INDEX(accountchart[chartId], MATCH(Table1[[#This Row],[sellChartName]],accountchart[chartName],0))</f>
        <v>52899635</v>
      </c>
      <c r="P638" s="27" t="str">
        <f>INDEX(accountchart[chartId], MATCH(Table1[[#This Row],[buyChartName]],accountchart[chartName],0))</f>
        <v>47210273</v>
      </c>
    </row>
    <row r="639" spans="1:16" x14ac:dyDescent="0.5">
      <c r="A639" s="3" t="s">
        <v>3303</v>
      </c>
      <c r="B639" s="17" t="s">
        <v>1489</v>
      </c>
      <c r="C639" s="37">
        <f t="shared" si="19"/>
        <v>5</v>
      </c>
      <c r="D639" s="34" t="s">
        <v>3333</v>
      </c>
      <c r="E639" s="30" t="s">
        <v>2406</v>
      </c>
      <c r="F639" s="52"/>
      <c r="G639" s="30"/>
      <c r="H639" s="17">
        <v>1</v>
      </c>
      <c r="I639" s="17" t="s">
        <v>3231</v>
      </c>
      <c r="L639" s="17">
        <v>1</v>
      </c>
      <c r="M639" s="17" t="s">
        <v>1521</v>
      </c>
      <c r="N639" s="17" t="s">
        <v>1512</v>
      </c>
      <c r="O639" s="27" t="str">
        <f>INDEX(accountchart[chartId], MATCH(Table1[[#This Row],[sellChartName]],accountchart[chartName],0))</f>
        <v>52899635</v>
      </c>
      <c r="P639" s="27" t="str">
        <f>INDEX(accountchart[chartId], MATCH(Table1[[#This Row],[buyChartName]],accountchart[chartName],0))</f>
        <v>47210273</v>
      </c>
    </row>
    <row r="640" spans="1:16" x14ac:dyDescent="0.5">
      <c r="A640" s="3" t="s">
        <v>3304</v>
      </c>
      <c r="B640" s="17" t="s">
        <v>1489</v>
      </c>
      <c r="C640" s="37">
        <f t="shared" si="19"/>
        <v>5</v>
      </c>
      <c r="D640" s="35" t="s">
        <v>3334</v>
      </c>
      <c r="E640" s="30" t="s">
        <v>2406</v>
      </c>
      <c r="F640" s="52"/>
      <c r="G640" s="30"/>
      <c r="H640" s="17">
        <v>1</v>
      </c>
      <c r="I640" s="17" t="s">
        <v>3231</v>
      </c>
      <c r="L640" s="17">
        <v>1</v>
      </c>
      <c r="M640" s="17" t="s">
        <v>1521</v>
      </c>
      <c r="N640" s="17" t="s">
        <v>1512</v>
      </c>
      <c r="O640" s="27" t="str">
        <f>INDEX(accountchart[chartId], MATCH(Table1[[#This Row],[sellChartName]],accountchart[chartName],0))</f>
        <v>52899635</v>
      </c>
      <c r="P640" s="27" t="str">
        <f>INDEX(accountchart[chartId], MATCH(Table1[[#This Row],[buyChartName]],accountchart[chartName],0))</f>
        <v>47210273</v>
      </c>
    </row>
    <row r="641" spans="1:16" x14ac:dyDescent="0.5">
      <c r="A641" s="3" t="s">
        <v>3305</v>
      </c>
      <c r="B641" s="17" t="s">
        <v>1489</v>
      </c>
      <c r="C641" s="37">
        <f t="shared" ref="C641:C669" si="20">IF($B641="ProductService",1,IF($B641="ProductNonInventory",3,IF($B641="ProductInventory",5,"error")))</f>
        <v>5</v>
      </c>
      <c r="D641" s="34" t="s">
        <v>3335</v>
      </c>
      <c r="E641" s="30" t="s">
        <v>2406</v>
      </c>
      <c r="F641" s="52"/>
      <c r="G641" s="30"/>
      <c r="H641" s="17">
        <v>1</v>
      </c>
      <c r="I641" s="17" t="s">
        <v>3231</v>
      </c>
      <c r="L641" s="17">
        <v>1</v>
      </c>
      <c r="M641" s="17" t="s">
        <v>1521</v>
      </c>
      <c r="N641" s="17" t="s">
        <v>1512</v>
      </c>
      <c r="O641" s="27" t="str">
        <f>INDEX(accountchart[chartId], MATCH(Table1[[#This Row],[sellChartName]],accountchart[chartName],0))</f>
        <v>52899635</v>
      </c>
      <c r="P641" s="27" t="str">
        <f>INDEX(accountchart[chartId], MATCH(Table1[[#This Row],[buyChartName]],accountchart[chartName],0))</f>
        <v>47210273</v>
      </c>
    </row>
    <row r="642" spans="1:16" x14ac:dyDescent="0.5">
      <c r="A642" s="3" t="s">
        <v>3306</v>
      </c>
      <c r="B642" s="17" t="s">
        <v>1489</v>
      </c>
      <c r="C642" s="37">
        <f t="shared" si="20"/>
        <v>5</v>
      </c>
      <c r="D642" s="34" t="s">
        <v>3336</v>
      </c>
      <c r="E642" s="30" t="s">
        <v>2406</v>
      </c>
      <c r="F642" s="52"/>
      <c r="G642" s="30"/>
      <c r="H642" s="17">
        <v>1</v>
      </c>
      <c r="I642" s="17" t="s">
        <v>3231</v>
      </c>
      <c r="L642" s="17">
        <v>1</v>
      </c>
      <c r="M642" s="17" t="s">
        <v>1521</v>
      </c>
      <c r="N642" s="17" t="s">
        <v>1512</v>
      </c>
      <c r="O642" s="27" t="str">
        <f>INDEX(accountchart[chartId], MATCH(Table1[[#This Row],[sellChartName]],accountchart[chartName],0))</f>
        <v>52899635</v>
      </c>
      <c r="P642" s="27" t="str">
        <f>INDEX(accountchart[chartId], MATCH(Table1[[#This Row],[buyChartName]],accountchart[chartName],0))</f>
        <v>47210273</v>
      </c>
    </row>
    <row r="643" spans="1:16" x14ac:dyDescent="0.5">
      <c r="A643" s="3" t="s">
        <v>3307</v>
      </c>
      <c r="B643" s="17" t="s">
        <v>1489</v>
      </c>
      <c r="C643" s="37">
        <f t="shared" si="20"/>
        <v>5</v>
      </c>
      <c r="D643" s="34" t="s">
        <v>3337</v>
      </c>
      <c r="E643" s="30" t="s">
        <v>2406</v>
      </c>
      <c r="F643" s="52"/>
      <c r="G643" s="30"/>
      <c r="H643" s="17">
        <v>1</v>
      </c>
      <c r="I643" s="17" t="s">
        <v>3231</v>
      </c>
      <c r="L643" s="17">
        <v>1</v>
      </c>
      <c r="M643" s="17" t="s">
        <v>1521</v>
      </c>
      <c r="N643" s="17" t="s">
        <v>1512</v>
      </c>
      <c r="O643" s="27" t="str">
        <f>INDEX(accountchart[chartId], MATCH(Table1[[#This Row],[sellChartName]],accountchart[chartName],0))</f>
        <v>52899635</v>
      </c>
      <c r="P643" s="27" t="str">
        <f>INDEX(accountchart[chartId], MATCH(Table1[[#This Row],[buyChartName]],accountchart[chartName],0))</f>
        <v>47210273</v>
      </c>
    </row>
    <row r="644" spans="1:16" x14ac:dyDescent="0.5">
      <c r="A644" s="3" t="s">
        <v>3308</v>
      </c>
      <c r="B644" s="17" t="s">
        <v>1489</v>
      </c>
      <c r="C644" s="37">
        <f t="shared" si="20"/>
        <v>5</v>
      </c>
      <c r="D644" s="34" t="s">
        <v>3338</v>
      </c>
      <c r="E644" s="30" t="s">
        <v>2406</v>
      </c>
      <c r="F644" s="52"/>
      <c r="G644" s="30"/>
      <c r="H644" s="17">
        <v>1</v>
      </c>
      <c r="I644" s="17" t="s">
        <v>3231</v>
      </c>
      <c r="L644" s="17">
        <v>1</v>
      </c>
      <c r="M644" s="17" t="s">
        <v>1521</v>
      </c>
      <c r="N644" s="17" t="s">
        <v>1512</v>
      </c>
      <c r="O644" s="27" t="str">
        <f>INDEX(accountchart[chartId], MATCH(Table1[[#This Row],[sellChartName]],accountchart[chartName],0))</f>
        <v>52899635</v>
      </c>
      <c r="P644" s="27" t="str">
        <f>INDEX(accountchart[chartId], MATCH(Table1[[#This Row],[buyChartName]],accountchart[chartName],0))</f>
        <v>47210273</v>
      </c>
    </row>
    <row r="645" spans="1:16" x14ac:dyDescent="0.5">
      <c r="A645" s="3" t="s">
        <v>3309</v>
      </c>
      <c r="B645" s="17" t="s">
        <v>1489</v>
      </c>
      <c r="C645" s="37">
        <f t="shared" si="20"/>
        <v>5</v>
      </c>
      <c r="D645" s="34" t="s">
        <v>3339</v>
      </c>
      <c r="E645" s="30" t="s">
        <v>2406</v>
      </c>
      <c r="F645" s="52"/>
      <c r="G645" s="30"/>
      <c r="H645" s="17">
        <v>1</v>
      </c>
      <c r="I645" s="17" t="s">
        <v>3231</v>
      </c>
      <c r="L645" s="17">
        <v>1</v>
      </c>
      <c r="M645" s="17" t="s">
        <v>1521</v>
      </c>
      <c r="N645" s="17" t="s">
        <v>1512</v>
      </c>
      <c r="O645" s="27" t="str">
        <f>INDEX(accountchart[chartId], MATCH(Table1[[#This Row],[sellChartName]],accountchart[chartName],0))</f>
        <v>52899635</v>
      </c>
      <c r="P645" s="27" t="str">
        <f>INDEX(accountchart[chartId], MATCH(Table1[[#This Row],[buyChartName]],accountchart[chartName],0))</f>
        <v>47210273</v>
      </c>
    </row>
    <row r="646" spans="1:16" x14ac:dyDescent="0.5">
      <c r="A646" s="3" t="s">
        <v>3310</v>
      </c>
      <c r="B646" s="17" t="s">
        <v>1489</v>
      </c>
      <c r="C646" s="37">
        <f t="shared" si="20"/>
        <v>5</v>
      </c>
      <c r="D646" s="34" t="s">
        <v>3340</v>
      </c>
      <c r="E646" s="30" t="s">
        <v>2406</v>
      </c>
      <c r="F646" s="52"/>
      <c r="G646" s="30"/>
      <c r="H646" s="17">
        <v>1</v>
      </c>
      <c r="I646" s="17" t="s">
        <v>3231</v>
      </c>
      <c r="L646" s="17">
        <v>1</v>
      </c>
      <c r="M646" s="17" t="s">
        <v>1521</v>
      </c>
      <c r="N646" s="17" t="s">
        <v>1512</v>
      </c>
      <c r="O646" s="27" t="str">
        <f>INDEX(accountchart[chartId], MATCH(Table1[[#This Row],[sellChartName]],accountchart[chartName],0))</f>
        <v>52899635</v>
      </c>
      <c r="P646" s="27" t="str">
        <f>INDEX(accountchart[chartId], MATCH(Table1[[#This Row],[buyChartName]],accountchart[chartName],0))</f>
        <v>47210273</v>
      </c>
    </row>
    <row r="647" spans="1:16" x14ac:dyDescent="0.5">
      <c r="A647" s="3" t="s">
        <v>3311</v>
      </c>
      <c r="B647" s="17" t="s">
        <v>1489</v>
      </c>
      <c r="C647" s="37">
        <f t="shared" si="20"/>
        <v>5</v>
      </c>
      <c r="D647" s="34" t="s">
        <v>626</v>
      </c>
      <c r="E647" s="30" t="s">
        <v>2406</v>
      </c>
      <c r="F647" s="52"/>
      <c r="G647" s="30"/>
      <c r="H647" s="17">
        <v>1</v>
      </c>
      <c r="I647" s="17" t="s">
        <v>3231</v>
      </c>
      <c r="L647" s="17">
        <v>1</v>
      </c>
      <c r="M647" s="17" t="s">
        <v>1521</v>
      </c>
      <c r="N647" s="17" t="s">
        <v>1512</v>
      </c>
      <c r="O647" s="27" t="str">
        <f>INDEX(accountchart[chartId], MATCH(Table1[[#This Row],[sellChartName]],accountchart[chartName],0))</f>
        <v>52899635</v>
      </c>
      <c r="P647" s="27" t="str">
        <f>INDEX(accountchart[chartId], MATCH(Table1[[#This Row],[buyChartName]],accountchart[chartName],0))</f>
        <v>47210273</v>
      </c>
    </row>
    <row r="648" spans="1:16" x14ac:dyDescent="0.5">
      <c r="A648" s="3" t="s">
        <v>3312</v>
      </c>
      <c r="B648" s="17" t="s">
        <v>1489</v>
      </c>
      <c r="C648" s="37">
        <f t="shared" si="20"/>
        <v>5</v>
      </c>
      <c r="D648" s="34" t="s">
        <v>624</v>
      </c>
      <c r="E648" s="30" t="s">
        <v>2406</v>
      </c>
      <c r="F648" s="52"/>
      <c r="G648" s="30"/>
      <c r="H648" s="17">
        <v>1</v>
      </c>
      <c r="I648" s="17" t="s">
        <v>3231</v>
      </c>
      <c r="L648" s="17">
        <v>1</v>
      </c>
      <c r="M648" s="17" t="s">
        <v>1521</v>
      </c>
      <c r="N648" s="17" t="s">
        <v>1512</v>
      </c>
      <c r="O648" s="27" t="str">
        <f>INDEX(accountchart[chartId], MATCH(Table1[[#This Row],[sellChartName]],accountchart[chartName],0))</f>
        <v>52899635</v>
      </c>
      <c r="P648" s="27" t="str">
        <f>INDEX(accountchart[chartId], MATCH(Table1[[#This Row],[buyChartName]],accountchart[chartName],0))</f>
        <v>47210273</v>
      </c>
    </row>
    <row r="649" spans="1:16" x14ac:dyDescent="0.5">
      <c r="A649" s="3" t="s">
        <v>3313</v>
      </c>
      <c r="B649" s="17" t="s">
        <v>1489</v>
      </c>
      <c r="C649" s="37">
        <f t="shared" si="20"/>
        <v>5</v>
      </c>
      <c r="D649" s="34" t="s">
        <v>627</v>
      </c>
      <c r="E649" s="30" t="s">
        <v>2406</v>
      </c>
      <c r="F649" s="52"/>
      <c r="G649" s="30"/>
      <c r="H649" s="17">
        <v>1</v>
      </c>
      <c r="I649" s="17" t="s">
        <v>3231</v>
      </c>
      <c r="L649" s="17">
        <v>1</v>
      </c>
      <c r="M649" s="17" t="s">
        <v>1521</v>
      </c>
      <c r="N649" s="17" t="s">
        <v>1512</v>
      </c>
      <c r="O649" s="27" t="str">
        <f>INDEX(accountchart[chartId], MATCH(Table1[[#This Row],[sellChartName]],accountchart[chartName],0))</f>
        <v>52899635</v>
      </c>
      <c r="P649" s="27" t="str">
        <f>INDEX(accountchart[chartId], MATCH(Table1[[#This Row],[buyChartName]],accountchart[chartName],0))</f>
        <v>47210273</v>
      </c>
    </row>
    <row r="650" spans="1:16" x14ac:dyDescent="0.5">
      <c r="A650" s="3" t="s">
        <v>3314</v>
      </c>
      <c r="B650" s="17" t="s">
        <v>1489</v>
      </c>
      <c r="C650" s="37">
        <f t="shared" si="20"/>
        <v>5</v>
      </c>
      <c r="D650" s="34" t="s">
        <v>3322</v>
      </c>
      <c r="E650" s="30" t="s">
        <v>2406</v>
      </c>
      <c r="F650" s="52"/>
      <c r="G650" s="30"/>
      <c r="H650" s="17">
        <v>1</v>
      </c>
      <c r="I650" s="17" t="s">
        <v>3231</v>
      </c>
      <c r="L650" s="17">
        <v>1</v>
      </c>
      <c r="M650" s="17" t="s">
        <v>1521</v>
      </c>
      <c r="N650" s="17" t="s">
        <v>1512</v>
      </c>
      <c r="O650" s="27" t="str">
        <f>INDEX(accountchart[chartId], MATCH(Table1[[#This Row],[sellChartName]],accountchart[chartName],0))</f>
        <v>52899635</v>
      </c>
      <c r="P650" s="27" t="str">
        <f>INDEX(accountchart[chartId], MATCH(Table1[[#This Row],[buyChartName]],accountchart[chartName],0))</f>
        <v>47210273</v>
      </c>
    </row>
    <row r="651" spans="1:16" x14ac:dyDescent="0.5">
      <c r="A651" s="3" t="s">
        <v>3315</v>
      </c>
      <c r="B651" s="17" t="s">
        <v>1489</v>
      </c>
      <c r="C651" s="37">
        <f t="shared" si="20"/>
        <v>5</v>
      </c>
      <c r="D651" s="34" t="s">
        <v>3323</v>
      </c>
      <c r="E651" s="30" t="s">
        <v>2406</v>
      </c>
      <c r="F651" s="52"/>
      <c r="G651" s="30"/>
      <c r="H651" s="17">
        <v>1</v>
      </c>
      <c r="I651" s="17" t="s">
        <v>3231</v>
      </c>
      <c r="L651" s="17">
        <v>1</v>
      </c>
      <c r="M651" s="17" t="s">
        <v>1521</v>
      </c>
      <c r="N651" s="17" t="s">
        <v>1512</v>
      </c>
      <c r="O651" s="27" t="str">
        <f>INDEX(accountchart[chartId], MATCH(Table1[[#This Row],[sellChartName]],accountchart[chartName],0))</f>
        <v>52899635</v>
      </c>
      <c r="P651" s="27" t="str">
        <f>INDEX(accountchart[chartId], MATCH(Table1[[#This Row],[buyChartName]],accountchart[chartName],0))</f>
        <v>47210273</v>
      </c>
    </row>
    <row r="652" spans="1:16" x14ac:dyDescent="0.5">
      <c r="A652" s="3" t="s">
        <v>3316</v>
      </c>
      <c r="B652" s="17" t="s">
        <v>1489</v>
      </c>
      <c r="C652" s="37">
        <f t="shared" si="20"/>
        <v>5</v>
      </c>
      <c r="D652" s="34" t="s">
        <v>1051</v>
      </c>
      <c r="E652" s="30" t="s">
        <v>2406</v>
      </c>
      <c r="F652" s="52"/>
      <c r="G652" s="30"/>
      <c r="H652" s="17">
        <v>1</v>
      </c>
      <c r="I652" s="17" t="s">
        <v>3231</v>
      </c>
      <c r="L652" s="17">
        <v>1</v>
      </c>
      <c r="M652" s="17" t="s">
        <v>1521</v>
      </c>
      <c r="N652" s="17" t="s">
        <v>1512</v>
      </c>
      <c r="O652" s="27" t="str">
        <f>INDEX(accountchart[chartId], MATCH(Table1[[#This Row],[sellChartName]],accountchart[chartName],0))</f>
        <v>52899635</v>
      </c>
      <c r="P652" s="27" t="str">
        <f>INDEX(accountchart[chartId], MATCH(Table1[[#This Row],[buyChartName]],accountchart[chartName],0))</f>
        <v>47210273</v>
      </c>
    </row>
    <row r="653" spans="1:16" x14ac:dyDescent="0.5">
      <c r="A653" s="3" t="s">
        <v>3317</v>
      </c>
      <c r="B653" s="17" t="s">
        <v>1489</v>
      </c>
      <c r="C653" s="37">
        <f t="shared" si="20"/>
        <v>5</v>
      </c>
      <c r="D653" s="34" t="s">
        <v>1058</v>
      </c>
      <c r="E653" s="30" t="s">
        <v>2406</v>
      </c>
      <c r="F653" s="52"/>
      <c r="G653" s="30"/>
      <c r="H653" s="17">
        <v>1</v>
      </c>
      <c r="I653" s="17" t="s">
        <v>3231</v>
      </c>
      <c r="L653" s="17">
        <v>1</v>
      </c>
      <c r="M653" s="17" t="s">
        <v>1521</v>
      </c>
      <c r="N653" s="17" t="s">
        <v>1512</v>
      </c>
      <c r="O653" s="27" t="str">
        <f>INDEX(accountchart[chartId], MATCH(Table1[[#This Row],[sellChartName]],accountchart[chartName],0))</f>
        <v>52899635</v>
      </c>
      <c r="P653" s="27" t="str">
        <f>INDEX(accountchart[chartId], MATCH(Table1[[#This Row],[buyChartName]],accountchart[chartName],0))</f>
        <v>47210273</v>
      </c>
    </row>
    <row r="654" spans="1:16" x14ac:dyDescent="0.5">
      <c r="A654" s="3" t="s">
        <v>3318</v>
      </c>
      <c r="B654" s="17" t="s">
        <v>1489</v>
      </c>
      <c r="C654" s="37">
        <f t="shared" si="20"/>
        <v>5</v>
      </c>
      <c r="D654" s="34" t="s">
        <v>623</v>
      </c>
      <c r="E654" s="30" t="s">
        <v>2406</v>
      </c>
      <c r="F654" s="52"/>
      <c r="G654" s="30"/>
      <c r="H654" s="17">
        <v>1</v>
      </c>
      <c r="I654" s="17" t="s">
        <v>3231</v>
      </c>
      <c r="L654" s="17">
        <v>1</v>
      </c>
      <c r="M654" s="17" t="s">
        <v>1521</v>
      </c>
      <c r="N654" s="17" t="s">
        <v>1512</v>
      </c>
      <c r="O654" s="27" t="str">
        <f>INDEX(accountchart[chartId], MATCH(Table1[[#This Row],[sellChartName]],accountchart[chartName],0))</f>
        <v>52899635</v>
      </c>
      <c r="P654" s="27" t="str">
        <f>INDEX(accountchart[chartId], MATCH(Table1[[#This Row],[buyChartName]],accountchart[chartName],0))</f>
        <v>47210273</v>
      </c>
    </row>
    <row r="655" spans="1:16" x14ac:dyDescent="0.5">
      <c r="A655" s="3" t="s">
        <v>3319</v>
      </c>
      <c r="B655" s="17" t="s">
        <v>1489</v>
      </c>
      <c r="C655" s="37">
        <f t="shared" si="20"/>
        <v>5</v>
      </c>
      <c r="D655" s="34" t="s">
        <v>628</v>
      </c>
      <c r="E655" s="30" t="s">
        <v>2406</v>
      </c>
      <c r="F655" s="52"/>
      <c r="G655" s="30"/>
      <c r="H655" s="17">
        <v>1</v>
      </c>
      <c r="I655" s="17" t="s">
        <v>3231</v>
      </c>
      <c r="L655" s="17">
        <v>1</v>
      </c>
      <c r="M655" s="17" t="s">
        <v>1521</v>
      </c>
      <c r="N655" s="17" t="s">
        <v>1512</v>
      </c>
      <c r="O655" s="27" t="str">
        <f>INDEX(accountchart[chartId], MATCH(Table1[[#This Row],[sellChartName]],accountchart[chartName],0))</f>
        <v>52899635</v>
      </c>
      <c r="P655" s="27" t="str">
        <f>INDEX(accountchart[chartId], MATCH(Table1[[#This Row],[buyChartName]],accountchart[chartName],0))</f>
        <v>47210273</v>
      </c>
    </row>
    <row r="656" spans="1:16" x14ac:dyDescent="0.5">
      <c r="A656" s="3" t="s">
        <v>3320</v>
      </c>
      <c r="B656" s="17" t="s">
        <v>1489</v>
      </c>
      <c r="C656" s="37">
        <f t="shared" si="20"/>
        <v>5</v>
      </c>
      <c r="D656" s="34" t="s">
        <v>621</v>
      </c>
      <c r="E656" s="30" t="s">
        <v>2406</v>
      </c>
      <c r="F656" s="52"/>
      <c r="G656" s="30"/>
      <c r="H656" s="17">
        <v>1</v>
      </c>
      <c r="I656" s="17" t="s">
        <v>3231</v>
      </c>
      <c r="L656" s="17">
        <v>1</v>
      </c>
      <c r="M656" s="17" t="s">
        <v>1521</v>
      </c>
      <c r="N656" s="17" t="s">
        <v>1512</v>
      </c>
      <c r="O656" s="27" t="str">
        <f>INDEX(accountchart[chartId], MATCH(Table1[[#This Row],[sellChartName]],accountchart[chartName],0))</f>
        <v>52899635</v>
      </c>
      <c r="P656" s="27" t="str">
        <f>INDEX(accountchart[chartId], MATCH(Table1[[#This Row],[buyChartName]],accountchart[chartName],0))</f>
        <v>47210273</v>
      </c>
    </row>
    <row r="657" spans="1:16" x14ac:dyDescent="0.5">
      <c r="A657" s="3" t="s">
        <v>3321</v>
      </c>
      <c r="B657" s="17" t="s">
        <v>1489</v>
      </c>
      <c r="C657" s="37">
        <f t="shared" si="20"/>
        <v>5</v>
      </c>
      <c r="D657" s="34" t="s">
        <v>751</v>
      </c>
      <c r="E657" s="30" t="s">
        <v>2406</v>
      </c>
      <c r="F657" s="52"/>
      <c r="G657" s="30"/>
      <c r="H657" s="17">
        <v>1</v>
      </c>
      <c r="I657" s="17" t="s">
        <v>3231</v>
      </c>
      <c r="L657" s="17">
        <v>1</v>
      </c>
      <c r="M657" s="17" t="s">
        <v>1521</v>
      </c>
      <c r="N657" s="17" t="s">
        <v>1512</v>
      </c>
      <c r="O657" s="27" t="str">
        <f>INDEX(accountchart[chartId], MATCH(Table1[[#This Row],[sellChartName]],accountchart[chartName],0))</f>
        <v>52899635</v>
      </c>
      <c r="P657" s="27" t="str">
        <f>INDEX(accountchart[chartId], MATCH(Table1[[#This Row],[buyChartName]],accountchart[chartName],0))</f>
        <v>47210273</v>
      </c>
    </row>
    <row r="658" spans="1:16" x14ac:dyDescent="0.5">
      <c r="A658" s="3" t="s">
        <v>3326</v>
      </c>
      <c r="B658" s="17" t="s">
        <v>1489</v>
      </c>
      <c r="C658" s="37">
        <f t="shared" si="20"/>
        <v>5</v>
      </c>
      <c r="D658" s="35" t="s">
        <v>3324</v>
      </c>
      <c r="E658" s="30" t="s">
        <v>2406</v>
      </c>
      <c r="F658" s="52"/>
      <c r="G658" s="30"/>
      <c r="H658" s="17">
        <v>1</v>
      </c>
      <c r="I658" s="17" t="s">
        <v>3231</v>
      </c>
      <c r="L658" s="17">
        <v>1</v>
      </c>
      <c r="M658" s="17" t="s">
        <v>1521</v>
      </c>
      <c r="N658" s="17" t="s">
        <v>1512</v>
      </c>
      <c r="O658" s="27" t="str">
        <f>INDEX(accountchart[chartId], MATCH(Table1[[#This Row],[sellChartName]],accountchart[chartName],0))</f>
        <v>52899635</v>
      </c>
      <c r="P658" s="27" t="str">
        <f>INDEX(accountchart[chartId], MATCH(Table1[[#This Row],[buyChartName]],accountchart[chartName],0))</f>
        <v>47210273</v>
      </c>
    </row>
    <row r="659" spans="1:16" x14ac:dyDescent="0.5">
      <c r="A659" s="3" t="s">
        <v>3327</v>
      </c>
      <c r="B659" s="17" t="s">
        <v>1489</v>
      </c>
      <c r="C659" s="37">
        <f t="shared" si="20"/>
        <v>5</v>
      </c>
      <c r="D659" s="34" t="s">
        <v>3325</v>
      </c>
      <c r="E659" s="30" t="s">
        <v>2406</v>
      </c>
      <c r="F659" s="52"/>
      <c r="G659" s="30"/>
      <c r="H659" s="17">
        <v>1</v>
      </c>
      <c r="I659" s="17" t="s">
        <v>3231</v>
      </c>
      <c r="L659" s="17">
        <v>1</v>
      </c>
      <c r="M659" s="17" t="s">
        <v>1521</v>
      </c>
      <c r="N659" s="17" t="s">
        <v>1512</v>
      </c>
      <c r="O659" s="27" t="str">
        <f>INDEX(accountchart[chartId], MATCH(Table1[[#This Row],[sellChartName]],accountchart[chartName],0))</f>
        <v>52899635</v>
      </c>
      <c r="P659" s="27" t="str">
        <f>INDEX(accountchart[chartId], MATCH(Table1[[#This Row],[buyChartName]],accountchart[chartName],0))</f>
        <v>47210273</v>
      </c>
    </row>
    <row r="660" spans="1:16" x14ac:dyDescent="0.5">
      <c r="A660" s="3" t="s">
        <v>3273</v>
      </c>
      <c r="B660" s="17" t="s">
        <v>1489</v>
      </c>
      <c r="C660" s="37">
        <f t="shared" si="20"/>
        <v>5</v>
      </c>
      <c r="D660" s="34" t="s">
        <v>1064</v>
      </c>
      <c r="E660" s="30" t="s">
        <v>2288</v>
      </c>
      <c r="F660" s="52"/>
      <c r="G660" s="30"/>
      <c r="H660" s="17">
        <v>1</v>
      </c>
      <c r="I660" s="17" t="s">
        <v>3233</v>
      </c>
      <c r="L660" s="17">
        <v>1</v>
      </c>
      <c r="M660" s="17" t="s">
        <v>1521</v>
      </c>
      <c r="N660" s="17" t="s">
        <v>1512</v>
      </c>
      <c r="O660" s="27" t="str">
        <f>INDEX(accountchart[chartId], MATCH(Table1[[#This Row],[sellChartName]],accountchart[chartName],0))</f>
        <v>52899635</v>
      </c>
      <c r="P660" s="27" t="str">
        <f>INDEX(accountchart[chartId], MATCH(Table1[[#This Row],[buyChartName]],accountchart[chartName],0))</f>
        <v>47210273</v>
      </c>
    </row>
    <row r="661" spans="1:16" x14ac:dyDescent="0.5">
      <c r="A661" s="3" t="s">
        <v>3274</v>
      </c>
      <c r="B661" s="17" t="s">
        <v>1489</v>
      </c>
      <c r="C661" s="37">
        <f t="shared" si="20"/>
        <v>5</v>
      </c>
      <c r="D661" s="34" t="s">
        <v>1072</v>
      </c>
      <c r="E661" s="30" t="s">
        <v>2288</v>
      </c>
      <c r="F661" s="52"/>
      <c r="G661" s="30"/>
      <c r="H661" s="17">
        <v>1</v>
      </c>
      <c r="I661" s="17" t="s">
        <v>3233</v>
      </c>
      <c r="L661" s="17">
        <v>1</v>
      </c>
      <c r="M661" s="17" t="s">
        <v>1521</v>
      </c>
      <c r="N661" s="17" t="s">
        <v>1512</v>
      </c>
      <c r="O661" s="27" t="str">
        <f>INDEX(accountchart[chartId], MATCH(Table1[[#This Row],[sellChartName]],accountchart[chartName],0))</f>
        <v>52899635</v>
      </c>
      <c r="P661" s="27" t="str">
        <f>INDEX(accountchart[chartId], MATCH(Table1[[#This Row],[buyChartName]],accountchart[chartName],0))</f>
        <v>47210273</v>
      </c>
    </row>
    <row r="662" spans="1:16" x14ac:dyDescent="0.5">
      <c r="A662" s="3" t="s">
        <v>3275</v>
      </c>
      <c r="B662" s="17" t="s">
        <v>1489</v>
      </c>
      <c r="C662" s="37">
        <f t="shared" si="20"/>
        <v>5</v>
      </c>
      <c r="D662" s="34" t="s">
        <v>1075</v>
      </c>
      <c r="E662" s="30" t="s">
        <v>2288</v>
      </c>
      <c r="F662" s="52"/>
      <c r="G662" s="30"/>
      <c r="H662" s="17">
        <v>1</v>
      </c>
      <c r="I662" s="17" t="s">
        <v>3233</v>
      </c>
      <c r="L662" s="17">
        <v>1</v>
      </c>
      <c r="M662" s="17" t="s">
        <v>1521</v>
      </c>
      <c r="N662" s="17" t="s">
        <v>1512</v>
      </c>
      <c r="O662" s="27" t="str">
        <f>INDEX(accountchart[chartId], MATCH(Table1[[#This Row],[sellChartName]],accountchart[chartName],0))</f>
        <v>52899635</v>
      </c>
      <c r="P662" s="27" t="str">
        <f>INDEX(accountchart[chartId], MATCH(Table1[[#This Row],[buyChartName]],accountchart[chartName],0))</f>
        <v>47210273</v>
      </c>
    </row>
    <row r="663" spans="1:16" x14ac:dyDescent="0.5">
      <c r="A663" s="3" t="s">
        <v>3276</v>
      </c>
      <c r="B663" s="17" t="s">
        <v>1489</v>
      </c>
      <c r="C663" s="37">
        <f t="shared" si="20"/>
        <v>5</v>
      </c>
      <c r="D663" s="34" t="s">
        <v>1073</v>
      </c>
      <c r="E663" s="30" t="s">
        <v>2288</v>
      </c>
      <c r="F663" s="52"/>
      <c r="G663" s="30"/>
      <c r="H663" s="17">
        <v>1</v>
      </c>
      <c r="I663" s="17" t="s">
        <v>3233</v>
      </c>
      <c r="L663" s="17">
        <v>1</v>
      </c>
      <c r="M663" s="17" t="s">
        <v>1521</v>
      </c>
      <c r="N663" s="17" t="s">
        <v>1512</v>
      </c>
      <c r="O663" s="27" t="str">
        <f>INDEX(accountchart[chartId], MATCH(Table1[[#This Row],[sellChartName]],accountchart[chartName],0))</f>
        <v>52899635</v>
      </c>
      <c r="P663" s="27" t="str">
        <f>INDEX(accountchart[chartId], MATCH(Table1[[#This Row],[buyChartName]],accountchart[chartName],0))</f>
        <v>47210273</v>
      </c>
    </row>
    <row r="664" spans="1:16" x14ac:dyDescent="0.5">
      <c r="A664" s="3" t="s">
        <v>3277</v>
      </c>
      <c r="B664" s="17" t="s">
        <v>1489</v>
      </c>
      <c r="C664" s="37">
        <f t="shared" si="20"/>
        <v>5</v>
      </c>
      <c r="D664" s="34" t="s">
        <v>1066</v>
      </c>
      <c r="E664" s="30" t="s">
        <v>2385</v>
      </c>
      <c r="F664" s="52"/>
      <c r="G664" s="30"/>
      <c r="H664" s="17">
        <v>1</v>
      </c>
      <c r="I664" s="17" t="s">
        <v>3233</v>
      </c>
      <c r="L664" s="17">
        <v>1</v>
      </c>
      <c r="M664" s="17" t="s">
        <v>1521</v>
      </c>
      <c r="N664" s="17" t="s">
        <v>1512</v>
      </c>
      <c r="O664" s="27" t="str">
        <f>INDEX(accountchart[chartId], MATCH(Table1[[#This Row],[sellChartName]],accountchart[chartName],0))</f>
        <v>52899635</v>
      </c>
      <c r="P664" s="27" t="str">
        <f>INDEX(accountchart[chartId], MATCH(Table1[[#This Row],[buyChartName]],accountchart[chartName],0))</f>
        <v>47210273</v>
      </c>
    </row>
    <row r="665" spans="1:16" x14ac:dyDescent="0.5">
      <c r="A665" s="3" t="s">
        <v>3278</v>
      </c>
      <c r="B665" s="17" t="s">
        <v>1489</v>
      </c>
      <c r="C665" s="37">
        <f t="shared" si="20"/>
        <v>5</v>
      </c>
      <c r="D665" s="34" t="s">
        <v>1069</v>
      </c>
      <c r="E665" s="30" t="s">
        <v>2385</v>
      </c>
      <c r="F665" s="52"/>
      <c r="G665" s="30"/>
      <c r="H665" s="17">
        <v>1</v>
      </c>
      <c r="I665" s="17" t="s">
        <v>3233</v>
      </c>
      <c r="L665" s="17">
        <v>1</v>
      </c>
      <c r="M665" s="17" t="s">
        <v>1521</v>
      </c>
      <c r="N665" s="17" t="s">
        <v>1512</v>
      </c>
      <c r="O665" s="27" t="str">
        <f>INDEX(accountchart[chartId], MATCH(Table1[[#This Row],[sellChartName]],accountchart[chartName],0))</f>
        <v>52899635</v>
      </c>
      <c r="P665" s="27" t="str">
        <f>INDEX(accountchart[chartId], MATCH(Table1[[#This Row],[buyChartName]],accountchart[chartName],0))</f>
        <v>47210273</v>
      </c>
    </row>
    <row r="666" spans="1:16" x14ac:dyDescent="0.5">
      <c r="A666" s="3" t="s">
        <v>3279</v>
      </c>
      <c r="B666" s="17" t="s">
        <v>1489</v>
      </c>
      <c r="C666" s="37">
        <f t="shared" si="20"/>
        <v>5</v>
      </c>
      <c r="D666" s="34" t="s">
        <v>1065</v>
      </c>
      <c r="E666" s="30" t="s">
        <v>2385</v>
      </c>
      <c r="F666" s="52"/>
      <c r="G666" s="30"/>
      <c r="H666" s="17">
        <v>1</v>
      </c>
      <c r="I666" s="17" t="s">
        <v>3233</v>
      </c>
      <c r="L666" s="17">
        <v>1</v>
      </c>
      <c r="M666" s="17" t="s">
        <v>1521</v>
      </c>
      <c r="N666" s="17" t="s">
        <v>1512</v>
      </c>
      <c r="O666" s="27" t="str">
        <f>INDEX(accountchart[chartId], MATCH(Table1[[#This Row],[sellChartName]],accountchart[chartName],0))</f>
        <v>52899635</v>
      </c>
      <c r="P666" s="27" t="str">
        <f>INDEX(accountchart[chartId], MATCH(Table1[[#This Row],[buyChartName]],accountchart[chartName],0))</f>
        <v>47210273</v>
      </c>
    </row>
    <row r="667" spans="1:16" x14ac:dyDescent="0.5">
      <c r="A667" s="3" t="s">
        <v>3280</v>
      </c>
      <c r="B667" s="17" t="s">
        <v>1489</v>
      </c>
      <c r="C667" s="37">
        <f t="shared" si="20"/>
        <v>5</v>
      </c>
      <c r="D667" s="34" t="s">
        <v>1074</v>
      </c>
      <c r="E667" s="30" t="s">
        <v>4025</v>
      </c>
      <c r="F667" s="52"/>
      <c r="G667" s="30"/>
      <c r="H667" s="17">
        <v>1</v>
      </c>
      <c r="I667" s="17" t="s">
        <v>3233</v>
      </c>
      <c r="L667" s="17">
        <v>1</v>
      </c>
      <c r="M667" s="17" t="s">
        <v>1521</v>
      </c>
      <c r="N667" s="17" t="s">
        <v>1512</v>
      </c>
      <c r="O667" s="27" t="str">
        <f>INDEX(accountchart[chartId], MATCH(Table1[[#This Row],[sellChartName]],accountchart[chartName],0))</f>
        <v>52899635</v>
      </c>
      <c r="P667" s="27" t="str">
        <f>INDEX(accountchart[chartId], MATCH(Table1[[#This Row],[buyChartName]],accountchart[chartName],0))</f>
        <v>47210273</v>
      </c>
    </row>
    <row r="668" spans="1:16" x14ac:dyDescent="0.5">
      <c r="A668" s="3" t="s">
        <v>3281</v>
      </c>
      <c r="B668" s="17" t="s">
        <v>1489</v>
      </c>
      <c r="C668" s="37">
        <f t="shared" si="20"/>
        <v>5</v>
      </c>
      <c r="D668" s="34" t="s">
        <v>1068</v>
      </c>
      <c r="E668" s="30" t="s">
        <v>4026</v>
      </c>
      <c r="F668" s="52"/>
      <c r="G668" s="30"/>
      <c r="H668" s="17">
        <v>1</v>
      </c>
      <c r="I668" s="17" t="s">
        <v>3233</v>
      </c>
      <c r="L668" s="17">
        <v>1</v>
      </c>
      <c r="M668" s="17" t="s">
        <v>1521</v>
      </c>
      <c r="N668" s="17" t="s">
        <v>1512</v>
      </c>
      <c r="O668" s="27" t="str">
        <f>INDEX(accountchart[chartId], MATCH(Table1[[#This Row],[sellChartName]],accountchart[chartName],0))</f>
        <v>52899635</v>
      </c>
      <c r="P668" s="27" t="str">
        <f>INDEX(accountchart[chartId], MATCH(Table1[[#This Row],[buyChartName]],accountchart[chartName],0))</f>
        <v>47210273</v>
      </c>
    </row>
    <row r="669" spans="1:16" x14ac:dyDescent="0.5">
      <c r="A669" s="3" t="s">
        <v>3282</v>
      </c>
      <c r="B669" s="17" t="s">
        <v>1489</v>
      </c>
      <c r="C669" s="37">
        <f t="shared" si="20"/>
        <v>5</v>
      </c>
      <c r="D669" s="34" t="s">
        <v>1070</v>
      </c>
      <c r="E669" s="30" t="s">
        <v>4026</v>
      </c>
      <c r="F669" s="52"/>
      <c r="G669" s="30"/>
      <c r="H669" s="17">
        <v>1</v>
      </c>
      <c r="I669" s="17" t="s">
        <v>3233</v>
      </c>
      <c r="L669" s="17">
        <v>1</v>
      </c>
      <c r="M669" s="17" t="s">
        <v>1521</v>
      </c>
      <c r="N669" s="17" t="s">
        <v>1512</v>
      </c>
      <c r="O669" s="27" t="str">
        <f>INDEX(accountchart[chartId], MATCH(Table1[[#This Row],[sellChartName]],accountchart[chartName],0))</f>
        <v>52899635</v>
      </c>
      <c r="P669" s="27" t="str">
        <f>INDEX(accountchart[chartId], MATCH(Table1[[#This Row],[buyChartName]],accountchart[chartName],0))</f>
        <v>47210273</v>
      </c>
    </row>
    <row r="670" spans="1:16" x14ac:dyDescent="0.5">
      <c r="A670" s="3" t="s">
        <v>3283</v>
      </c>
      <c r="B670" s="17" t="s">
        <v>1489</v>
      </c>
      <c r="C670" s="37">
        <f t="shared" ref="C670:C681" si="21">IF($B670="ProductService",1,IF($B670="ProductNonInventory",3,IF($B670="ProductInventory",5,"error")))</f>
        <v>5</v>
      </c>
      <c r="D670" s="34" t="s">
        <v>1067</v>
      </c>
      <c r="E670" s="30" t="s">
        <v>4026</v>
      </c>
      <c r="F670" s="52"/>
      <c r="G670" s="30"/>
      <c r="H670" s="17">
        <v>1</v>
      </c>
      <c r="I670" s="17" t="s">
        <v>3233</v>
      </c>
      <c r="L670" s="17">
        <v>1</v>
      </c>
      <c r="M670" s="17" t="s">
        <v>1521</v>
      </c>
      <c r="N670" s="17" t="s">
        <v>1512</v>
      </c>
      <c r="O670" s="27" t="str">
        <f>INDEX(accountchart[chartId], MATCH(Table1[[#This Row],[sellChartName]],accountchart[chartName],0))</f>
        <v>52899635</v>
      </c>
      <c r="P670" s="27" t="str">
        <f>INDEX(accountchart[chartId], MATCH(Table1[[#This Row],[buyChartName]],accountchart[chartName],0))</f>
        <v>47210273</v>
      </c>
    </row>
    <row r="671" spans="1:16" x14ac:dyDescent="0.5">
      <c r="A671" s="3" t="s">
        <v>3284</v>
      </c>
      <c r="B671" s="17" t="s">
        <v>1489</v>
      </c>
      <c r="C671" s="37">
        <f>IF($B671="ProductService",1,IF($B671="ProductNonInventory",3,IF($B671="ProductInventory",5,"error")))</f>
        <v>5</v>
      </c>
      <c r="D671" s="34" t="s">
        <v>1055</v>
      </c>
      <c r="E671" s="30" t="s">
        <v>609</v>
      </c>
      <c r="F671" s="52"/>
      <c r="G671" s="30"/>
      <c r="H671" s="17">
        <v>1</v>
      </c>
      <c r="I671" s="17" t="s">
        <v>3233</v>
      </c>
      <c r="L671" s="17">
        <v>1</v>
      </c>
      <c r="M671" s="17" t="s">
        <v>1521</v>
      </c>
      <c r="N671" s="17" t="s">
        <v>1512</v>
      </c>
      <c r="O671" s="27" t="str">
        <f>INDEX(accountchart[chartId], MATCH(Table1[[#This Row],[sellChartName]],accountchart[chartName],0))</f>
        <v>52899635</v>
      </c>
      <c r="P671" s="27" t="str">
        <f>INDEX(accountchart[chartId], MATCH(Table1[[#This Row],[buyChartName]],accountchart[chartName],0))</f>
        <v>47210273</v>
      </c>
    </row>
    <row r="672" spans="1:16" x14ac:dyDescent="0.5">
      <c r="A672" s="3" t="s">
        <v>3285</v>
      </c>
      <c r="B672" s="17" t="s">
        <v>1489</v>
      </c>
      <c r="C672" s="37">
        <f t="shared" si="21"/>
        <v>5</v>
      </c>
      <c r="D672" s="34" t="s">
        <v>3236</v>
      </c>
      <c r="E672" s="30" t="s">
        <v>2388</v>
      </c>
      <c r="F672" s="52"/>
      <c r="G672" s="30"/>
      <c r="H672" s="17">
        <v>1</v>
      </c>
      <c r="I672" s="17" t="s">
        <v>3234</v>
      </c>
      <c r="L672" s="17">
        <v>1</v>
      </c>
      <c r="M672" s="17" t="s">
        <v>1521</v>
      </c>
      <c r="N672" s="17" t="s">
        <v>1512</v>
      </c>
      <c r="O672" s="27" t="str">
        <f>INDEX(accountchart[chartId], MATCH(Table1[[#This Row],[sellChartName]],accountchart[chartName],0))</f>
        <v>52899635</v>
      </c>
      <c r="P672" s="27" t="str">
        <f>INDEX(accountchart[chartId], MATCH(Table1[[#This Row],[buyChartName]],accountchart[chartName],0))</f>
        <v>47210273</v>
      </c>
    </row>
    <row r="673" spans="1:16" x14ac:dyDescent="0.5">
      <c r="A673" s="3" t="s">
        <v>3286</v>
      </c>
      <c r="B673" s="17" t="s">
        <v>1489</v>
      </c>
      <c r="C673" s="37">
        <f t="shared" si="21"/>
        <v>5</v>
      </c>
      <c r="D673" s="34" t="s">
        <v>3237</v>
      </c>
      <c r="E673" s="30" t="s">
        <v>2388</v>
      </c>
      <c r="F673" s="52"/>
      <c r="G673" s="30"/>
      <c r="H673" s="17">
        <v>1</v>
      </c>
      <c r="I673" s="17" t="s">
        <v>3234</v>
      </c>
      <c r="L673" s="17">
        <v>1</v>
      </c>
      <c r="M673" s="17" t="s">
        <v>1521</v>
      </c>
      <c r="N673" s="17" t="s">
        <v>1512</v>
      </c>
      <c r="O673" s="27" t="str">
        <f>INDEX(accountchart[chartId], MATCH(Table1[[#This Row],[sellChartName]],accountchart[chartName],0))</f>
        <v>52899635</v>
      </c>
      <c r="P673" s="27" t="str">
        <f>INDEX(accountchart[chartId], MATCH(Table1[[#This Row],[buyChartName]],accountchart[chartName],0))</f>
        <v>47210273</v>
      </c>
    </row>
    <row r="674" spans="1:16" x14ac:dyDescent="0.5">
      <c r="A674" s="3" t="s">
        <v>3287</v>
      </c>
      <c r="B674" s="17" t="s">
        <v>1489</v>
      </c>
      <c r="C674" s="37">
        <f t="shared" si="21"/>
        <v>5</v>
      </c>
      <c r="D674" s="34" t="s">
        <v>3238</v>
      </c>
      <c r="E674" s="30" t="s">
        <v>2388</v>
      </c>
      <c r="F674" s="52"/>
      <c r="G674" s="30"/>
      <c r="H674" s="17">
        <v>1</v>
      </c>
      <c r="I674" s="17" t="s">
        <v>3234</v>
      </c>
      <c r="L674" s="17">
        <v>1</v>
      </c>
      <c r="M674" s="17" t="s">
        <v>1521</v>
      </c>
      <c r="N674" s="17" t="s">
        <v>1512</v>
      </c>
      <c r="O674" s="27" t="str">
        <f>INDEX(accountchart[chartId], MATCH(Table1[[#This Row],[sellChartName]],accountchart[chartName],0))</f>
        <v>52899635</v>
      </c>
      <c r="P674" s="27" t="str">
        <f>INDEX(accountchart[chartId], MATCH(Table1[[#This Row],[buyChartName]],accountchart[chartName],0))</f>
        <v>47210273</v>
      </c>
    </row>
    <row r="675" spans="1:16" x14ac:dyDescent="0.5">
      <c r="A675" s="3" t="s">
        <v>3288</v>
      </c>
      <c r="B675" s="17" t="s">
        <v>1489</v>
      </c>
      <c r="C675" s="37">
        <f t="shared" si="21"/>
        <v>5</v>
      </c>
      <c r="D675" s="34" t="s">
        <v>3239</v>
      </c>
      <c r="E675" s="30" t="s">
        <v>2388</v>
      </c>
      <c r="F675" s="52"/>
      <c r="G675" s="30"/>
      <c r="H675" s="17">
        <v>1</v>
      </c>
      <c r="I675" s="17" t="s">
        <v>3234</v>
      </c>
      <c r="L675" s="17">
        <v>1</v>
      </c>
      <c r="M675" s="17" t="s">
        <v>1521</v>
      </c>
      <c r="N675" s="17" t="s">
        <v>1512</v>
      </c>
      <c r="O675" s="27" t="str">
        <f>INDEX(accountchart[chartId], MATCH(Table1[[#This Row],[sellChartName]],accountchart[chartName],0))</f>
        <v>52899635</v>
      </c>
      <c r="P675" s="27" t="str">
        <f>INDEX(accountchart[chartId], MATCH(Table1[[#This Row],[buyChartName]],accountchart[chartName],0))</f>
        <v>47210273</v>
      </c>
    </row>
    <row r="676" spans="1:16" x14ac:dyDescent="0.5">
      <c r="A676" s="3" t="s">
        <v>3289</v>
      </c>
      <c r="B676" s="17" t="s">
        <v>1489</v>
      </c>
      <c r="C676" s="37">
        <f t="shared" si="21"/>
        <v>5</v>
      </c>
      <c r="D676" s="34" t="s">
        <v>3240</v>
      </c>
      <c r="E676" s="30" t="s">
        <v>2388</v>
      </c>
      <c r="F676" s="52"/>
      <c r="G676" s="30"/>
      <c r="H676" s="17">
        <v>1</v>
      </c>
      <c r="I676" s="17" t="s">
        <v>3234</v>
      </c>
      <c r="L676" s="17">
        <v>1</v>
      </c>
      <c r="M676" s="17" t="s">
        <v>1521</v>
      </c>
      <c r="N676" s="17" t="s">
        <v>1512</v>
      </c>
      <c r="O676" s="27" t="str">
        <f>INDEX(accountchart[chartId], MATCH(Table1[[#This Row],[sellChartName]],accountchart[chartName],0))</f>
        <v>52899635</v>
      </c>
      <c r="P676" s="27" t="str">
        <f>INDEX(accountchart[chartId], MATCH(Table1[[#This Row],[buyChartName]],accountchart[chartName],0))</f>
        <v>47210273</v>
      </c>
    </row>
    <row r="677" spans="1:16" x14ac:dyDescent="0.5">
      <c r="A677" s="3" t="s">
        <v>3290</v>
      </c>
      <c r="B677" s="17" t="s">
        <v>1489</v>
      </c>
      <c r="C677" s="37">
        <f t="shared" si="21"/>
        <v>5</v>
      </c>
      <c r="D677" s="34" t="s">
        <v>3241</v>
      </c>
      <c r="E677" s="30" t="s">
        <v>2388</v>
      </c>
      <c r="F677" s="52"/>
      <c r="G677" s="30"/>
      <c r="H677" s="17">
        <v>1</v>
      </c>
      <c r="I677" s="17" t="s">
        <v>3234</v>
      </c>
      <c r="L677" s="17">
        <v>1</v>
      </c>
      <c r="M677" s="17" t="s">
        <v>1521</v>
      </c>
      <c r="N677" s="17" t="s">
        <v>1512</v>
      </c>
      <c r="O677" s="27" t="str">
        <f>INDEX(accountchart[chartId], MATCH(Table1[[#This Row],[sellChartName]],accountchart[chartName],0))</f>
        <v>52899635</v>
      </c>
      <c r="P677" s="27" t="str">
        <f>INDEX(accountchart[chartId], MATCH(Table1[[#This Row],[buyChartName]],accountchart[chartName],0))</f>
        <v>47210273</v>
      </c>
    </row>
    <row r="678" spans="1:16" x14ac:dyDescent="0.5">
      <c r="A678" s="3" t="s">
        <v>3291</v>
      </c>
      <c r="B678" s="17" t="s">
        <v>1489</v>
      </c>
      <c r="C678" s="37">
        <f t="shared" si="21"/>
        <v>5</v>
      </c>
      <c r="D678" s="34" t="s">
        <v>3242</v>
      </c>
      <c r="E678" s="30" t="s">
        <v>2288</v>
      </c>
      <c r="F678" s="52"/>
      <c r="G678" s="30"/>
      <c r="H678" s="17">
        <v>7</v>
      </c>
      <c r="I678" s="17" t="s">
        <v>3235</v>
      </c>
      <c r="L678" s="17">
        <v>1</v>
      </c>
      <c r="M678" s="17" t="s">
        <v>1521</v>
      </c>
      <c r="N678" s="17" t="s">
        <v>1512</v>
      </c>
      <c r="O678" s="27" t="str">
        <f>INDEX(accountchart[chartId], MATCH(Table1[[#This Row],[sellChartName]],accountchart[chartName],0))</f>
        <v>52899635</v>
      </c>
      <c r="P678" s="27" t="str">
        <f>INDEX(accountchart[chartId], MATCH(Table1[[#This Row],[buyChartName]],accountchart[chartName],0))</f>
        <v>47210273</v>
      </c>
    </row>
    <row r="679" spans="1:16" x14ac:dyDescent="0.5">
      <c r="A679" s="3" t="s">
        <v>3292</v>
      </c>
      <c r="B679" s="17" t="s">
        <v>1489</v>
      </c>
      <c r="C679" s="37">
        <f t="shared" si="21"/>
        <v>5</v>
      </c>
      <c r="D679" s="34" t="s">
        <v>3243</v>
      </c>
      <c r="E679" s="30" t="s">
        <v>2288</v>
      </c>
      <c r="F679" s="52"/>
      <c r="G679" s="30"/>
      <c r="H679" s="17">
        <v>7</v>
      </c>
      <c r="I679" s="17" t="s">
        <v>3235</v>
      </c>
      <c r="L679" s="17">
        <v>7</v>
      </c>
      <c r="M679" s="17" t="s">
        <v>1521</v>
      </c>
      <c r="N679" s="17" t="s">
        <v>1512</v>
      </c>
      <c r="O679" s="27" t="str">
        <f>INDEX(accountchart[chartId], MATCH(Table1[[#This Row],[sellChartName]],accountchart[chartName],0))</f>
        <v>52899635</v>
      </c>
      <c r="P679" s="27" t="str">
        <f>INDEX(accountchart[chartId], MATCH(Table1[[#This Row],[buyChartName]],accountchart[chartName],0))</f>
        <v>47210273</v>
      </c>
    </row>
    <row r="680" spans="1:16" x14ac:dyDescent="0.5">
      <c r="A680" s="3" t="s">
        <v>3293</v>
      </c>
      <c r="B680" s="17" t="s">
        <v>1489</v>
      </c>
      <c r="C680" s="37">
        <f t="shared" si="21"/>
        <v>5</v>
      </c>
      <c r="D680" s="60" t="s">
        <v>3244</v>
      </c>
      <c r="E680" s="30" t="s">
        <v>2288</v>
      </c>
      <c r="F680" s="52"/>
      <c r="G680" s="30"/>
      <c r="H680" s="17">
        <v>7</v>
      </c>
      <c r="I680" s="17" t="s">
        <v>3235</v>
      </c>
      <c r="L680" s="17">
        <v>7</v>
      </c>
      <c r="M680" s="17" t="s">
        <v>1521</v>
      </c>
      <c r="N680" s="17" t="s">
        <v>1512</v>
      </c>
      <c r="O680" s="27" t="str">
        <f>INDEX(accountchart[chartId], MATCH(Table1[[#This Row],[sellChartName]],accountchart[chartName],0))</f>
        <v>52899635</v>
      </c>
      <c r="P680" s="27" t="str">
        <f>INDEX(accountchart[chartId], MATCH(Table1[[#This Row],[buyChartName]],accountchart[chartName],0))</f>
        <v>47210273</v>
      </c>
    </row>
    <row r="681" spans="1:16" s="3" customFormat="1" x14ac:dyDescent="0.5">
      <c r="A681" s="3" t="s">
        <v>3294</v>
      </c>
      <c r="B681" s="3" t="s">
        <v>1489</v>
      </c>
      <c r="C681" s="41">
        <f t="shared" si="21"/>
        <v>5</v>
      </c>
      <c r="D681" s="51" t="s">
        <v>1078</v>
      </c>
      <c r="E681" s="30" t="s">
        <v>2288</v>
      </c>
      <c r="F681" s="54"/>
      <c r="G681" s="40"/>
      <c r="H681" s="3">
        <v>7</v>
      </c>
      <c r="I681" s="3" t="s">
        <v>3235</v>
      </c>
      <c r="K681" s="40"/>
      <c r="L681" s="3">
        <v>7</v>
      </c>
      <c r="M681" s="3" t="s">
        <v>1521</v>
      </c>
      <c r="N681" s="3" t="s">
        <v>1512</v>
      </c>
      <c r="O681" s="42" t="str">
        <f>INDEX(accountchart[chartId], MATCH(Table1[[#This Row],[sellChartName]],accountchart[chartName],0))</f>
        <v>52899635</v>
      </c>
      <c r="P681" s="42" t="str">
        <f>INDEX(accountchart[chartId], MATCH(Table1[[#This Row],[buyChartName]],accountchart[chartName],0))</f>
        <v>47210273</v>
      </c>
    </row>
    <row r="682" spans="1:16" s="61" customFormat="1" x14ac:dyDescent="0.5">
      <c r="A682" s="61" t="s">
        <v>4013</v>
      </c>
      <c r="B682" s="66" t="s">
        <v>1489</v>
      </c>
      <c r="C682" s="62">
        <f>IF($B682="ProductService",1,IF($B682="ProductNonInventory",3,IF($B682="ProductInventory",5,"error")))</f>
        <v>5</v>
      </c>
      <c r="D682" s="63" t="s">
        <v>4014</v>
      </c>
      <c r="E682" s="64" t="s">
        <v>191</v>
      </c>
      <c r="F682" s="65"/>
      <c r="G682" s="64"/>
      <c r="H682" s="61">
        <v>7</v>
      </c>
      <c r="I682" s="61" t="s">
        <v>4015</v>
      </c>
      <c r="K682" s="64"/>
      <c r="L682" s="61">
        <v>7</v>
      </c>
      <c r="M682" s="61" t="s">
        <v>1524</v>
      </c>
      <c r="N682" s="3" t="s">
        <v>1512</v>
      </c>
      <c r="O682" s="67" t="str">
        <f>INDEX(accountchart[chartId], MATCH(Table1[[#This Row],[sellChartName]],accountchart[chartName],0))</f>
        <v>52899636</v>
      </c>
      <c r="P682" s="67" t="str">
        <f>INDEX(accountchart[chartId], MATCH(Table1[[#This Row],[buyChartName]],accountchart[chartName],0))</f>
        <v>47210273</v>
      </c>
    </row>
    <row r="683" spans="1:16" s="3" customFormat="1" x14ac:dyDescent="0.5">
      <c r="A683" s="3" t="s">
        <v>3361</v>
      </c>
      <c r="B683" s="40" t="s">
        <v>1489</v>
      </c>
      <c r="C683" s="41">
        <f t="shared" ref="C683:C717" si="22">IF($B683="ProductService",1,IF($B683="ProductNonInventory",3,IF($B683="ProductInventory",5,"error")))</f>
        <v>5</v>
      </c>
      <c r="D683" s="4" t="s">
        <v>2885</v>
      </c>
      <c r="E683" s="40" t="s">
        <v>191</v>
      </c>
      <c r="F683" s="54"/>
      <c r="G683" s="40"/>
      <c r="H683" s="40">
        <v>7</v>
      </c>
      <c r="I683" s="3" t="s">
        <v>3464</v>
      </c>
      <c r="K683" s="40"/>
      <c r="L683" s="40">
        <v>7</v>
      </c>
      <c r="M683" s="3" t="s">
        <v>1539</v>
      </c>
      <c r="N683" s="3" t="s">
        <v>1512</v>
      </c>
      <c r="O683" s="42" t="str">
        <f>INDEX(accountchart[chartId], MATCH(Table1[[#This Row],[sellChartName]],accountchart[chartName],0))</f>
        <v>52900077</v>
      </c>
      <c r="P683" s="42" t="str">
        <f>INDEX(accountchart[chartId], MATCH(Table1[[#This Row],[buyChartName]],accountchart[chartName],0))</f>
        <v>47210273</v>
      </c>
    </row>
    <row r="684" spans="1:16" s="3" customFormat="1" x14ac:dyDescent="0.5">
      <c r="A684" s="3" t="s">
        <v>3388</v>
      </c>
      <c r="B684" s="40" t="s">
        <v>1489</v>
      </c>
      <c r="C684" s="41">
        <f t="shared" si="22"/>
        <v>5</v>
      </c>
      <c r="D684" s="4" t="s">
        <v>2868</v>
      </c>
      <c r="E684" s="40" t="s">
        <v>191</v>
      </c>
      <c r="F684" s="54"/>
      <c r="G684" s="40">
        <v>250</v>
      </c>
      <c r="H684" s="40">
        <v>7</v>
      </c>
      <c r="I684" s="3" t="s">
        <v>3464</v>
      </c>
      <c r="K684" s="40"/>
      <c r="L684" s="40">
        <v>7</v>
      </c>
      <c r="M684" s="3" t="s">
        <v>1539</v>
      </c>
      <c r="N684" s="3" t="s">
        <v>1512</v>
      </c>
      <c r="O684" s="42" t="str">
        <f>INDEX(accountchart[chartId], MATCH(Table1[[#This Row],[sellChartName]],accountchart[chartName],0))</f>
        <v>52900077</v>
      </c>
      <c r="P684" s="42" t="str">
        <f>INDEX(accountchart[chartId], MATCH(Table1[[#This Row],[buyChartName]],accountchart[chartName],0))</f>
        <v>47210273</v>
      </c>
    </row>
    <row r="685" spans="1:16" s="3" customFormat="1" x14ac:dyDescent="0.5">
      <c r="A685" s="3" t="s">
        <v>3389</v>
      </c>
      <c r="B685" s="40" t="s">
        <v>1489</v>
      </c>
      <c r="C685" s="41">
        <f t="shared" si="22"/>
        <v>5</v>
      </c>
      <c r="D685" s="4" t="s">
        <v>2867</v>
      </c>
      <c r="E685" s="40" t="s">
        <v>191</v>
      </c>
      <c r="F685" s="54"/>
      <c r="G685" s="40">
        <v>650</v>
      </c>
      <c r="H685" s="40">
        <v>7</v>
      </c>
      <c r="I685" s="3" t="s">
        <v>3464</v>
      </c>
      <c r="K685" s="40"/>
      <c r="L685" s="40">
        <v>7</v>
      </c>
      <c r="M685" s="3" t="s">
        <v>1539</v>
      </c>
      <c r="N685" s="3" t="s">
        <v>1512</v>
      </c>
      <c r="O685" s="42" t="str">
        <f>INDEX(accountchart[chartId], MATCH(Table1[[#This Row],[sellChartName]],accountchart[chartName],0))</f>
        <v>52900077</v>
      </c>
      <c r="P685" s="42" t="str">
        <f>INDEX(accountchart[chartId], MATCH(Table1[[#This Row],[buyChartName]],accountchart[chartName],0))</f>
        <v>47210273</v>
      </c>
    </row>
    <row r="686" spans="1:16" s="3" customFormat="1" x14ac:dyDescent="0.5">
      <c r="A686" s="3" t="s">
        <v>3396</v>
      </c>
      <c r="B686" s="40" t="s">
        <v>1489</v>
      </c>
      <c r="C686" s="41">
        <f t="shared" si="22"/>
        <v>5</v>
      </c>
      <c r="D686" s="4" t="s">
        <v>2886</v>
      </c>
      <c r="E686" s="40" t="s">
        <v>191</v>
      </c>
      <c r="F686" s="54"/>
      <c r="G686" s="30">
        <v>300</v>
      </c>
      <c r="H686" s="40">
        <v>7</v>
      </c>
      <c r="I686" s="3" t="s">
        <v>3464</v>
      </c>
      <c r="K686" s="30"/>
      <c r="L686" s="40">
        <v>7</v>
      </c>
      <c r="M686" s="3" t="s">
        <v>1539</v>
      </c>
      <c r="N686" s="3" t="s">
        <v>1512</v>
      </c>
      <c r="O686" s="42" t="str">
        <f>INDEX(accountchart[chartId], MATCH(Table1[[#This Row],[sellChartName]],accountchart[chartName],0))</f>
        <v>52900077</v>
      </c>
      <c r="P686" s="42" t="str">
        <f>INDEX(accountchart[chartId], MATCH(Table1[[#This Row],[buyChartName]],accountchart[chartName],0))</f>
        <v>47210273</v>
      </c>
    </row>
    <row r="687" spans="1:16" s="3" customFormat="1" x14ac:dyDescent="0.5">
      <c r="A687" s="3" t="s">
        <v>3395</v>
      </c>
      <c r="B687" s="40" t="s">
        <v>1489</v>
      </c>
      <c r="C687" s="41">
        <f t="shared" si="22"/>
        <v>5</v>
      </c>
      <c r="D687" s="4" t="s">
        <v>2887</v>
      </c>
      <c r="E687" s="40" t="s">
        <v>191</v>
      </c>
      <c r="F687" s="54"/>
      <c r="G687" s="30"/>
      <c r="H687" s="40">
        <v>7</v>
      </c>
      <c r="I687" s="3" t="s">
        <v>3464</v>
      </c>
      <c r="K687" s="30"/>
      <c r="L687" s="40">
        <v>7</v>
      </c>
      <c r="M687" s="3" t="s">
        <v>1539</v>
      </c>
      <c r="N687" s="3" t="s">
        <v>1512</v>
      </c>
      <c r="O687" s="42" t="str">
        <f>INDEX(accountchart[chartId], MATCH(Table1[[#This Row],[sellChartName]],accountchart[chartName],0))</f>
        <v>52900077</v>
      </c>
      <c r="P687" s="42" t="str">
        <f>INDEX(accountchart[chartId], MATCH(Table1[[#This Row],[buyChartName]],accountchart[chartName],0))</f>
        <v>47210273</v>
      </c>
    </row>
    <row r="688" spans="1:16" s="3" customFormat="1" x14ac:dyDescent="0.5">
      <c r="A688" s="3" t="s">
        <v>3397</v>
      </c>
      <c r="B688" s="40" t="s">
        <v>1489</v>
      </c>
      <c r="C688" s="41">
        <f t="shared" si="22"/>
        <v>5</v>
      </c>
      <c r="D688" s="4" t="s">
        <v>4011</v>
      </c>
      <c r="E688" s="40" t="s">
        <v>191</v>
      </c>
      <c r="F688" s="54"/>
      <c r="G688" s="30">
        <v>300</v>
      </c>
      <c r="H688" s="40">
        <v>7</v>
      </c>
      <c r="I688" s="3" t="s">
        <v>3464</v>
      </c>
      <c r="K688" s="30"/>
      <c r="L688" s="40">
        <v>7</v>
      </c>
      <c r="M688" s="3" t="s">
        <v>1539</v>
      </c>
      <c r="N688" s="3" t="s">
        <v>1512</v>
      </c>
      <c r="O688" s="42" t="str">
        <f>INDEX(accountchart[chartId], MATCH(Table1[[#This Row],[sellChartName]],accountchart[chartName],0))</f>
        <v>52900077</v>
      </c>
      <c r="P688" s="42" t="str">
        <f>INDEX(accountchart[chartId], MATCH(Table1[[#This Row],[buyChartName]],accountchart[chartName],0))</f>
        <v>47210273</v>
      </c>
    </row>
    <row r="689" spans="1:16" s="3" customFormat="1" x14ac:dyDescent="0.5">
      <c r="A689" s="3" t="s">
        <v>3398</v>
      </c>
      <c r="B689" s="40" t="s">
        <v>1489</v>
      </c>
      <c r="C689" s="41">
        <f t="shared" si="22"/>
        <v>5</v>
      </c>
      <c r="D689" s="4" t="s">
        <v>139</v>
      </c>
      <c r="E689" s="40" t="s">
        <v>191</v>
      </c>
      <c r="F689" s="54"/>
      <c r="G689" s="30">
        <v>100</v>
      </c>
      <c r="H689" s="40">
        <v>7</v>
      </c>
      <c r="I689" s="3" t="s">
        <v>3464</v>
      </c>
      <c r="K689" s="30"/>
      <c r="L689" s="40">
        <v>7</v>
      </c>
      <c r="M689" s="3" t="s">
        <v>1539</v>
      </c>
      <c r="N689" s="3" t="s">
        <v>1512</v>
      </c>
      <c r="O689" s="42" t="str">
        <f>INDEX(accountchart[chartId], MATCH(Table1[[#This Row],[sellChartName]],accountchart[chartName],0))</f>
        <v>52900077</v>
      </c>
      <c r="P689" s="42" t="str">
        <f>INDEX(accountchart[chartId], MATCH(Table1[[#This Row],[buyChartName]],accountchart[chartName],0))</f>
        <v>47210273</v>
      </c>
    </row>
    <row r="690" spans="1:16" s="3" customFormat="1" x14ac:dyDescent="0.5">
      <c r="A690" s="3" t="s">
        <v>3399</v>
      </c>
      <c r="B690" s="40" t="s">
        <v>1489</v>
      </c>
      <c r="C690" s="41">
        <f t="shared" si="22"/>
        <v>5</v>
      </c>
      <c r="D690" s="4" t="s">
        <v>144</v>
      </c>
      <c r="E690" s="40" t="s">
        <v>191</v>
      </c>
      <c r="F690" s="54"/>
      <c r="G690" s="30"/>
      <c r="H690" s="40">
        <v>7</v>
      </c>
      <c r="I690" s="3" t="s">
        <v>3464</v>
      </c>
      <c r="K690" s="30"/>
      <c r="L690" s="40">
        <v>7</v>
      </c>
      <c r="M690" s="3" t="s">
        <v>1539</v>
      </c>
      <c r="N690" s="3" t="s">
        <v>1512</v>
      </c>
      <c r="O690" s="42" t="str">
        <f>INDEX(accountchart[chartId], MATCH(Table1[[#This Row],[sellChartName]],accountchart[chartName],0))</f>
        <v>52900077</v>
      </c>
      <c r="P690" s="42" t="str">
        <f>INDEX(accountchart[chartId], MATCH(Table1[[#This Row],[buyChartName]],accountchart[chartName],0))</f>
        <v>47210273</v>
      </c>
    </row>
    <row r="691" spans="1:16" s="3" customFormat="1" x14ac:dyDescent="0.5">
      <c r="A691" s="3" t="s">
        <v>3400</v>
      </c>
      <c r="B691" s="40" t="s">
        <v>1489</v>
      </c>
      <c r="C691" s="41">
        <f t="shared" si="22"/>
        <v>5</v>
      </c>
      <c r="D691" s="4" t="s">
        <v>176</v>
      </c>
      <c r="E691" s="40" t="s">
        <v>191</v>
      </c>
      <c r="F691" s="54"/>
      <c r="G691" s="30">
        <v>250</v>
      </c>
      <c r="H691" s="40">
        <v>7</v>
      </c>
      <c r="I691" s="3" t="s">
        <v>3464</v>
      </c>
      <c r="K691" s="30"/>
      <c r="L691" s="40">
        <v>7</v>
      </c>
      <c r="M691" s="3" t="s">
        <v>1539</v>
      </c>
      <c r="N691" s="3" t="s">
        <v>1512</v>
      </c>
      <c r="O691" s="42" t="str">
        <f>INDEX(accountchart[chartId], MATCH(Table1[[#This Row],[sellChartName]],accountchart[chartName],0))</f>
        <v>52900077</v>
      </c>
      <c r="P691" s="42" t="str">
        <f>INDEX(accountchart[chartId], MATCH(Table1[[#This Row],[buyChartName]],accountchart[chartName],0))</f>
        <v>47210273</v>
      </c>
    </row>
    <row r="692" spans="1:16" s="3" customFormat="1" x14ac:dyDescent="0.5">
      <c r="A692" s="3" t="s">
        <v>3401</v>
      </c>
      <c r="B692" s="40" t="s">
        <v>1489</v>
      </c>
      <c r="C692" s="41">
        <f t="shared" si="22"/>
        <v>5</v>
      </c>
      <c r="D692" s="4" t="s">
        <v>3402</v>
      </c>
      <c r="E692" s="40" t="s">
        <v>191</v>
      </c>
      <c r="F692" s="54"/>
      <c r="G692" s="30">
        <v>200</v>
      </c>
      <c r="H692" s="40">
        <v>7</v>
      </c>
      <c r="I692" s="3" t="s">
        <v>3464</v>
      </c>
      <c r="K692" s="30"/>
      <c r="L692" s="40">
        <v>7</v>
      </c>
      <c r="M692" s="3" t="s">
        <v>1539</v>
      </c>
      <c r="N692" s="3" t="s">
        <v>1512</v>
      </c>
      <c r="O692" s="42" t="str">
        <f>INDEX(accountchart[chartId], MATCH(Table1[[#This Row],[sellChartName]],accountchart[chartName],0))</f>
        <v>52900077</v>
      </c>
      <c r="P692" s="42" t="str">
        <f>INDEX(accountchart[chartId], MATCH(Table1[[#This Row],[buyChartName]],accountchart[chartName],0))</f>
        <v>47210273</v>
      </c>
    </row>
    <row r="693" spans="1:16" s="3" customFormat="1" x14ac:dyDescent="0.5">
      <c r="A693" s="3" t="s">
        <v>3403</v>
      </c>
      <c r="B693" s="40" t="s">
        <v>1489</v>
      </c>
      <c r="C693" s="41">
        <f t="shared" si="22"/>
        <v>5</v>
      </c>
      <c r="D693" s="4" t="s">
        <v>2889</v>
      </c>
      <c r="E693" s="40" t="s">
        <v>191</v>
      </c>
      <c r="F693" s="54"/>
      <c r="G693" s="30"/>
      <c r="H693" s="40">
        <v>7</v>
      </c>
      <c r="I693" s="3" t="s">
        <v>3464</v>
      </c>
      <c r="K693" s="30"/>
      <c r="L693" s="40">
        <v>7</v>
      </c>
      <c r="M693" s="3" t="s">
        <v>1539</v>
      </c>
      <c r="N693" s="3" t="s">
        <v>1512</v>
      </c>
      <c r="O693" s="42" t="str">
        <f>INDEX(accountchart[chartId], MATCH(Table1[[#This Row],[sellChartName]],accountchart[chartName],0))</f>
        <v>52900077</v>
      </c>
      <c r="P693" s="42" t="str">
        <f>INDEX(accountchart[chartId], MATCH(Table1[[#This Row],[buyChartName]],accountchart[chartName],0))</f>
        <v>47210273</v>
      </c>
    </row>
    <row r="694" spans="1:16" s="3" customFormat="1" x14ac:dyDescent="0.5">
      <c r="A694" s="3" t="s">
        <v>3404</v>
      </c>
      <c r="B694" s="40" t="s">
        <v>1489</v>
      </c>
      <c r="C694" s="41">
        <f t="shared" si="22"/>
        <v>5</v>
      </c>
      <c r="D694" s="4" t="s">
        <v>2890</v>
      </c>
      <c r="E694" s="40" t="s">
        <v>191</v>
      </c>
      <c r="F694" s="54"/>
      <c r="G694" s="30"/>
      <c r="H694" s="40">
        <v>7</v>
      </c>
      <c r="I694" s="3" t="s">
        <v>3464</v>
      </c>
      <c r="K694" s="30"/>
      <c r="L694" s="40">
        <v>7</v>
      </c>
      <c r="M694" s="3" t="s">
        <v>1539</v>
      </c>
      <c r="N694" s="3" t="s">
        <v>1512</v>
      </c>
      <c r="O694" s="42" t="str">
        <f>INDEX(accountchart[chartId], MATCH(Table1[[#This Row],[sellChartName]],accountchart[chartName],0))</f>
        <v>52900077</v>
      </c>
      <c r="P694" s="42" t="str">
        <f>INDEX(accountchart[chartId], MATCH(Table1[[#This Row],[buyChartName]],accountchart[chartName],0))</f>
        <v>47210273</v>
      </c>
    </row>
    <row r="695" spans="1:16" s="3" customFormat="1" x14ac:dyDescent="0.5">
      <c r="A695" s="3" t="s">
        <v>3405</v>
      </c>
      <c r="B695" s="40" t="s">
        <v>1489</v>
      </c>
      <c r="C695" s="41">
        <f t="shared" si="22"/>
        <v>5</v>
      </c>
      <c r="D695" s="4" t="s">
        <v>2891</v>
      </c>
      <c r="E695" s="40" t="s">
        <v>191</v>
      </c>
      <c r="F695" s="54"/>
      <c r="G695" s="30"/>
      <c r="H695" s="40">
        <v>7</v>
      </c>
      <c r="I695" s="3" t="s">
        <v>3464</v>
      </c>
      <c r="K695" s="30"/>
      <c r="L695" s="40">
        <v>7</v>
      </c>
      <c r="M695" s="3" t="s">
        <v>1539</v>
      </c>
      <c r="N695" s="3" t="s">
        <v>1512</v>
      </c>
      <c r="O695" s="42" t="str">
        <f>INDEX(accountchart[chartId], MATCH(Table1[[#This Row],[sellChartName]],accountchart[chartName],0))</f>
        <v>52900077</v>
      </c>
      <c r="P695" s="42" t="str">
        <f>INDEX(accountchart[chartId], MATCH(Table1[[#This Row],[buyChartName]],accountchart[chartName],0))</f>
        <v>47210273</v>
      </c>
    </row>
    <row r="696" spans="1:16" s="3" customFormat="1" x14ac:dyDescent="0.5">
      <c r="A696" s="3" t="s">
        <v>3406</v>
      </c>
      <c r="B696" s="40" t="s">
        <v>1489</v>
      </c>
      <c r="C696" s="41">
        <f t="shared" si="22"/>
        <v>5</v>
      </c>
      <c r="D696" s="4" t="s">
        <v>2883</v>
      </c>
      <c r="E696" s="40" t="s">
        <v>191</v>
      </c>
      <c r="F696" s="54"/>
      <c r="G696" s="30"/>
      <c r="H696" s="40">
        <v>7</v>
      </c>
      <c r="I696" s="3" t="s">
        <v>3464</v>
      </c>
      <c r="K696" s="30"/>
      <c r="L696" s="40">
        <v>7</v>
      </c>
      <c r="M696" s="3" t="s">
        <v>1539</v>
      </c>
      <c r="N696" s="3" t="s">
        <v>1512</v>
      </c>
      <c r="O696" s="42" t="str">
        <f>INDEX(accountchart[chartId], MATCH(Table1[[#This Row],[sellChartName]],accountchart[chartName],0))</f>
        <v>52900077</v>
      </c>
      <c r="P696" s="42" t="str">
        <f>INDEX(accountchart[chartId], MATCH(Table1[[#This Row],[buyChartName]],accountchart[chartName],0))</f>
        <v>47210273</v>
      </c>
    </row>
    <row r="697" spans="1:16" s="3" customFormat="1" x14ac:dyDescent="0.5">
      <c r="A697" s="3" t="s">
        <v>3407</v>
      </c>
      <c r="B697" s="40" t="s">
        <v>1489</v>
      </c>
      <c r="C697" s="41">
        <f t="shared" si="22"/>
        <v>5</v>
      </c>
      <c r="D697" s="4" t="s">
        <v>2884</v>
      </c>
      <c r="E697" s="40" t="s">
        <v>191</v>
      </c>
      <c r="F697" s="54"/>
      <c r="G697" s="30">
        <v>300</v>
      </c>
      <c r="H697" s="40">
        <v>7</v>
      </c>
      <c r="I697" s="3" t="s">
        <v>3464</v>
      </c>
      <c r="K697" s="30"/>
      <c r="L697" s="40">
        <v>7</v>
      </c>
      <c r="M697" s="3" t="s">
        <v>1539</v>
      </c>
      <c r="N697" s="3" t="s">
        <v>1512</v>
      </c>
      <c r="O697" s="42" t="str">
        <f>INDEX(accountchart[chartId], MATCH(Table1[[#This Row],[sellChartName]],accountchart[chartName],0))</f>
        <v>52900077</v>
      </c>
      <c r="P697" s="42" t="str">
        <f>INDEX(accountchart[chartId], MATCH(Table1[[#This Row],[buyChartName]],accountchart[chartName],0))</f>
        <v>47210273</v>
      </c>
    </row>
    <row r="698" spans="1:16" s="3" customFormat="1" x14ac:dyDescent="0.5">
      <c r="A698" s="3" t="s">
        <v>3408</v>
      </c>
      <c r="B698" s="40" t="s">
        <v>1489</v>
      </c>
      <c r="C698" s="41">
        <f t="shared" si="22"/>
        <v>5</v>
      </c>
      <c r="D698" s="4" t="s">
        <v>2888</v>
      </c>
      <c r="E698" s="40" t="s">
        <v>191</v>
      </c>
      <c r="F698" s="54"/>
      <c r="G698" s="30">
        <v>300</v>
      </c>
      <c r="H698" s="40">
        <v>7</v>
      </c>
      <c r="I698" s="3" t="s">
        <v>3464</v>
      </c>
      <c r="K698" s="30"/>
      <c r="L698" s="40">
        <v>7</v>
      </c>
      <c r="M698" s="3" t="s">
        <v>1539</v>
      </c>
      <c r="N698" s="3" t="s">
        <v>1512</v>
      </c>
      <c r="O698" s="42" t="str">
        <f>INDEX(accountchart[chartId], MATCH(Table1[[#This Row],[sellChartName]],accountchart[chartName],0))</f>
        <v>52900077</v>
      </c>
      <c r="P698" s="42" t="str">
        <f>INDEX(accountchart[chartId], MATCH(Table1[[#This Row],[buyChartName]],accountchart[chartName],0))</f>
        <v>47210273</v>
      </c>
    </row>
    <row r="699" spans="1:16" s="3" customFormat="1" x14ac:dyDescent="0.5">
      <c r="A699" s="3" t="s">
        <v>3409</v>
      </c>
      <c r="B699" s="40" t="s">
        <v>1489</v>
      </c>
      <c r="C699" s="41">
        <f t="shared" si="22"/>
        <v>5</v>
      </c>
      <c r="D699" s="4" t="s">
        <v>162</v>
      </c>
      <c r="E699" s="40" t="s">
        <v>191</v>
      </c>
      <c r="F699" s="54"/>
      <c r="G699" s="30">
        <v>200</v>
      </c>
      <c r="H699" s="40">
        <v>7</v>
      </c>
      <c r="I699" s="3" t="s">
        <v>3464</v>
      </c>
      <c r="K699" s="30"/>
      <c r="L699" s="40">
        <v>7</v>
      </c>
      <c r="M699" s="3" t="s">
        <v>1539</v>
      </c>
      <c r="N699" s="3" t="s">
        <v>1512</v>
      </c>
      <c r="O699" s="42" t="str">
        <f>INDEX(accountchart[chartId], MATCH(Table1[[#This Row],[sellChartName]],accountchart[chartName],0))</f>
        <v>52900077</v>
      </c>
      <c r="P699" s="42" t="str">
        <f>INDEX(accountchart[chartId], MATCH(Table1[[#This Row],[buyChartName]],accountchart[chartName],0))</f>
        <v>47210273</v>
      </c>
    </row>
    <row r="700" spans="1:16" s="3" customFormat="1" x14ac:dyDescent="0.5">
      <c r="A700" s="3" t="s">
        <v>3410</v>
      </c>
      <c r="B700" s="40" t="s">
        <v>1489</v>
      </c>
      <c r="C700" s="41">
        <f t="shared" si="22"/>
        <v>5</v>
      </c>
      <c r="D700" s="4" t="s">
        <v>2876</v>
      </c>
      <c r="E700" s="40" t="s">
        <v>191</v>
      </c>
      <c r="F700" s="54"/>
      <c r="G700" s="30"/>
      <c r="H700" s="40">
        <v>7</v>
      </c>
      <c r="I700" s="3" t="s">
        <v>3464</v>
      </c>
      <c r="K700" s="30"/>
      <c r="L700" s="40">
        <v>7</v>
      </c>
      <c r="M700" s="3" t="s">
        <v>1539</v>
      </c>
      <c r="N700" s="3" t="s">
        <v>1512</v>
      </c>
      <c r="O700" s="42" t="str">
        <f>INDEX(accountchart[chartId], MATCH(Table1[[#This Row],[sellChartName]],accountchart[chartName],0))</f>
        <v>52900077</v>
      </c>
      <c r="P700" s="42" t="str">
        <f>INDEX(accountchart[chartId], MATCH(Table1[[#This Row],[buyChartName]],accountchart[chartName],0))</f>
        <v>47210273</v>
      </c>
    </row>
    <row r="701" spans="1:16" s="3" customFormat="1" x14ac:dyDescent="0.5">
      <c r="A701" s="3" t="s">
        <v>3411</v>
      </c>
      <c r="B701" s="40" t="s">
        <v>1489</v>
      </c>
      <c r="C701" s="41">
        <f t="shared" si="22"/>
        <v>5</v>
      </c>
      <c r="D701" s="4" t="s">
        <v>2877</v>
      </c>
      <c r="E701" s="40" t="s">
        <v>191</v>
      </c>
      <c r="F701" s="54"/>
      <c r="G701" s="30">
        <v>200</v>
      </c>
      <c r="H701" s="40">
        <v>7</v>
      </c>
      <c r="I701" s="3" t="s">
        <v>3464</v>
      </c>
      <c r="K701" s="30"/>
      <c r="L701" s="40">
        <v>7</v>
      </c>
      <c r="M701" s="3" t="s">
        <v>1539</v>
      </c>
      <c r="N701" s="3" t="s">
        <v>1512</v>
      </c>
      <c r="O701" s="42" t="str">
        <f>INDEX(accountchart[chartId], MATCH(Table1[[#This Row],[sellChartName]],accountchart[chartName],0))</f>
        <v>52900077</v>
      </c>
      <c r="P701" s="42" t="str">
        <f>INDEX(accountchart[chartId], MATCH(Table1[[#This Row],[buyChartName]],accountchart[chartName],0))</f>
        <v>47210273</v>
      </c>
    </row>
    <row r="702" spans="1:16" s="3" customFormat="1" x14ac:dyDescent="0.5">
      <c r="A702" s="3" t="s">
        <v>3412</v>
      </c>
      <c r="B702" s="40" t="s">
        <v>1489</v>
      </c>
      <c r="C702" s="41">
        <f t="shared" si="22"/>
        <v>5</v>
      </c>
      <c r="D702" s="4" t="s">
        <v>2878</v>
      </c>
      <c r="E702" s="40" t="s">
        <v>191</v>
      </c>
      <c r="F702" s="54"/>
      <c r="G702" s="30">
        <v>250</v>
      </c>
      <c r="H702" s="40">
        <v>7</v>
      </c>
      <c r="I702" s="3" t="s">
        <v>3464</v>
      </c>
      <c r="K702" s="30"/>
      <c r="L702" s="40">
        <v>7</v>
      </c>
      <c r="M702" s="3" t="s">
        <v>1539</v>
      </c>
      <c r="N702" s="3" t="s">
        <v>1512</v>
      </c>
      <c r="O702" s="42" t="str">
        <f>INDEX(accountchart[chartId], MATCH(Table1[[#This Row],[sellChartName]],accountchart[chartName],0))</f>
        <v>52900077</v>
      </c>
      <c r="P702" s="42" t="str">
        <f>INDEX(accountchart[chartId], MATCH(Table1[[#This Row],[buyChartName]],accountchart[chartName],0))</f>
        <v>47210273</v>
      </c>
    </row>
    <row r="703" spans="1:16" s="3" customFormat="1" x14ac:dyDescent="0.5">
      <c r="A703" s="3" t="s">
        <v>3413</v>
      </c>
      <c r="B703" s="40" t="s">
        <v>1489</v>
      </c>
      <c r="C703" s="41">
        <f t="shared" si="22"/>
        <v>5</v>
      </c>
      <c r="D703" s="4" t="s">
        <v>2879</v>
      </c>
      <c r="E703" s="40" t="s">
        <v>191</v>
      </c>
      <c r="F703" s="54"/>
      <c r="G703" s="30">
        <v>280</v>
      </c>
      <c r="H703" s="40">
        <v>7</v>
      </c>
      <c r="I703" s="3" t="s">
        <v>3464</v>
      </c>
      <c r="K703" s="30"/>
      <c r="L703" s="40">
        <v>7</v>
      </c>
      <c r="M703" s="3" t="s">
        <v>1539</v>
      </c>
      <c r="N703" s="3" t="s">
        <v>1512</v>
      </c>
      <c r="O703" s="42" t="str">
        <f>INDEX(accountchart[chartId], MATCH(Table1[[#This Row],[sellChartName]],accountchart[chartName],0))</f>
        <v>52900077</v>
      </c>
      <c r="P703" s="42" t="str">
        <f>INDEX(accountchart[chartId], MATCH(Table1[[#This Row],[buyChartName]],accountchart[chartName],0))</f>
        <v>47210273</v>
      </c>
    </row>
    <row r="704" spans="1:16" s="3" customFormat="1" x14ac:dyDescent="0.5">
      <c r="A704" s="3" t="s">
        <v>3414</v>
      </c>
      <c r="B704" s="40" t="s">
        <v>1489</v>
      </c>
      <c r="C704" s="41">
        <f t="shared" si="22"/>
        <v>5</v>
      </c>
      <c r="D704" s="4" t="s">
        <v>166</v>
      </c>
      <c r="E704" s="40" t="s">
        <v>191</v>
      </c>
      <c r="F704" s="54"/>
      <c r="G704" s="30">
        <v>250</v>
      </c>
      <c r="H704" s="40">
        <v>7</v>
      </c>
      <c r="I704" s="3" t="s">
        <v>3464</v>
      </c>
      <c r="K704" s="30"/>
      <c r="L704" s="40">
        <v>7</v>
      </c>
      <c r="M704" s="3" t="s">
        <v>1539</v>
      </c>
      <c r="N704" s="3" t="s">
        <v>1512</v>
      </c>
      <c r="O704" s="42" t="str">
        <f>INDEX(accountchart[chartId], MATCH(Table1[[#This Row],[sellChartName]],accountchart[chartName],0))</f>
        <v>52900077</v>
      </c>
      <c r="P704" s="42" t="str">
        <f>INDEX(accountchart[chartId], MATCH(Table1[[#This Row],[buyChartName]],accountchart[chartName],0))</f>
        <v>47210273</v>
      </c>
    </row>
    <row r="705" spans="1:16" s="3" customFormat="1" x14ac:dyDescent="0.5">
      <c r="A705" s="3" t="s">
        <v>3415</v>
      </c>
      <c r="B705" s="40" t="s">
        <v>1489</v>
      </c>
      <c r="C705" s="41">
        <f t="shared" si="22"/>
        <v>5</v>
      </c>
      <c r="D705" s="4" t="s">
        <v>136</v>
      </c>
      <c r="E705" s="40" t="s">
        <v>191</v>
      </c>
      <c r="F705" s="54"/>
      <c r="G705" s="30">
        <v>250</v>
      </c>
      <c r="H705" s="40">
        <v>7</v>
      </c>
      <c r="I705" s="3" t="s">
        <v>3464</v>
      </c>
      <c r="K705" s="30"/>
      <c r="L705" s="40">
        <v>7</v>
      </c>
      <c r="M705" s="3" t="s">
        <v>1539</v>
      </c>
      <c r="N705" s="3" t="s">
        <v>1512</v>
      </c>
      <c r="O705" s="42" t="str">
        <f>INDEX(accountchart[chartId], MATCH(Table1[[#This Row],[sellChartName]],accountchart[chartName],0))</f>
        <v>52900077</v>
      </c>
      <c r="P705" s="42" t="str">
        <f>INDEX(accountchart[chartId], MATCH(Table1[[#This Row],[buyChartName]],accountchart[chartName],0))</f>
        <v>47210273</v>
      </c>
    </row>
    <row r="706" spans="1:16" s="3" customFormat="1" x14ac:dyDescent="0.5">
      <c r="A706" s="3" t="s">
        <v>3416</v>
      </c>
      <c r="B706" s="40" t="s">
        <v>1489</v>
      </c>
      <c r="C706" s="41">
        <f t="shared" si="22"/>
        <v>5</v>
      </c>
      <c r="D706" s="4" t="s">
        <v>137</v>
      </c>
      <c r="E706" s="40" t="s">
        <v>191</v>
      </c>
      <c r="F706" s="54"/>
      <c r="G706" s="30">
        <v>100</v>
      </c>
      <c r="H706" s="40">
        <v>7</v>
      </c>
      <c r="I706" s="3" t="s">
        <v>3464</v>
      </c>
      <c r="K706" s="30"/>
      <c r="L706" s="40">
        <v>7</v>
      </c>
      <c r="M706" s="3" t="s">
        <v>1539</v>
      </c>
      <c r="N706" s="3" t="s">
        <v>1512</v>
      </c>
      <c r="O706" s="42" t="str">
        <f>INDEX(accountchart[chartId], MATCH(Table1[[#This Row],[sellChartName]],accountchart[chartName],0))</f>
        <v>52900077</v>
      </c>
      <c r="P706" s="42" t="str">
        <f>INDEX(accountchart[chartId], MATCH(Table1[[#This Row],[buyChartName]],accountchart[chartName],0))</f>
        <v>47210273</v>
      </c>
    </row>
    <row r="707" spans="1:16" s="3" customFormat="1" x14ac:dyDescent="0.5">
      <c r="A707" s="3" t="s">
        <v>3417</v>
      </c>
      <c r="B707" s="40" t="s">
        <v>1489</v>
      </c>
      <c r="C707" s="41">
        <f t="shared" si="22"/>
        <v>5</v>
      </c>
      <c r="D707" s="4" t="s">
        <v>4032</v>
      </c>
      <c r="E707" s="40" t="s">
        <v>191</v>
      </c>
      <c r="F707" s="54"/>
      <c r="G707" s="30">
        <v>150</v>
      </c>
      <c r="H707" s="40">
        <v>7</v>
      </c>
      <c r="I707" s="3" t="s">
        <v>3464</v>
      </c>
      <c r="K707" s="30"/>
      <c r="L707" s="40">
        <v>7</v>
      </c>
      <c r="M707" s="3" t="s">
        <v>1539</v>
      </c>
      <c r="N707" s="3" t="s">
        <v>1512</v>
      </c>
      <c r="O707" s="42" t="str">
        <f>INDEX(accountchart[chartId], MATCH(Table1[[#This Row],[sellChartName]],accountchart[chartName],0))</f>
        <v>52900077</v>
      </c>
      <c r="P707" s="42" t="str">
        <f>INDEX(accountchart[chartId], MATCH(Table1[[#This Row],[buyChartName]],accountchart[chartName],0))</f>
        <v>47210273</v>
      </c>
    </row>
    <row r="708" spans="1:16" s="3" customFormat="1" x14ac:dyDescent="0.5">
      <c r="A708" s="3" t="s">
        <v>4033</v>
      </c>
      <c r="B708" s="40" t="s">
        <v>1489</v>
      </c>
      <c r="C708" s="41">
        <f>IF($B708="ProductService",1,IF($B708="ProductNonInventory",3,IF($B708="ProductInventory",5,"error")))</f>
        <v>5</v>
      </c>
      <c r="D708" s="4" t="s">
        <v>4034</v>
      </c>
      <c r="E708" s="40" t="s">
        <v>191</v>
      </c>
      <c r="F708" s="54"/>
      <c r="G708" s="30"/>
      <c r="H708" s="40">
        <v>7</v>
      </c>
      <c r="I708" s="3" t="s">
        <v>3464</v>
      </c>
      <c r="K708" s="30"/>
      <c r="L708" s="40"/>
      <c r="O708" s="42" t="e">
        <f>INDEX(accountchart[chartId], MATCH(Table1[[#This Row],[sellChartName]],accountchart[chartName],0))</f>
        <v>#N/A</v>
      </c>
      <c r="P708" s="42" t="e">
        <f>INDEX(accountchart[chartId], MATCH(Table1[[#This Row],[buyChartName]],accountchart[chartName],0))</f>
        <v>#N/A</v>
      </c>
    </row>
    <row r="709" spans="1:16" s="3" customFormat="1" x14ac:dyDescent="0.5">
      <c r="A709" s="3" t="s">
        <v>3418</v>
      </c>
      <c r="B709" s="40" t="s">
        <v>1489</v>
      </c>
      <c r="C709" s="41">
        <f t="shared" si="22"/>
        <v>5</v>
      </c>
      <c r="D709" s="4" t="s">
        <v>2880</v>
      </c>
      <c r="E709" s="40" t="s">
        <v>191</v>
      </c>
      <c r="F709" s="54"/>
      <c r="G709" s="30"/>
      <c r="H709" s="40">
        <v>7</v>
      </c>
      <c r="I709" s="3" t="s">
        <v>3464</v>
      </c>
      <c r="K709" s="30"/>
      <c r="L709" s="40">
        <v>7</v>
      </c>
      <c r="M709" s="3" t="s">
        <v>1539</v>
      </c>
      <c r="N709" s="3" t="s">
        <v>1512</v>
      </c>
      <c r="O709" s="42" t="str">
        <f>INDEX(accountchart[chartId], MATCH(Table1[[#This Row],[sellChartName]],accountchart[chartName],0))</f>
        <v>52900077</v>
      </c>
      <c r="P709" s="42" t="str">
        <f>INDEX(accountchart[chartId], MATCH(Table1[[#This Row],[buyChartName]],accountchart[chartName],0))</f>
        <v>47210273</v>
      </c>
    </row>
    <row r="710" spans="1:16" s="3" customFormat="1" x14ac:dyDescent="0.5">
      <c r="A710" s="3" t="s">
        <v>3419</v>
      </c>
      <c r="B710" s="40" t="s">
        <v>1489</v>
      </c>
      <c r="C710" s="41">
        <f t="shared" si="22"/>
        <v>5</v>
      </c>
      <c r="D710" s="4" t="s">
        <v>158</v>
      </c>
      <c r="E710" s="40" t="s">
        <v>191</v>
      </c>
      <c r="F710" s="54"/>
      <c r="G710" s="30"/>
      <c r="H710" s="40">
        <v>7</v>
      </c>
      <c r="I710" s="3" t="s">
        <v>3464</v>
      </c>
      <c r="K710" s="30"/>
      <c r="L710" s="40">
        <v>7</v>
      </c>
      <c r="M710" s="3" t="s">
        <v>1539</v>
      </c>
      <c r="N710" s="3" t="s">
        <v>1512</v>
      </c>
      <c r="O710" s="42" t="str">
        <f>INDEX(accountchart[chartId], MATCH(Table1[[#This Row],[sellChartName]],accountchart[chartName],0))</f>
        <v>52900077</v>
      </c>
      <c r="P710" s="42" t="str">
        <f>INDEX(accountchart[chartId], MATCH(Table1[[#This Row],[buyChartName]],accountchart[chartName],0))</f>
        <v>47210273</v>
      </c>
    </row>
    <row r="711" spans="1:16" s="3" customFormat="1" x14ac:dyDescent="0.5">
      <c r="A711" s="3" t="s">
        <v>3420</v>
      </c>
      <c r="B711" s="40" t="s">
        <v>1489</v>
      </c>
      <c r="C711" s="41">
        <f t="shared" si="22"/>
        <v>5</v>
      </c>
      <c r="D711" s="4" t="s">
        <v>159</v>
      </c>
      <c r="E711" s="40" t="s">
        <v>191</v>
      </c>
      <c r="F711" s="54"/>
      <c r="G711" s="30">
        <v>200</v>
      </c>
      <c r="H711" s="40">
        <v>7</v>
      </c>
      <c r="I711" s="3" t="s">
        <v>3464</v>
      </c>
      <c r="K711" s="30"/>
      <c r="L711" s="40">
        <v>7</v>
      </c>
      <c r="M711" s="3" t="s">
        <v>1539</v>
      </c>
      <c r="N711" s="3" t="s">
        <v>1512</v>
      </c>
      <c r="O711" s="42" t="str">
        <f>INDEX(accountchart[chartId], MATCH(Table1[[#This Row],[sellChartName]],accountchart[chartName],0))</f>
        <v>52900077</v>
      </c>
      <c r="P711" s="42" t="str">
        <f>INDEX(accountchart[chartId], MATCH(Table1[[#This Row],[buyChartName]],accountchart[chartName],0))</f>
        <v>47210273</v>
      </c>
    </row>
    <row r="712" spans="1:16" s="3" customFormat="1" x14ac:dyDescent="0.5">
      <c r="A712" s="3" t="s">
        <v>3421</v>
      </c>
      <c r="B712" s="40" t="s">
        <v>1489</v>
      </c>
      <c r="C712" s="41">
        <f t="shared" si="22"/>
        <v>5</v>
      </c>
      <c r="D712" s="4" t="s">
        <v>4037</v>
      </c>
      <c r="E712" s="40" t="s">
        <v>191</v>
      </c>
      <c r="F712" s="54"/>
      <c r="G712" s="30">
        <v>150</v>
      </c>
      <c r="H712" s="40">
        <v>7</v>
      </c>
      <c r="I712" s="3" t="s">
        <v>3464</v>
      </c>
      <c r="K712" s="30"/>
      <c r="L712" s="40">
        <v>7</v>
      </c>
      <c r="M712" s="3" t="s">
        <v>1539</v>
      </c>
      <c r="N712" s="3" t="s">
        <v>1512</v>
      </c>
      <c r="O712" s="42" t="str">
        <f>INDEX(accountchart[chartId], MATCH(Table1[[#This Row],[sellChartName]],accountchart[chartName],0))</f>
        <v>52900077</v>
      </c>
      <c r="P712" s="42" t="str">
        <f>INDEX(accountchart[chartId], MATCH(Table1[[#This Row],[buyChartName]],accountchart[chartName],0))</f>
        <v>47210273</v>
      </c>
    </row>
    <row r="713" spans="1:16" s="3" customFormat="1" x14ac:dyDescent="0.5">
      <c r="A713" s="3" t="s">
        <v>4036</v>
      </c>
      <c r="B713" s="40" t="s">
        <v>1489</v>
      </c>
      <c r="C713" s="41">
        <f>IF($B713="ProductService",1,IF($B713="ProductNonInventory",3,IF($B713="ProductInventory",5,"error")))</f>
        <v>5</v>
      </c>
      <c r="D713" s="4" t="s">
        <v>4038</v>
      </c>
      <c r="E713" s="40" t="s">
        <v>191</v>
      </c>
      <c r="F713" s="54"/>
      <c r="G713" s="30">
        <v>300</v>
      </c>
      <c r="H713" s="40">
        <v>7</v>
      </c>
      <c r="I713" s="3" t="s">
        <v>3464</v>
      </c>
      <c r="K713" s="30"/>
      <c r="L713" s="40"/>
      <c r="O713" s="42" t="e">
        <f>INDEX(accountchart[chartId], MATCH(Table1[[#This Row],[sellChartName]],accountchart[chartName],0))</f>
        <v>#N/A</v>
      </c>
      <c r="P713" s="42" t="e">
        <f>INDEX(accountchart[chartId], MATCH(Table1[[#This Row],[buyChartName]],accountchart[chartName],0))</f>
        <v>#N/A</v>
      </c>
    </row>
    <row r="714" spans="1:16" s="3" customFormat="1" x14ac:dyDescent="0.5">
      <c r="A714" s="3" t="s">
        <v>3422</v>
      </c>
      <c r="B714" s="40" t="s">
        <v>1489</v>
      </c>
      <c r="C714" s="41">
        <f t="shared" si="22"/>
        <v>5</v>
      </c>
      <c r="D714" s="4" t="s">
        <v>143</v>
      </c>
      <c r="E714" s="40" t="s">
        <v>191</v>
      </c>
      <c r="F714" s="54"/>
      <c r="G714" s="30">
        <v>200</v>
      </c>
      <c r="H714" s="40">
        <v>7</v>
      </c>
      <c r="I714" s="3" t="s">
        <v>3464</v>
      </c>
      <c r="K714" s="30"/>
      <c r="L714" s="40">
        <v>7</v>
      </c>
      <c r="M714" s="3" t="s">
        <v>1539</v>
      </c>
      <c r="N714" s="3" t="s">
        <v>1512</v>
      </c>
      <c r="O714" s="42" t="str">
        <f>INDEX(accountchart[chartId], MATCH(Table1[[#This Row],[sellChartName]],accountchart[chartName],0))</f>
        <v>52900077</v>
      </c>
      <c r="P714" s="42" t="str">
        <f>INDEX(accountchart[chartId], MATCH(Table1[[#This Row],[buyChartName]],accountchart[chartName],0))</f>
        <v>47210273</v>
      </c>
    </row>
    <row r="715" spans="1:16" s="3" customFormat="1" x14ac:dyDescent="0.5">
      <c r="A715" s="3" t="s">
        <v>3423</v>
      </c>
      <c r="B715" s="40" t="s">
        <v>1489</v>
      </c>
      <c r="C715" s="41">
        <f t="shared" si="22"/>
        <v>5</v>
      </c>
      <c r="D715" s="4" t="s">
        <v>145</v>
      </c>
      <c r="E715" s="40" t="s">
        <v>191</v>
      </c>
      <c r="F715" s="54"/>
      <c r="G715" s="30">
        <v>100</v>
      </c>
      <c r="H715" s="40">
        <v>7</v>
      </c>
      <c r="I715" s="3" t="s">
        <v>3464</v>
      </c>
      <c r="K715" s="30"/>
      <c r="L715" s="40">
        <v>7</v>
      </c>
      <c r="M715" s="3" t="s">
        <v>1539</v>
      </c>
      <c r="N715" s="3" t="s">
        <v>1512</v>
      </c>
      <c r="O715" s="42" t="str">
        <f>INDEX(accountchart[chartId], MATCH(Table1[[#This Row],[sellChartName]],accountchart[chartName],0))</f>
        <v>52900077</v>
      </c>
      <c r="P715" s="42" t="str">
        <f>INDEX(accountchart[chartId], MATCH(Table1[[#This Row],[buyChartName]],accountchart[chartName],0))</f>
        <v>47210273</v>
      </c>
    </row>
    <row r="716" spans="1:16" s="3" customFormat="1" x14ac:dyDescent="0.5">
      <c r="A716" s="3" t="s">
        <v>3424</v>
      </c>
      <c r="B716" s="40" t="s">
        <v>1489</v>
      </c>
      <c r="C716" s="41">
        <f t="shared" si="22"/>
        <v>5</v>
      </c>
      <c r="D716" s="4" t="s">
        <v>4029</v>
      </c>
      <c r="E716" s="40" t="s">
        <v>191</v>
      </c>
      <c r="F716" s="54"/>
      <c r="G716" s="30">
        <v>350</v>
      </c>
      <c r="H716" s="40">
        <v>7</v>
      </c>
      <c r="I716" s="3" t="s">
        <v>3464</v>
      </c>
      <c r="K716" s="30"/>
      <c r="L716" s="40">
        <v>7</v>
      </c>
      <c r="M716" s="3" t="s">
        <v>1539</v>
      </c>
      <c r="N716" s="3" t="s">
        <v>1512</v>
      </c>
      <c r="O716" s="42" t="str">
        <f>INDEX(accountchart[chartId], MATCH(Table1[[#This Row],[sellChartName]],accountchart[chartName],0))</f>
        <v>52900077</v>
      </c>
      <c r="P716" s="42" t="str">
        <f>INDEX(accountchart[chartId], MATCH(Table1[[#This Row],[buyChartName]],accountchart[chartName],0))</f>
        <v>47210273</v>
      </c>
    </row>
    <row r="717" spans="1:16" s="3" customFormat="1" x14ac:dyDescent="0.5">
      <c r="A717" s="3" t="s">
        <v>4030</v>
      </c>
      <c r="B717" s="40" t="s">
        <v>1489</v>
      </c>
      <c r="C717" s="41">
        <f t="shared" si="22"/>
        <v>5</v>
      </c>
      <c r="D717" s="4" t="s">
        <v>4031</v>
      </c>
      <c r="E717" s="40" t="s">
        <v>191</v>
      </c>
      <c r="F717" s="54"/>
      <c r="G717" s="30">
        <v>400</v>
      </c>
      <c r="H717" s="40">
        <v>7</v>
      </c>
      <c r="I717" s="3" t="s">
        <v>3464</v>
      </c>
      <c r="K717" s="30"/>
      <c r="L717" s="40"/>
      <c r="O717" s="42" t="e">
        <f>INDEX(accountchart[chartId], MATCH(Table1[[#This Row],[sellChartName]],accountchart[chartName],0))</f>
        <v>#N/A</v>
      </c>
      <c r="P717" s="42" t="e">
        <f>INDEX(accountchart[chartId], MATCH(Table1[[#This Row],[buyChartName]],accountchart[chartName],0))</f>
        <v>#N/A</v>
      </c>
    </row>
    <row r="718" spans="1:16" s="3" customFormat="1" x14ac:dyDescent="0.5">
      <c r="A718" s="3" t="s">
        <v>3425</v>
      </c>
      <c r="B718" s="40" t="s">
        <v>1489</v>
      </c>
      <c r="C718" s="41">
        <f t="shared" ref="C718:C734" si="23">IF($B718="ProductService",1,IF($B718="ProductNonInventory",3,IF($B718="ProductInventory",5,"error")))</f>
        <v>5</v>
      </c>
      <c r="D718" s="4" t="s">
        <v>163</v>
      </c>
      <c r="E718" s="40" t="s">
        <v>191</v>
      </c>
      <c r="F718" s="54"/>
      <c r="G718" s="30">
        <v>300</v>
      </c>
      <c r="H718" s="40">
        <v>7</v>
      </c>
      <c r="I718" s="3" t="s">
        <v>3464</v>
      </c>
      <c r="K718" s="30"/>
      <c r="L718" s="40">
        <v>7</v>
      </c>
      <c r="M718" s="3" t="s">
        <v>1539</v>
      </c>
      <c r="N718" s="3" t="s">
        <v>1512</v>
      </c>
      <c r="O718" s="42" t="str">
        <f>INDEX(accountchart[chartId], MATCH(Table1[[#This Row],[sellChartName]],accountchart[chartName],0))</f>
        <v>52900077</v>
      </c>
      <c r="P718" s="42" t="str">
        <f>INDEX(accountchart[chartId], MATCH(Table1[[#This Row],[buyChartName]],accountchart[chartName],0))</f>
        <v>47210273</v>
      </c>
    </row>
    <row r="719" spans="1:16" s="3" customFormat="1" x14ac:dyDescent="0.5">
      <c r="A719" s="3" t="s">
        <v>3426</v>
      </c>
      <c r="B719" s="40" t="s">
        <v>1489</v>
      </c>
      <c r="C719" s="41">
        <f t="shared" si="23"/>
        <v>5</v>
      </c>
      <c r="D719" s="4" t="s">
        <v>164</v>
      </c>
      <c r="E719" s="40" t="s">
        <v>191</v>
      </c>
      <c r="F719" s="54"/>
      <c r="G719" s="30">
        <v>150</v>
      </c>
      <c r="H719" s="40">
        <v>7</v>
      </c>
      <c r="I719" s="3" t="s">
        <v>3464</v>
      </c>
      <c r="K719" s="30"/>
      <c r="L719" s="40">
        <v>7</v>
      </c>
      <c r="M719" s="3" t="s">
        <v>1539</v>
      </c>
      <c r="N719" s="3" t="s">
        <v>1512</v>
      </c>
      <c r="O719" s="42" t="str">
        <f>INDEX(accountchart[chartId], MATCH(Table1[[#This Row],[sellChartName]],accountchart[chartName],0))</f>
        <v>52900077</v>
      </c>
      <c r="P719" s="42" t="str">
        <f>INDEX(accountchart[chartId], MATCH(Table1[[#This Row],[buyChartName]],accountchart[chartName],0))</f>
        <v>47210273</v>
      </c>
    </row>
    <row r="720" spans="1:16" s="3" customFormat="1" x14ac:dyDescent="0.5">
      <c r="A720" s="3" t="s">
        <v>3427</v>
      </c>
      <c r="B720" s="40" t="s">
        <v>1489</v>
      </c>
      <c r="C720" s="41">
        <f t="shared" si="23"/>
        <v>5</v>
      </c>
      <c r="D720" s="4" t="s">
        <v>147</v>
      </c>
      <c r="E720" s="40" t="s">
        <v>191</v>
      </c>
      <c r="F720" s="54"/>
      <c r="G720" s="30"/>
      <c r="H720" s="40">
        <v>7</v>
      </c>
      <c r="I720" s="3" t="s">
        <v>3464</v>
      </c>
      <c r="K720" s="30"/>
      <c r="L720" s="40">
        <v>7</v>
      </c>
      <c r="M720" s="3" t="s">
        <v>1539</v>
      </c>
      <c r="N720" s="3" t="s">
        <v>1512</v>
      </c>
      <c r="O720" s="42" t="str">
        <f>INDEX(accountchart[chartId], MATCH(Table1[[#This Row],[sellChartName]],accountchart[chartName],0))</f>
        <v>52900077</v>
      </c>
      <c r="P720" s="42" t="str">
        <f>INDEX(accountchart[chartId], MATCH(Table1[[#This Row],[buyChartName]],accountchart[chartName],0))</f>
        <v>47210273</v>
      </c>
    </row>
    <row r="721" spans="1:16" s="3" customFormat="1" x14ac:dyDescent="0.5">
      <c r="A721" s="3" t="s">
        <v>3428</v>
      </c>
      <c r="B721" s="40" t="s">
        <v>1489</v>
      </c>
      <c r="C721" s="41">
        <f t="shared" si="23"/>
        <v>5</v>
      </c>
      <c r="D721" s="4" t="s">
        <v>148</v>
      </c>
      <c r="E721" s="40" t="s">
        <v>191</v>
      </c>
      <c r="F721" s="54"/>
      <c r="G721" s="30">
        <v>400</v>
      </c>
      <c r="H721" s="40">
        <v>7</v>
      </c>
      <c r="I721" s="3" t="s">
        <v>3464</v>
      </c>
      <c r="K721" s="30"/>
      <c r="L721" s="40">
        <v>7</v>
      </c>
      <c r="M721" s="3" t="s">
        <v>1539</v>
      </c>
      <c r="N721" s="3" t="s">
        <v>1512</v>
      </c>
      <c r="O721" s="42" t="str">
        <f>INDEX(accountchart[chartId], MATCH(Table1[[#This Row],[sellChartName]],accountchart[chartName],0))</f>
        <v>52900077</v>
      </c>
      <c r="P721" s="42" t="str">
        <f>INDEX(accountchart[chartId], MATCH(Table1[[#This Row],[buyChartName]],accountchart[chartName],0))</f>
        <v>47210273</v>
      </c>
    </row>
    <row r="722" spans="1:16" s="3" customFormat="1" x14ac:dyDescent="0.5">
      <c r="A722" s="3" t="s">
        <v>3429</v>
      </c>
      <c r="B722" s="40" t="s">
        <v>1489</v>
      </c>
      <c r="C722" s="41">
        <f t="shared" si="23"/>
        <v>5</v>
      </c>
      <c r="D722" s="4" t="s">
        <v>181</v>
      </c>
      <c r="E722" s="40" t="s">
        <v>191</v>
      </c>
      <c r="F722" s="54"/>
      <c r="G722" s="30">
        <v>600</v>
      </c>
      <c r="H722" s="40">
        <v>7</v>
      </c>
      <c r="I722" s="3" t="s">
        <v>3464</v>
      </c>
      <c r="K722" s="30"/>
      <c r="L722" s="40">
        <v>7</v>
      </c>
      <c r="M722" s="3" t="s">
        <v>1539</v>
      </c>
      <c r="N722" s="3" t="s">
        <v>1512</v>
      </c>
      <c r="O722" s="42" t="str">
        <f>INDEX(accountchart[chartId], MATCH(Table1[[#This Row],[sellChartName]],accountchart[chartName],0))</f>
        <v>52900077</v>
      </c>
      <c r="P722" s="42" t="str">
        <f>INDEX(accountchart[chartId], MATCH(Table1[[#This Row],[buyChartName]],accountchart[chartName],0))</f>
        <v>47210273</v>
      </c>
    </row>
    <row r="723" spans="1:16" s="3" customFormat="1" x14ac:dyDescent="0.5">
      <c r="A723" s="3" t="s">
        <v>3430</v>
      </c>
      <c r="B723" s="40" t="s">
        <v>1489</v>
      </c>
      <c r="C723" s="41">
        <f t="shared" si="23"/>
        <v>5</v>
      </c>
      <c r="D723" s="4" t="s">
        <v>4040</v>
      </c>
      <c r="E723" s="40" t="s">
        <v>191</v>
      </c>
      <c r="F723" s="54"/>
      <c r="G723" s="30">
        <v>150</v>
      </c>
      <c r="H723" s="40">
        <v>7</v>
      </c>
      <c r="I723" s="3" t="s">
        <v>3464</v>
      </c>
      <c r="K723" s="30"/>
      <c r="L723" s="40">
        <v>7</v>
      </c>
      <c r="M723" s="3" t="s">
        <v>1539</v>
      </c>
      <c r="N723" s="3" t="s">
        <v>1512</v>
      </c>
      <c r="O723" s="42" t="str">
        <f>INDEX(accountchart[chartId], MATCH(Table1[[#This Row],[sellChartName]],accountchart[chartName],0))</f>
        <v>52900077</v>
      </c>
      <c r="P723" s="42" t="str">
        <f>INDEX(accountchart[chartId], MATCH(Table1[[#This Row],[buyChartName]],accountchart[chartName],0))</f>
        <v>47210273</v>
      </c>
    </row>
    <row r="724" spans="1:16" s="3" customFormat="1" x14ac:dyDescent="0.5">
      <c r="A724" s="3" t="s">
        <v>3431</v>
      </c>
      <c r="B724" s="40" t="s">
        <v>1489</v>
      </c>
      <c r="C724" s="41">
        <f t="shared" si="23"/>
        <v>5</v>
      </c>
      <c r="D724" s="4" t="s">
        <v>150</v>
      </c>
      <c r="E724" s="40" t="s">
        <v>191</v>
      </c>
      <c r="F724" s="54"/>
      <c r="G724" s="30"/>
      <c r="H724" s="40">
        <v>7</v>
      </c>
      <c r="I724" s="3" t="s">
        <v>3464</v>
      </c>
      <c r="K724" s="30"/>
      <c r="L724" s="40">
        <v>7</v>
      </c>
      <c r="M724" s="3" t="s">
        <v>1539</v>
      </c>
      <c r="N724" s="3" t="s">
        <v>1512</v>
      </c>
      <c r="O724" s="42" t="str">
        <f>INDEX(accountchart[chartId], MATCH(Table1[[#This Row],[sellChartName]],accountchart[chartName],0))</f>
        <v>52900077</v>
      </c>
      <c r="P724" s="42" t="str">
        <f>INDEX(accountchart[chartId], MATCH(Table1[[#This Row],[buyChartName]],accountchart[chartName],0))</f>
        <v>47210273</v>
      </c>
    </row>
    <row r="725" spans="1:16" s="3" customFormat="1" x14ac:dyDescent="0.5">
      <c r="A725" s="3" t="s">
        <v>3432</v>
      </c>
      <c r="B725" s="40" t="s">
        <v>1489</v>
      </c>
      <c r="C725" s="41">
        <f t="shared" si="23"/>
        <v>5</v>
      </c>
      <c r="D725" s="4" t="s">
        <v>151</v>
      </c>
      <c r="E725" s="40" t="s">
        <v>191</v>
      </c>
      <c r="F725" s="54"/>
      <c r="G725" s="30"/>
      <c r="H725" s="40">
        <v>7</v>
      </c>
      <c r="I725" s="3" t="s">
        <v>3464</v>
      </c>
      <c r="K725" s="30"/>
      <c r="L725" s="40">
        <v>7</v>
      </c>
      <c r="M725" s="3" t="s">
        <v>1539</v>
      </c>
      <c r="N725" s="3" t="s">
        <v>1512</v>
      </c>
      <c r="O725" s="42" t="str">
        <f>INDEX(accountchart[chartId], MATCH(Table1[[#This Row],[sellChartName]],accountchart[chartName],0))</f>
        <v>52900077</v>
      </c>
      <c r="P725" s="42" t="str">
        <f>INDEX(accountchart[chartId], MATCH(Table1[[#This Row],[buyChartName]],accountchart[chartName],0))</f>
        <v>47210273</v>
      </c>
    </row>
    <row r="726" spans="1:16" s="3" customFormat="1" x14ac:dyDescent="0.5">
      <c r="A726" s="3" t="s">
        <v>3433</v>
      </c>
      <c r="B726" s="40" t="s">
        <v>1489</v>
      </c>
      <c r="C726" s="41">
        <f t="shared" si="23"/>
        <v>5</v>
      </c>
      <c r="D726" s="4" t="s">
        <v>4039</v>
      </c>
      <c r="E726" s="40" t="s">
        <v>191</v>
      </c>
      <c r="F726" s="54"/>
      <c r="G726" s="30">
        <v>150</v>
      </c>
      <c r="H726" s="40">
        <v>7</v>
      </c>
      <c r="I726" s="3" t="s">
        <v>3464</v>
      </c>
      <c r="K726" s="30"/>
      <c r="L726" s="40">
        <v>7</v>
      </c>
      <c r="M726" s="3" t="s">
        <v>1539</v>
      </c>
      <c r="N726" s="3" t="s">
        <v>1512</v>
      </c>
      <c r="O726" s="42" t="str">
        <f>INDEX(accountchart[chartId], MATCH(Table1[[#This Row],[sellChartName]],accountchart[chartName],0))</f>
        <v>52900077</v>
      </c>
      <c r="P726" s="42" t="str">
        <f>INDEX(accountchart[chartId], MATCH(Table1[[#This Row],[buyChartName]],accountchart[chartName],0))</f>
        <v>47210273</v>
      </c>
    </row>
    <row r="727" spans="1:16" s="3" customFormat="1" x14ac:dyDescent="0.5">
      <c r="A727" s="3" t="s">
        <v>3434</v>
      </c>
      <c r="B727" s="40" t="s">
        <v>1489</v>
      </c>
      <c r="C727" s="41">
        <f t="shared" si="23"/>
        <v>5</v>
      </c>
      <c r="D727" s="4" t="s">
        <v>2874</v>
      </c>
      <c r="E727" s="40" t="s">
        <v>191</v>
      </c>
      <c r="F727" s="54"/>
      <c r="G727" s="30"/>
      <c r="H727" s="40">
        <v>7</v>
      </c>
      <c r="I727" s="3" t="s">
        <v>3464</v>
      </c>
      <c r="K727" s="30"/>
      <c r="L727" s="40">
        <v>7</v>
      </c>
      <c r="M727" s="3" t="s">
        <v>1539</v>
      </c>
      <c r="N727" s="3" t="s">
        <v>1512</v>
      </c>
      <c r="O727" s="42" t="str">
        <f>INDEX(accountchart[chartId], MATCH(Table1[[#This Row],[sellChartName]],accountchart[chartName],0))</f>
        <v>52900077</v>
      </c>
      <c r="P727" s="42" t="str">
        <f>INDEX(accountchart[chartId], MATCH(Table1[[#This Row],[buyChartName]],accountchart[chartName],0))</f>
        <v>47210273</v>
      </c>
    </row>
    <row r="728" spans="1:16" s="3" customFormat="1" x14ac:dyDescent="0.5">
      <c r="A728" s="3" t="s">
        <v>3435</v>
      </c>
      <c r="B728" s="40" t="s">
        <v>1489</v>
      </c>
      <c r="C728" s="41">
        <f t="shared" si="23"/>
        <v>5</v>
      </c>
      <c r="D728" s="4" t="s">
        <v>2875</v>
      </c>
      <c r="E728" s="40" t="s">
        <v>191</v>
      </c>
      <c r="F728" s="54"/>
      <c r="G728" s="30">
        <v>200</v>
      </c>
      <c r="H728" s="40">
        <v>7</v>
      </c>
      <c r="I728" s="3" t="s">
        <v>3464</v>
      </c>
      <c r="K728" s="30"/>
      <c r="L728" s="40">
        <v>7</v>
      </c>
      <c r="M728" s="3" t="s">
        <v>1539</v>
      </c>
      <c r="N728" s="3" t="s">
        <v>1512</v>
      </c>
      <c r="O728" s="42" t="str">
        <f>INDEX(accountchart[chartId], MATCH(Table1[[#This Row],[sellChartName]],accountchart[chartName],0))</f>
        <v>52900077</v>
      </c>
      <c r="P728" s="42" t="str">
        <f>INDEX(accountchart[chartId], MATCH(Table1[[#This Row],[buyChartName]],accountchart[chartName],0))</f>
        <v>47210273</v>
      </c>
    </row>
    <row r="729" spans="1:16" s="3" customFormat="1" x14ac:dyDescent="0.5">
      <c r="A729" s="3" t="s">
        <v>3436</v>
      </c>
      <c r="B729" s="40" t="s">
        <v>1489</v>
      </c>
      <c r="C729" s="41">
        <f t="shared" si="23"/>
        <v>5</v>
      </c>
      <c r="D729" s="4" t="s">
        <v>154</v>
      </c>
      <c r="E729" s="40" t="s">
        <v>191</v>
      </c>
      <c r="F729" s="54"/>
      <c r="G729" s="30"/>
      <c r="H729" s="40">
        <v>7</v>
      </c>
      <c r="I729" s="3" t="s">
        <v>3464</v>
      </c>
      <c r="K729" s="30"/>
      <c r="L729" s="40">
        <v>7</v>
      </c>
      <c r="M729" s="3" t="s">
        <v>1539</v>
      </c>
      <c r="N729" s="3" t="s">
        <v>1512</v>
      </c>
      <c r="O729" s="42" t="str">
        <f>INDEX(accountchart[chartId], MATCH(Table1[[#This Row],[sellChartName]],accountchart[chartName],0))</f>
        <v>52900077</v>
      </c>
      <c r="P729" s="42" t="str">
        <f>INDEX(accountchart[chartId], MATCH(Table1[[#This Row],[buyChartName]],accountchart[chartName],0))</f>
        <v>47210273</v>
      </c>
    </row>
    <row r="730" spans="1:16" s="3" customFormat="1" x14ac:dyDescent="0.5">
      <c r="A730" s="3" t="s">
        <v>3437</v>
      </c>
      <c r="B730" s="40" t="s">
        <v>1489</v>
      </c>
      <c r="C730" s="41">
        <f t="shared" si="23"/>
        <v>5</v>
      </c>
      <c r="D730" s="4" t="s">
        <v>155</v>
      </c>
      <c r="E730" s="40" t="s">
        <v>191</v>
      </c>
      <c r="F730" s="54"/>
      <c r="G730" s="30"/>
      <c r="H730" s="40">
        <v>7</v>
      </c>
      <c r="I730" s="3" t="s">
        <v>3464</v>
      </c>
      <c r="K730" s="30"/>
      <c r="L730" s="40">
        <v>7</v>
      </c>
      <c r="M730" s="3" t="s">
        <v>1539</v>
      </c>
      <c r="N730" s="3" t="s">
        <v>1512</v>
      </c>
      <c r="O730" s="42" t="str">
        <f>INDEX(accountchart[chartId], MATCH(Table1[[#This Row],[sellChartName]],accountchart[chartName],0))</f>
        <v>52900077</v>
      </c>
      <c r="P730" s="42" t="str">
        <f>INDEX(accountchart[chartId], MATCH(Table1[[#This Row],[buyChartName]],accountchart[chartName],0))</f>
        <v>47210273</v>
      </c>
    </row>
    <row r="731" spans="1:16" s="3" customFormat="1" x14ac:dyDescent="0.5">
      <c r="A731" s="3" t="s">
        <v>3438</v>
      </c>
      <c r="B731" s="40" t="s">
        <v>1489</v>
      </c>
      <c r="C731" s="41">
        <f t="shared" si="23"/>
        <v>5</v>
      </c>
      <c r="D731" s="4" t="s">
        <v>156</v>
      </c>
      <c r="E731" s="40" t="s">
        <v>191</v>
      </c>
      <c r="F731" s="54"/>
      <c r="G731" s="30">
        <v>200</v>
      </c>
      <c r="H731" s="40">
        <v>7</v>
      </c>
      <c r="I731" s="3" t="s">
        <v>3464</v>
      </c>
      <c r="K731" s="30"/>
      <c r="L731" s="40">
        <v>7</v>
      </c>
      <c r="M731" s="3" t="s">
        <v>1539</v>
      </c>
      <c r="N731" s="3" t="s">
        <v>1512</v>
      </c>
      <c r="O731" s="42" t="str">
        <f>INDEX(accountchart[chartId], MATCH(Table1[[#This Row],[sellChartName]],accountchart[chartName],0))</f>
        <v>52900077</v>
      </c>
      <c r="P731" s="42" t="str">
        <f>INDEX(accountchart[chartId], MATCH(Table1[[#This Row],[buyChartName]],accountchart[chartName],0))</f>
        <v>47210273</v>
      </c>
    </row>
    <row r="732" spans="1:16" s="3" customFormat="1" x14ac:dyDescent="0.5">
      <c r="A732" s="3" t="s">
        <v>3439</v>
      </c>
      <c r="B732" s="40" t="s">
        <v>1489</v>
      </c>
      <c r="C732" s="41">
        <f t="shared" si="23"/>
        <v>5</v>
      </c>
      <c r="D732" s="4" t="s">
        <v>157</v>
      </c>
      <c r="E732" s="40" t="s">
        <v>191</v>
      </c>
      <c r="F732" s="54"/>
      <c r="G732" s="30">
        <v>200</v>
      </c>
      <c r="H732" s="40">
        <v>7</v>
      </c>
      <c r="I732" s="3" t="s">
        <v>3464</v>
      </c>
      <c r="K732" s="30"/>
      <c r="L732" s="40">
        <v>7</v>
      </c>
      <c r="M732" s="3" t="s">
        <v>1539</v>
      </c>
      <c r="N732" s="3" t="s">
        <v>1512</v>
      </c>
      <c r="O732" s="42" t="str">
        <f>INDEX(accountchart[chartId], MATCH(Table1[[#This Row],[sellChartName]],accountchart[chartName],0))</f>
        <v>52900077</v>
      </c>
      <c r="P732" s="42" t="str">
        <f>INDEX(accountchart[chartId], MATCH(Table1[[#This Row],[buyChartName]],accountchart[chartName],0))</f>
        <v>47210273</v>
      </c>
    </row>
    <row r="733" spans="1:16" s="3" customFormat="1" x14ac:dyDescent="0.5">
      <c r="A733" s="3" t="s">
        <v>3440</v>
      </c>
      <c r="B733" s="40" t="s">
        <v>1489</v>
      </c>
      <c r="C733" s="41">
        <f t="shared" si="23"/>
        <v>5</v>
      </c>
      <c r="D733" s="4" t="s">
        <v>2881</v>
      </c>
      <c r="E733" s="40" t="s">
        <v>191</v>
      </c>
      <c r="F733" s="54"/>
      <c r="G733" s="30">
        <v>150</v>
      </c>
      <c r="H733" s="40">
        <v>7</v>
      </c>
      <c r="I733" s="3" t="s">
        <v>3464</v>
      </c>
      <c r="K733" s="30"/>
      <c r="L733" s="40">
        <v>7</v>
      </c>
      <c r="M733" s="3" t="s">
        <v>1539</v>
      </c>
      <c r="N733" s="3" t="s">
        <v>1512</v>
      </c>
      <c r="O733" s="42" t="str">
        <f>INDEX(accountchart[chartId], MATCH(Table1[[#This Row],[sellChartName]],accountchart[chartName],0))</f>
        <v>52900077</v>
      </c>
      <c r="P733" s="42" t="str">
        <f>INDEX(accountchart[chartId], MATCH(Table1[[#This Row],[buyChartName]],accountchart[chartName],0))</f>
        <v>47210273</v>
      </c>
    </row>
    <row r="734" spans="1:16" s="3" customFormat="1" x14ac:dyDescent="0.5">
      <c r="A734" s="3" t="s">
        <v>3441</v>
      </c>
      <c r="B734" s="40" t="s">
        <v>1489</v>
      </c>
      <c r="C734" s="41">
        <f t="shared" si="23"/>
        <v>5</v>
      </c>
      <c r="D734" s="4" t="s">
        <v>2882</v>
      </c>
      <c r="E734" s="40" t="s">
        <v>191</v>
      </c>
      <c r="F734" s="54"/>
      <c r="G734" s="30">
        <v>300</v>
      </c>
      <c r="H734" s="40">
        <v>7</v>
      </c>
      <c r="I734" s="3" t="s">
        <v>3464</v>
      </c>
      <c r="K734" s="30"/>
      <c r="L734" s="40">
        <v>7</v>
      </c>
      <c r="M734" s="3" t="s">
        <v>1539</v>
      </c>
      <c r="N734" s="3" t="s">
        <v>1512</v>
      </c>
      <c r="O734" s="42" t="str">
        <f>INDEX(accountchart[chartId], MATCH(Table1[[#This Row],[sellChartName]],accountchart[chartName],0))</f>
        <v>52900077</v>
      </c>
      <c r="P734" s="42" t="str">
        <f>INDEX(accountchart[chartId], MATCH(Table1[[#This Row],[buyChartName]],accountchart[chartName],0))</f>
        <v>47210273</v>
      </c>
    </row>
    <row r="735" spans="1:16" x14ac:dyDescent="0.5">
      <c r="A735" s="3" t="s">
        <v>3442</v>
      </c>
      <c r="B735" s="40" t="s">
        <v>1489</v>
      </c>
      <c r="C735" s="37">
        <f t="shared" ref="C735:C740" si="24">IF($B735="ProductService",1,IF($B735="ProductNonInventory",3,IF($B735="ProductInventory",5,"error")))</f>
        <v>5</v>
      </c>
      <c r="D735" s="4" t="s">
        <v>184</v>
      </c>
      <c r="E735" s="40" t="s">
        <v>191</v>
      </c>
      <c r="F735" s="52"/>
      <c r="G735" s="30">
        <v>150</v>
      </c>
      <c r="H735" s="40">
        <v>7</v>
      </c>
      <c r="I735" s="3" t="s">
        <v>3464</v>
      </c>
      <c r="L735" s="40">
        <v>7</v>
      </c>
      <c r="M735" s="3" t="s">
        <v>1539</v>
      </c>
      <c r="N735" s="3" t="s">
        <v>1512</v>
      </c>
      <c r="O735" s="27" t="str">
        <f>INDEX(accountchart[chartId], MATCH(Table1[[#This Row],[sellChartName]],accountchart[chartName],0))</f>
        <v>52900077</v>
      </c>
      <c r="P735" s="27" t="str">
        <f>INDEX(accountchart[chartId], MATCH(Table1[[#This Row],[buyChartName]],accountchart[chartName],0))</f>
        <v>47210273</v>
      </c>
    </row>
    <row r="736" spans="1:16" s="3" customFormat="1" x14ac:dyDescent="0.5">
      <c r="A736" s="3" t="s">
        <v>3443</v>
      </c>
      <c r="B736" s="40" t="s">
        <v>1489</v>
      </c>
      <c r="C736" s="41">
        <f t="shared" si="24"/>
        <v>5</v>
      </c>
      <c r="D736" s="4" t="s">
        <v>2872</v>
      </c>
      <c r="E736" s="40" t="s">
        <v>191</v>
      </c>
      <c r="F736" s="54"/>
      <c r="G736" s="30">
        <v>100</v>
      </c>
      <c r="H736" s="40">
        <v>7</v>
      </c>
      <c r="I736" s="3" t="s">
        <v>3464</v>
      </c>
      <c r="K736" s="30"/>
      <c r="L736" s="40">
        <v>7</v>
      </c>
      <c r="M736" s="3" t="s">
        <v>1539</v>
      </c>
      <c r="N736" s="3" t="s">
        <v>1512</v>
      </c>
      <c r="O736" s="42" t="str">
        <f>INDEX(accountchart[chartId], MATCH(Table1[[#This Row],[sellChartName]],accountchart[chartName],0))</f>
        <v>52900077</v>
      </c>
      <c r="P736" s="42" t="str">
        <f>INDEX(accountchart[chartId], MATCH(Table1[[#This Row],[buyChartName]],accountchart[chartName],0))</f>
        <v>47210273</v>
      </c>
    </row>
    <row r="737" spans="1:16" s="3" customFormat="1" x14ac:dyDescent="0.5">
      <c r="A737" s="3" t="s">
        <v>3444</v>
      </c>
      <c r="B737" s="40" t="s">
        <v>1489</v>
      </c>
      <c r="C737" s="41">
        <f t="shared" si="24"/>
        <v>5</v>
      </c>
      <c r="D737" s="4" t="s">
        <v>2873</v>
      </c>
      <c r="E737" s="40" t="s">
        <v>191</v>
      </c>
      <c r="F737" s="54"/>
      <c r="G737" s="30"/>
      <c r="H737" s="40">
        <v>7</v>
      </c>
      <c r="I737" s="3" t="s">
        <v>3464</v>
      </c>
      <c r="K737" s="30"/>
      <c r="L737" s="40">
        <v>7</v>
      </c>
      <c r="M737" s="3" t="s">
        <v>1539</v>
      </c>
      <c r="N737" s="3" t="s">
        <v>1512</v>
      </c>
      <c r="O737" s="42" t="str">
        <f>INDEX(accountchart[chartId], MATCH(Table1[[#This Row],[sellChartName]],accountchart[chartName],0))</f>
        <v>52900077</v>
      </c>
      <c r="P737" s="42" t="str">
        <f>INDEX(accountchart[chartId], MATCH(Table1[[#This Row],[buyChartName]],accountchart[chartName],0))</f>
        <v>47210273</v>
      </c>
    </row>
    <row r="738" spans="1:16" s="3" customFormat="1" x14ac:dyDescent="0.5">
      <c r="A738" s="3" t="s">
        <v>3445</v>
      </c>
      <c r="B738" s="40" t="s">
        <v>1489</v>
      </c>
      <c r="C738" s="41">
        <f t="shared" si="24"/>
        <v>5</v>
      </c>
      <c r="D738" s="4" t="s">
        <v>665</v>
      </c>
      <c r="E738" s="40" t="s">
        <v>191</v>
      </c>
      <c r="F738" s="54"/>
      <c r="G738" s="30">
        <v>250</v>
      </c>
      <c r="H738" s="40">
        <v>7</v>
      </c>
      <c r="I738" s="3" t="s">
        <v>3464</v>
      </c>
      <c r="K738" s="30"/>
      <c r="L738" s="40">
        <v>7</v>
      </c>
      <c r="M738" s="3" t="s">
        <v>1539</v>
      </c>
      <c r="N738" s="3" t="s">
        <v>1512</v>
      </c>
      <c r="O738" s="42" t="str">
        <f>INDEX(accountchart[chartId], MATCH(Table1[[#This Row],[sellChartName]],accountchart[chartName],0))</f>
        <v>52900077</v>
      </c>
      <c r="P738" s="42" t="str">
        <f>INDEX(accountchart[chartId], MATCH(Table1[[#This Row],[buyChartName]],accountchart[chartName],0))</f>
        <v>47210273</v>
      </c>
    </row>
    <row r="739" spans="1:16" s="3" customFormat="1" x14ac:dyDescent="0.5">
      <c r="A739" s="3" t="s">
        <v>3446</v>
      </c>
      <c r="B739" s="40" t="s">
        <v>1489</v>
      </c>
      <c r="C739" s="41">
        <f t="shared" si="24"/>
        <v>5</v>
      </c>
      <c r="D739" s="4" t="s">
        <v>666</v>
      </c>
      <c r="E739" s="40" t="s">
        <v>191</v>
      </c>
      <c r="F739" s="54"/>
      <c r="G739" s="30">
        <v>200</v>
      </c>
      <c r="H739" s="40">
        <v>7</v>
      </c>
      <c r="I739" s="3" t="s">
        <v>3464</v>
      </c>
      <c r="K739" s="30"/>
      <c r="L739" s="40">
        <v>7</v>
      </c>
      <c r="M739" s="3" t="s">
        <v>1539</v>
      </c>
      <c r="N739" s="3" t="s">
        <v>1512</v>
      </c>
      <c r="O739" s="42" t="str">
        <f>INDEX(accountchart[chartId], MATCH(Table1[[#This Row],[sellChartName]],accountchart[chartName],0))</f>
        <v>52900077</v>
      </c>
      <c r="P739" s="42" t="str">
        <f>INDEX(accountchart[chartId], MATCH(Table1[[#This Row],[buyChartName]],accountchart[chartName],0))</f>
        <v>47210273</v>
      </c>
    </row>
    <row r="740" spans="1:16" x14ac:dyDescent="0.5">
      <c r="A740" s="3" t="s">
        <v>3447</v>
      </c>
      <c r="B740" s="40" t="s">
        <v>1489</v>
      </c>
      <c r="C740" s="37">
        <f t="shared" si="24"/>
        <v>5</v>
      </c>
      <c r="D740" s="4" t="s">
        <v>2869</v>
      </c>
      <c r="E740" s="40" t="s">
        <v>191</v>
      </c>
      <c r="F740" s="52"/>
      <c r="G740" s="30"/>
      <c r="H740" s="40">
        <v>7</v>
      </c>
      <c r="I740" s="3" t="s">
        <v>3464</v>
      </c>
      <c r="L740" s="40">
        <v>7</v>
      </c>
      <c r="M740" s="3" t="s">
        <v>1539</v>
      </c>
      <c r="N740" s="3" t="s">
        <v>1512</v>
      </c>
      <c r="O740" s="27" t="str">
        <f>INDEX(accountchart[chartId], MATCH(Table1[[#This Row],[sellChartName]],accountchart[chartName],0))</f>
        <v>52900077</v>
      </c>
      <c r="P740" s="27" t="str">
        <f>INDEX(accountchart[chartId], MATCH(Table1[[#This Row],[buyChartName]],accountchart[chartName],0))</f>
        <v>47210273</v>
      </c>
    </row>
    <row r="741" spans="1:16" s="3" customFormat="1" x14ac:dyDescent="0.5">
      <c r="A741" s="3" t="s">
        <v>3448</v>
      </c>
      <c r="B741" s="40" t="s">
        <v>1489</v>
      </c>
      <c r="C741" s="41">
        <f t="shared" ref="C741:C751" si="25">IF($B741="ProductService",1,IF($B741="ProductNonInventory",3,IF($B741="ProductInventory",5,"error")))</f>
        <v>5</v>
      </c>
      <c r="D741" s="4" t="s">
        <v>2870</v>
      </c>
      <c r="E741" s="40" t="s">
        <v>191</v>
      </c>
      <c r="F741" s="54"/>
      <c r="G741" s="30">
        <v>100</v>
      </c>
      <c r="H741" s="40">
        <v>7</v>
      </c>
      <c r="I741" s="3" t="s">
        <v>3464</v>
      </c>
      <c r="K741" s="30"/>
      <c r="L741" s="40">
        <v>7</v>
      </c>
      <c r="M741" s="3" t="s">
        <v>1539</v>
      </c>
      <c r="N741" s="3" t="s">
        <v>1512</v>
      </c>
      <c r="O741" s="42" t="str">
        <f>INDEX(accountchart[chartId], MATCH(Table1[[#This Row],[sellChartName]],accountchart[chartName],0))</f>
        <v>52900077</v>
      </c>
      <c r="P741" s="42" t="str">
        <f>INDEX(accountchart[chartId], MATCH(Table1[[#This Row],[buyChartName]],accountchart[chartName],0))</f>
        <v>47210273</v>
      </c>
    </row>
    <row r="742" spans="1:16" s="3" customFormat="1" x14ac:dyDescent="0.5">
      <c r="A742" s="3" t="s">
        <v>3449</v>
      </c>
      <c r="B742" s="40" t="s">
        <v>1489</v>
      </c>
      <c r="C742" s="41">
        <f t="shared" si="25"/>
        <v>5</v>
      </c>
      <c r="D742" s="4" t="s">
        <v>183</v>
      </c>
      <c r="E742" s="40" t="s">
        <v>191</v>
      </c>
      <c r="F742" s="54"/>
      <c r="G742" s="30"/>
      <c r="H742" s="40">
        <v>7</v>
      </c>
      <c r="I742" s="3" t="s">
        <v>3464</v>
      </c>
      <c r="K742" s="30"/>
      <c r="L742" s="40">
        <v>7</v>
      </c>
      <c r="M742" s="3" t="s">
        <v>1539</v>
      </c>
      <c r="N742" s="3" t="s">
        <v>1512</v>
      </c>
      <c r="O742" s="42" t="str">
        <f>INDEX(accountchart[chartId], MATCH(Table1[[#This Row],[sellChartName]],accountchart[chartName],0))</f>
        <v>52900077</v>
      </c>
      <c r="P742" s="42" t="str">
        <f>INDEX(accountchart[chartId], MATCH(Table1[[#This Row],[buyChartName]],accountchart[chartName],0))</f>
        <v>47210273</v>
      </c>
    </row>
    <row r="743" spans="1:16" s="3" customFormat="1" x14ac:dyDescent="0.5">
      <c r="A743" s="3" t="s">
        <v>3450</v>
      </c>
      <c r="B743" s="40" t="s">
        <v>1489</v>
      </c>
      <c r="C743" s="41">
        <f t="shared" si="25"/>
        <v>5</v>
      </c>
      <c r="D743" s="4" t="s">
        <v>165</v>
      </c>
      <c r="E743" s="40" t="s">
        <v>191</v>
      </c>
      <c r="F743" s="54"/>
      <c r="G743" s="30">
        <v>200</v>
      </c>
      <c r="H743" s="40">
        <v>7</v>
      </c>
      <c r="I743" s="3" t="s">
        <v>3464</v>
      </c>
      <c r="K743" s="30"/>
      <c r="L743" s="40">
        <v>7</v>
      </c>
      <c r="M743" s="3" t="s">
        <v>1539</v>
      </c>
      <c r="N743" s="3" t="s">
        <v>1512</v>
      </c>
      <c r="O743" s="42" t="str">
        <f>INDEX(accountchart[chartId], MATCH(Table1[[#This Row],[sellChartName]],accountchart[chartName],0))</f>
        <v>52900077</v>
      </c>
      <c r="P743" s="42" t="str">
        <f>INDEX(accountchart[chartId], MATCH(Table1[[#This Row],[buyChartName]],accountchart[chartName],0))</f>
        <v>47210273</v>
      </c>
    </row>
    <row r="744" spans="1:16" s="3" customFormat="1" x14ac:dyDescent="0.5">
      <c r="A744" s="3" t="s">
        <v>3451</v>
      </c>
      <c r="B744" s="40" t="s">
        <v>1489</v>
      </c>
      <c r="C744" s="41">
        <f t="shared" si="25"/>
        <v>5</v>
      </c>
      <c r="D744" s="4" t="s">
        <v>2871</v>
      </c>
      <c r="E744" s="40" t="s">
        <v>191</v>
      </c>
      <c r="F744" s="54"/>
      <c r="G744" s="30"/>
      <c r="H744" s="40">
        <v>7</v>
      </c>
      <c r="I744" s="3" t="s">
        <v>3464</v>
      </c>
      <c r="K744" s="30"/>
      <c r="L744" s="40">
        <v>7</v>
      </c>
      <c r="M744" s="3" t="s">
        <v>1539</v>
      </c>
      <c r="N744" s="3" t="s">
        <v>1512</v>
      </c>
      <c r="O744" s="42" t="str">
        <f>INDEX(accountchart[chartId], MATCH(Table1[[#This Row],[sellChartName]],accountchart[chartName],0))</f>
        <v>52900077</v>
      </c>
      <c r="P744" s="42" t="str">
        <f>INDEX(accountchart[chartId], MATCH(Table1[[#This Row],[buyChartName]],accountchart[chartName],0))</f>
        <v>47210273</v>
      </c>
    </row>
    <row r="745" spans="1:16" s="3" customFormat="1" x14ac:dyDescent="0.5">
      <c r="A745" s="3" t="s">
        <v>3452</v>
      </c>
      <c r="B745" s="40" t="s">
        <v>1489</v>
      </c>
      <c r="C745" s="41">
        <f t="shared" si="25"/>
        <v>5</v>
      </c>
      <c r="D745" s="4" t="s">
        <v>168</v>
      </c>
      <c r="E745" s="40" t="s">
        <v>191</v>
      </c>
      <c r="F745" s="54"/>
      <c r="G745" s="30">
        <v>500</v>
      </c>
      <c r="H745" s="40">
        <v>7</v>
      </c>
      <c r="I745" s="3" t="s">
        <v>3464</v>
      </c>
      <c r="K745" s="30"/>
      <c r="L745" s="40">
        <v>7</v>
      </c>
      <c r="M745" s="3" t="s">
        <v>1539</v>
      </c>
      <c r="N745" s="3" t="s">
        <v>1512</v>
      </c>
      <c r="O745" s="42" t="str">
        <f>INDEX(accountchart[chartId], MATCH(Table1[[#This Row],[sellChartName]],accountchart[chartName],0))</f>
        <v>52900077</v>
      </c>
      <c r="P745" s="42" t="str">
        <f>INDEX(accountchart[chartId], MATCH(Table1[[#This Row],[buyChartName]],accountchart[chartName],0))</f>
        <v>47210273</v>
      </c>
    </row>
    <row r="746" spans="1:16" s="3" customFormat="1" x14ac:dyDescent="0.5">
      <c r="A746" s="3" t="s">
        <v>3453</v>
      </c>
      <c r="B746" s="40" t="s">
        <v>1489</v>
      </c>
      <c r="C746" s="41">
        <f t="shared" si="25"/>
        <v>5</v>
      </c>
      <c r="D746" s="4" t="s">
        <v>4035</v>
      </c>
      <c r="E746" s="40" t="s">
        <v>191</v>
      </c>
      <c r="F746" s="54"/>
      <c r="G746" s="30">
        <v>350</v>
      </c>
      <c r="H746" s="40">
        <v>7</v>
      </c>
      <c r="I746" s="3" t="s">
        <v>3464</v>
      </c>
      <c r="K746" s="30"/>
      <c r="L746" s="40">
        <v>7</v>
      </c>
      <c r="M746" s="3" t="s">
        <v>1539</v>
      </c>
      <c r="N746" s="3" t="s">
        <v>1512</v>
      </c>
      <c r="O746" s="42" t="str">
        <f>INDEX(accountchart[chartId], MATCH(Table1[[#This Row],[sellChartName]],accountchart[chartName],0))</f>
        <v>52900077</v>
      </c>
      <c r="P746" s="42" t="str">
        <f>INDEX(accountchart[chartId], MATCH(Table1[[#This Row],[buyChartName]],accountchart[chartName],0))</f>
        <v>47210273</v>
      </c>
    </row>
    <row r="747" spans="1:16" s="3" customFormat="1" x14ac:dyDescent="0.5">
      <c r="A747" s="3" t="s">
        <v>3454</v>
      </c>
      <c r="B747" s="40" t="s">
        <v>1489</v>
      </c>
      <c r="C747" s="41">
        <f t="shared" si="25"/>
        <v>5</v>
      </c>
      <c r="D747" s="4" t="s">
        <v>170</v>
      </c>
      <c r="E747" s="40" t="s">
        <v>191</v>
      </c>
      <c r="F747" s="54"/>
      <c r="G747" s="30">
        <v>200</v>
      </c>
      <c r="H747" s="40">
        <v>7</v>
      </c>
      <c r="I747" s="3" t="s">
        <v>3464</v>
      </c>
      <c r="K747" s="30"/>
      <c r="L747" s="40">
        <v>7</v>
      </c>
      <c r="M747" s="3" t="s">
        <v>1539</v>
      </c>
      <c r="N747" s="3" t="s">
        <v>1512</v>
      </c>
      <c r="O747" s="42" t="str">
        <f>INDEX(accountchart[chartId], MATCH(Table1[[#This Row],[sellChartName]],accountchart[chartName],0))</f>
        <v>52900077</v>
      </c>
      <c r="P747" s="42" t="str">
        <f>INDEX(accountchart[chartId], MATCH(Table1[[#This Row],[buyChartName]],accountchart[chartName],0))</f>
        <v>47210273</v>
      </c>
    </row>
    <row r="748" spans="1:16" s="3" customFormat="1" x14ac:dyDescent="0.5">
      <c r="A748" s="3" t="s">
        <v>3455</v>
      </c>
      <c r="B748" s="40" t="s">
        <v>1489</v>
      </c>
      <c r="C748" s="41">
        <f t="shared" si="25"/>
        <v>5</v>
      </c>
      <c r="D748" s="4" t="s">
        <v>171</v>
      </c>
      <c r="E748" s="40" t="s">
        <v>191</v>
      </c>
      <c r="F748" s="54"/>
      <c r="G748" s="30">
        <v>400</v>
      </c>
      <c r="H748" s="40">
        <v>7</v>
      </c>
      <c r="I748" s="3" t="s">
        <v>3464</v>
      </c>
      <c r="K748" s="30"/>
      <c r="L748" s="40">
        <v>7</v>
      </c>
      <c r="M748" s="3" t="s">
        <v>1539</v>
      </c>
      <c r="N748" s="3" t="s">
        <v>1512</v>
      </c>
      <c r="O748" s="42" t="str">
        <f>INDEX(accountchart[chartId], MATCH(Table1[[#This Row],[sellChartName]],accountchart[chartName],0))</f>
        <v>52900077</v>
      </c>
      <c r="P748" s="42" t="str">
        <f>INDEX(accountchart[chartId], MATCH(Table1[[#This Row],[buyChartName]],accountchart[chartName],0))</f>
        <v>47210273</v>
      </c>
    </row>
    <row r="749" spans="1:16" s="3" customFormat="1" x14ac:dyDescent="0.5">
      <c r="A749" s="3" t="s">
        <v>3456</v>
      </c>
      <c r="B749" s="40" t="s">
        <v>1489</v>
      </c>
      <c r="C749" s="41">
        <f t="shared" si="25"/>
        <v>5</v>
      </c>
      <c r="D749" s="4" t="s">
        <v>172</v>
      </c>
      <c r="E749" s="40" t="s">
        <v>191</v>
      </c>
      <c r="F749" s="54"/>
      <c r="G749" s="30">
        <v>500</v>
      </c>
      <c r="H749" s="40">
        <v>7</v>
      </c>
      <c r="I749" s="3" t="s">
        <v>3464</v>
      </c>
      <c r="K749" s="30"/>
      <c r="L749" s="40">
        <v>7</v>
      </c>
      <c r="M749" s="3" t="s">
        <v>1539</v>
      </c>
      <c r="N749" s="3" t="s">
        <v>1512</v>
      </c>
      <c r="O749" s="42" t="str">
        <f>INDEX(accountchart[chartId], MATCH(Table1[[#This Row],[sellChartName]],accountchart[chartName],0))</f>
        <v>52900077</v>
      </c>
      <c r="P749" s="42" t="str">
        <f>INDEX(accountchart[chartId], MATCH(Table1[[#This Row],[buyChartName]],accountchart[chartName],0))</f>
        <v>47210273</v>
      </c>
    </row>
    <row r="750" spans="1:16" s="3" customFormat="1" x14ac:dyDescent="0.5">
      <c r="A750" s="3" t="s">
        <v>3457</v>
      </c>
      <c r="B750" s="40" t="s">
        <v>1489</v>
      </c>
      <c r="C750" s="41">
        <f t="shared" si="25"/>
        <v>5</v>
      </c>
      <c r="D750" s="4" t="s">
        <v>173</v>
      </c>
      <c r="E750" s="40" t="s">
        <v>191</v>
      </c>
      <c r="F750" s="54"/>
      <c r="G750" s="30"/>
      <c r="H750" s="40">
        <v>7</v>
      </c>
      <c r="I750" s="3" t="s">
        <v>3464</v>
      </c>
      <c r="K750" s="30"/>
      <c r="L750" s="40">
        <v>7</v>
      </c>
      <c r="M750" s="3" t="s">
        <v>1539</v>
      </c>
      <c r="N750" s="3" t="s">
        <v>1512</v>
      </c>
      <c r="O750" s="42" t="str">
        <f>INDEX(accountchart[chartId], MATCH(Table1[[#This Row],[sellChartName]],accountchart[chartName],0))</f>
        <v>52900077</v>
      </c>
      <c r="P750" s="42" t="str">
        <f>INDEX(accountchart[chartId], MATCH(Table1[[#This Row],[buyChartName]],accountchart[chartName],0))</f>
        <v>47210273</v>
      </c>
    </row>
    <row r="751" spans="1:16" s="3" customFormat="1" x14ac:dyDescent="0.5">
      <c r="A751" s="3" t="s">
        <v>3458</v>
      </c>
      <c r="B751" s="40" t="s">
        <v>1489</v>
      </c>
      <c r="C751" s="41">
        <f t="shared" si="25"/>
        <v>5</v>
      </c>
      <c r="D751" s="4" t="s">
        <v>174</v>
      </c>
      <c r="E751" s="40" t="s">
        <v>191</v>
      </c>
      <c r="F751" s="54"/>
      <c r="G751" s="30"/>
      <c r="H751" s="40">
        <v>7</v>
      </c>
      <c r="I751" s="3" t="s">
        <v>3464</v>
      </c>
      <c r="K751" s="30"/>
      <c r="L751" s="40">
        <v>7</v>
      </c>
      <c r="M751" s="3" t="s">
        <v>1539</v>
      </c>
      <c r="N751" s="3" t="s">
        <v>1512</v>
      </c>
      <c r="O751" s="42" t="str">
        <f>INDEX(accountchart[chartId], MATCH(Table1[[#This Row],[sellChartName]],accountchart[chartName],0))</f>
        <v>52900077</v>
      </c>
      <c r="P751" s="42" t="str">
        <f>INDEX(accountchart[chartId], MATCH(Table1[[#This Row],[buyChartName]],accountchart[chartName],0))</f>
        <v>47210273</v>
      </c>
    </row>
    <row r="752" spans="1:16" s="3" customFormat="1" x14ac:dyDescent="0.5">
      <c r="A752" s="3" t="s">
        <v>3459</v>
      </c>
      <c r="B752" s="40" t="s">
        <v>1489</v>
      </c>
      <c r="C752" s="41">
        <f t="shared" ref="C752:C756" si="26">IF($B752="ProductService",1,IF($B752="ProductNonInventory",3,IF($B752="ProductInventory",5,"error")))</f>
        <v>5</v>
      </c>
      <c r="D752" s="4" t="s">
        <v>3392</v>
      </c>
      <c r="E752" s="40" t="s">
        <v>191</v>
      </c>
      <c r="F752" s="54"/>
      <c r="G752" s="30">
        <v>800</v>
      </c>
      <c r="H752" s="40">
        <v>7</v>
      </c>
      <c r="I752" s="3" t="s">
        <v>3464</v>
      </c>
      <c r="K752" s="30"/>
      <c r="L752" s="40">
        <v>7</v>
      </c>
      <c r="M752" s="3" t="s">
        <v>1539</v>
      </c>
      <c r="O752" s="42" t="str">
        <f>INDEX(accountchart[chartId], MATCH(Table1[[#This Row],[sellChartName]],accountchart[chartName],0))</f>
        <v>52900077</v>
      </c>
      <c r="P752" s="42" t="e">
        <f>INDEX(accountchart[chartId], MATCH(Table1[[#This Row],[buyChartName]],accountchart[chartName],0))</f>
        <v>#N/A</v>
      </c>
    </row>
    <row r="753" spans="1:16" s="3" customFormat="1" x14ac:dyDescent="0.5">
      <c r="A753" s="3" t="s">
        <v>3460</v>
      </c>
      <c r="B753" s="40" t="s">
        <v>1489</v>
      </c>
      <c r="C753" s="41">
        <f t="shared" si="26"/>
        <v>5</v>
      </c>
      <c r="D753" s="4" t="s">
        <v>3393</v>
      </c>
      <c r="E753" s="40" t="s">
        <v>191</v>
      </c>
      <c r="F753" s="54"/>
      <c r="G753" s="30"/>
      <c r="H753" s="40">
        <v>7</v>
      </c>
      <c r="I753" s="3" t="s">
        <v>3464</v>
      </c>
      <c r="K753" s="30"/>
      <c r="L753" s="40">
        <v>7</v>
      </c>
      <c r="M753" s="3" t="s">
        <v>1539</v>
      </c>
      <c r="O753" s="42" t="str">
        <f>INDEX(accountchart[chartId], MATCH(Table1[[#This Row],[sellChartName]],accountchart[chartName],0))</f>
        <v>52900077</v>
      </c>
      <c r="P753" s="42" t="e">
        <f>INDEX(accountchart[chartId], MATCH(Table1[[#This Row],[buyChartName]],accountchart[chartName],0))</f>
        <v>#N/A</v>
      </c>
    </row>
    <row r="754" spans="1:16" s="3" customFormat="1" x14ac:dyDescent="0.5">
      <c r="A754" s="3" t="s">
        <v>3461</v>
      </c>
      <c r="B754" s="40" t="s">
        <v>1489</v>
      </c>
      <c r="C754" s="41">
        <f t="shared" si="26"/>
        <v>5</v>
      </c>
      <c r="D754" s="4" t="s">
        <v>3394</v>
      </c>
      <c r="E754" s="40" t="s">
        <v>191</v>
      </c>
      <c r="F754" s="54"/>
      <c r="G754" s="30">
        <v>800</v>
      </c>
      <c r="H754" s="40">
        <v>7</v>
      </c>
      <c r="I754" s="3" t="s">
        <v>3464</v>
      </c>
      <c r="K754" s="30"/>
      <c r="L754" s="40">
        <v>7</v>
      </c>
      <c r="M754" s="3" t="s">
        <v>1539</v>
      </c>
      <c r="O754" s="42" t="str">
        <f>INDEX(accountchart[chartId], MATCH(Table1[[#This Row],[sellChartName]],accountchart[chartName],0))</f>
        <v>52900077</v>
      </c>
      <c r="P754" s="42" t="e">
        <f>INDEX(accountchart[chartId], MATCH(Table1[[#This Row],[buyChartName]],accountchart[chartName],0))</f>
        <v>#N/A</v>
      </c>
    </row>
    <row r="755" spans="1:16" s="3" customFormat="1" x14ac:dyDescent="0.5">
      <c r="A755" s="3" t="s">
        <v>3462</v>
      </c>
      <c r="B755" s="40" t="s">
        <v>1489</v>
      </c>
      <c r="C755" s="41">
        <f t="shared" si="26"/>
        <v>5</v>
      </c>
      <c r="D755" s="4" t="s">
        <v>3391</v>
      </c>
      <c r="E755" s="40" t="s">
        <v>191</v>
      </c>
      <c r="F755" s="54"/>
      <c r="G755" s="30">
        <v>1700</v>
      </c>
      <c r="H755" s="40">
        <v>7</v>
      </c>
      <c r="I755" s="3" t="s">
        <v>3464</v>
      </c>
      <c r="K755" s="30"/>
      <c r="L755" s="40">
        <v>7</v>
      </c>
      <c r="M755" s="3" t="s">
        <v>1539</v>
      </c>
      <c r="O755" s="42" t="str">
        <f>INDEX(accountchart[chartId], MATCH(Table1[[#This Row],[sellChartName]],accountchart[chartName],0))</f>
        <v>52900077</v>
      </c>
      <c r="P755" s="42" t="e">
        <f>INDEX(accountchart[chartId], MATCH(Table1[[#This Row],[buyChartName]],accountchart[chartName],0))</f>
        <v>#N/A</v>
      </c>
    </row>
    <row r="756" spans="1:16" s="28" customFormat="1" ht="20.399999999999999" thickBot="1" x14ac:dyDescent="0.55000000000000004">
      <c r="A756" s="28" t="s">
        <v>3463</v>
      </c>
      <c r="B756" s="44" t="s">
        <v>1489</v>
      </c>
      <c r="C756" s="38">
        <f t="shared" si="26"/>
        <v>5</v>
      </c>
      <c r="D756" s="69" t="s">
        <v>3390</v>
      </c>
      <c r="E756" s="44" t="s">
        <v>191</v>
      </c>
      <c r="F756" s="53"/>
      <c r="G756" s="44"/>
      <c r="H756" s="44">
        <v>7</v>
      </c>
      <c r="I756" s="28" t="s">
        <v>3464</v>
      </c>
      <c r="K756" s="44"/>
      <c r="L756" s="44">
        <v>7</v>
      </c>
      <c r="M756" s="28" t="s">
        <v>1539</v>
      </c>
      <c r="O756" s="29" t="str">
        <f>INDEX(accountchart[chartId], MATCH(Table1[[#This Row],[sellChartName]],accountchart[chartName],0))</f>
        <v>52900077</v>
      </c>
      <c r="P756" s="29" t="e">
        <f>INDEX(accountchart[chartId], MATCH(Table1[[#This Row],[buyChartName]],accountchart[chartName],0))</f>
        <v>#N/A</v>
      </c>
    </row>
    <row r="757" spans="1:16" s="3" customFormat="1" x14ac:dyDescent="0.5">
      <c r="A757" s="3" t="s">
        <v>3731</v>
      </c>
      <c r="B757" s="40" t="s">
        <v>1488</v>
      </c>
      <c r="C757" s="41">
        <f t="shared" ref="C757:C940" si="27">IF($B757="ProductService",1,IF($B757="ProductNonInventory",3,IF($B757="ProductInventory",5,"error")))</f>
        <v>3</v>
      </c>
      <c r="D757" s="45" t="s">
        <v>3467</v>
      </c>
      <c r="E757" s="40" t="s">
        <v>3466</v>
      </c>
      <c r="F757" s="54" t="s">
        <v>3465</v>
      </c>
      <c r="G757" s="40">
        <v>200</v>
      </c>
      <c r="H757" s="40">
        <v>1</v>
      </c>
      <c r="I757" s="3" t="s">
        <v>3725</v>
      </c>
      <c r="K757" s="40"/>
      <c r="L757" s="40">
        <v>1</v>
      </c>
      <c r="M757" s="3" t="s">
        <v>1539</v>
      </c>
      <c r="O757" s="42" t="str">
        <f>INDEX(accountchart[chartId], MATCH(Table1[[#This Row],[sellChartName]],accountchart[chartName],0))</f>
        <v>52900077</v>
      </c>
      <c r="P757" s="42" t="e">
        <f>INDEX(accountchart[chartId], MATCH(Table1[[#This Row],[buyChartName]],accountchart[chartName],0))</f>
        <v>#N/A</v>
      </c>
    </row>
    <row r="758" spans="1:16" s="3" customFormat="1" x14ac:dyDescent="0.5">
      <c r="A758" s="3" t="s">
        <v>3732</v>
      </c>
      <c r="B758" s="40" t="s">
        <v>1488</v>
      </c>
      <c r="C758" s="41">
        <f t="shared" si="27"/>
        <v>3</v>
      </c>
      <c r="D758" s="34" t="s">
        <v>3468</v>
      </c>
      <c r="E758" s="40" t="s">
        <v>3466</v>
      </c>
      <c r="F758" s="54" t="s">
        <v>3465</v>
      </c>
      <c r="G758" s="40">
        <v>200</v>
      </c>
      <c r="H758" s="40">
        <v>1</v>
      </c>
      <c r="I758" s="3" t="s">
        <v>3725</v>
      </c>
      <c r="K758" s="40"/>
      <c r="L758" s="40">
        <v>1</v>
      </c>
      <c r="M758" s="3" t="s">
        <v>1539</v>
      </c>
      <c r="O758" s="42" t="str">
        <f>INDEX(accountchart[chartId], MATCH(Table1[[#This Row],[sellChartName]],accountchart[chartName],0))</f>
        <v>52900077</v>
      </c>
      <c r="P758" s="42" t="e">
        <f>INDEX(accountchart[chartId], MATCH(Table1[[#This Row],[buyChartName]],accountchart[chartName],0))</f>
        <v>#N/A</v>
      </c>
    </row>
    <row r="759" spans="1:16" s="3" customFormat="1" x14ac:dyDescent="0.5">
      <c r="A759" s="3" t="s">
        <v>3734</v>
      </c>
      <c r="B759" s="40" t="s">
        <v>1488</v>
      </c>
      <c r="C759" s="41">
        <f t="shared" si="27"/>
        <v>3</v>
      </c>
      <c r="D759" s="34" t="s">
        <v>3469</v>
      </c>
      <c r="E759" s="40" t="s">
        <v>3466</v>
      </c>
      <c r="F759" s="54" t="s">
        <v>3465</v>
      </c>
      <c r="G759" s="40"/>
      <c r="H759" s="40">
        <v>1</v>
      </c>
      <c r="I759" s="3" t="s">
        <v>3725</v>
      </c>
      <c r="K759" s="40"/>
      <c r="L759" s="40">
        <v>1</v>
      </c>
      <c r="M759" s="3" t="s">
        <v>1539</v>
      </c>
      <c r="O759" s="42" t="str">
        <f>INDEX(accountchart[chartId], MATCH(Table1[[#This Row],[sellChartName]],accountchart[chartName],0))</f>
        <v>52900077</v>
      </c>
      <c r="P759" s="42" t="e">
        <f>INDEX(accountchart[chartId], MATCH(Table1[[#This Row],[buyChartName]],accountchart[chartName],0))</f>
        <v>#N/A</v>
      </c>
    </row>
    <row r="760" spans="1:16" s="3" customFormat="1" x14ac:dyDescent="0.5">
      <c r="A760" s="3" t="s">
        <v>3733</v>
      </c>
      <c r="B760" s="40" t="s">
        <v>1488</v>
      </c>
      <c r="C760" s="41">
        <f t="shared" si="27"/>
        <v>3</v>
      </c>
      <c r="D760" s="34" t="s">
        <v>3470</v>
      </c>
      <c r="E760" s="40" t="s">
        <v>3466</v>
      </c>
      <c r="F760" s="54" t="s">
        <v>3465</v>
      </c>
      <c r="G760" s="40"/>
      <c r="H760" s="40">
        <v>1</v>
      </c>
      <c r="I760" s="3" t="s">
        <v>3725</v>
      </c>
      <c r="K760" s="40"/>
      <c r="L760" s="40">
        <v>1</v>
      </c>
      <c r="M760" s="3" t="s">
        <v>1539</v>
      </c>
      <c r="O760" s="42" t="str">
        <f>INDEX(accountchart[chartId], MATCH(Table1[[#This Row],[sellChartName]],accountchart[chartName],0))</f>
        <v>52900077</v>
      </c>
      <c r="P760" s="42" t="e">
        <f>INDEX(accountchart[chartId], MATCH(Table1[[#This Row],[buyChartName]],accountchart[chartName],0))</f>
        <v>#N/A</v>
      </c>
    </row>
    <row r="761" spans="1:16" s="3" customFormat="1" x14ac:dyDescent="0.5">
      <c r="A761" s="3" t="s">
        <v>3735</v>
      </c>
      <c r="B761" s="40" t="s">
        <v>1488</v>
      </c>
      <c r="C761" s="41">
        <f t="shared" si="27"/>
        <v>3</v>
      </c>
      <c r="D761" s="34" t="s">
        <v>1255</v>
      </c>
      <c r="E761" s="40" t="s">
        <v>3466</v>
      </c>
      <c r="F761" s="54"/>
      <c r="G761" s="40"/>
      <c r="H761" s="40">
        <v>1</v>
      </c>
      <c r="I761" s="3" t="s">
        <v>3725</v>
      </c>
      <c r="K761" s="40"/>
      <c r="L761" s="40">
        <v>1</v>
      </c>
      <c r="M761" s="3" t="s">
        <v>1539</v>
      </c>
      <c r="O761" s="42" t="str">
        <f>INDEX(accountchart[chartId], MATCH(Table1[[#This Row],[sellChartName]],accountchart[chartName],0))</f>
        <v>52900077</v>
      </c>
      <c r="P761" s="42" t="e">
        <f>INDEX(accountchart[chartId], MATCH(Table1[[#This Row],[buyChartName]],accountchart[chartName],0))</f>
        <v>#N/A</v>
      </c>
    </row>
    <row r="762" spans="1:16" s="3" customFormat="1" x14ac:dyDescent="0.5">
      <c r="A762" s="3" t="s">
        <v>3736</v>
      </c>
      <c r="B762" s="40" t="s">
        <v>1488</v>
      </c>
      <c r="C762" s="41">
        <f t="shared" si="27"/>
        <v>3</v>
      </c>
      <c r="D762" s="34" t="s">
        <v>3473</v>
      </c>
      <c r="E762" s="40" t="s">
        <v>3466</v>
      </c>
      <c r="F762" s="54" t="s">
        <v>3474</v>
      </c>
      <c r="G762" s="40"/>
      <c r="H762" s="40">
        <v>1</v>
      </c>
      <c r="I762" s="3" t="s">
        <v>3725</v>
      </c>
      <c r="K762" s="40"/>
      <c r="L762" s="40">
        <v>1</v>
      </c>
      <c r="M762" s="3" t="s">
        <v>1539</v>
      </c>
      <c r="O762" s="42" t="str">
        <f>INDEX(accountchart[chartId], MATCH(Table1[[#This Row],[sellChartName]],accountchart[chartName],0))</f>
        <v>52900077</v>
      </c>
      <c r="P762" s="42" t="e">
        <f>INDEX(accountchart[chartId], MATCH(Table1[[#This Row],[buyChartName]],accountchart[chartName],0))</f>
        <v>#N/A</v>
      </c>
    </row>
    <row r="763" spans="1:16" s="3" customFormat="1" x14ac:dyDescent="0.5">
      <c r="A763" s="3" t="s">
        <v>3737</v>
      </c>
      <c r="B763" s="40" t="s">
        <v>1488</v>
      </c>
      <c r="C763" s="41">
        <f t="shared" si="27"/>
        <v>3</v>
      </c>
      <c r="D763" s="34" t="s">
        <v>1243</v>
      </c>
      <c r="E763" s="40" t="s">
        <v>3466</v>
      </c>
      <c r="F763" s="54"/>
      <c r="G763" s="40">
        <v>300</v>
      </c>
      <c r="H763" s="40">
        <v>1</v>
      </c>
      <c r="I763" s="3" t="s">
        <v>3725</v>
      </c>
      <c r="K763" s="40"/>
      <c r="L763" s="40">
        <v>1</v>
      </c>
      <c r="M763" s="3" t="s">
        <v>1539</v>
      </c>
      <c r="O763" s="42" t="str">
        <f>INDEX(accountchart[chartId], MATCH(Table1[[#This Row],[sellChartName]],accountchart[chartName],0))</f>
        <v>52900077</v>
      </c>
      <c r="P763" s="42" t="e">
        <f>INDEX(accountchart[chartId], MATCH(Table1[[#This Row],[buyChartName]],accountchart[chartName],0))</f>
        <v>#N/A</v>
      </c>
    </row>
    <row r="764" spans="1:16" s="3" customFormat="1" x14ac:dyDescent="0.5">
      <c r="A764" s="3" t="s">
        <v>3738</v>
      </c>
      <c r="B764" s="40" t="s">
        <v>1488</v>
      </c>
      <c r="C764" s="41">
        <f t="shared" si="27"/>
        <v>3</v>
      </c>
      <c r="D764" s="34" t="s">
        <v>3475</v>
      </c>
      <c r="E764" s="40" t="s">
        <v>3466</v>
      </c>
      <c r="F764" s="54" t="s">
        <v>3476</v>
      </c>
      <c r="G764" s="40"/>
      <c r="H764" s="40">
        <v>1</v>
      </c>
      <c r="I764" s="3" t="s">
        <v>3725</v>
      </c>
      <c r="K764" s="40"/>
      <c r="L764" s="40">
        <v>1</v>
      </c>
      <c r="M764" s="3" t="s">
        <v>1539</v>
      </c>
      <c r="O764" s="42" t="str">
        <f>INDEX(accountchart[chartId], MATCH(Table1[[#This Row],[sellChartName]],accountchart[chartName],0))</f>
        <v>52900077</v>
      </c>
      <c r="P764" s="42" t="e">
        <f>INDEX(accountchart[chartId], MATCH(Table1[[#This Row],[buyChartName]],accountchart[chartName],0))</f>
        <v>#N/A</v>
      </c>
    </row>
    <row r="765" spans="1:16" s="3" customFormat="1" x14ac:dyDescent="0.5">
      <c r="A765" s="3" t="s">
        <v>3739</v>
      </c>
      <c r="B765" s="40" t="s">
        <v>1488</v>
      </c>
      <c r="C765" s="41">
        <f t="shared" si="27"/>
        <v>3</v>
      </c>
      <c r="D765" s="34" t="s">
        <v>3477</v>
      </c>
      <c r="E765" s="40" t="s">
        <v>3466</v>
      </c>
      <c r="F765" s="54" t="s">
        <v>3478</v>
      </c>
      <c r="G765" s="40"/>
      <c r="H765" s="40">
        <v>1</v>
      </c>
      <c r="I765" s="3" t="s">
        <v>3725</v>
      </c>
      <c r="K765" s="40"/>
      <c r="L765" s="40">
        <v>1</v>
      </c>
      <c r="M765" s="3" t="s">
        <v>1539</v>
      </c>
      <c r="O765" s="42" t="str">
        <f>INDEX(accountchart[chartId], MATCH(Table1[[#This Row],[sellChartName]],accountchart[chartName],0))</f>
        <v>52900077</v>
      </c>
      <c r="P765" s="42" t="e">
        <f>INDEX(accountchart[chartId], MATCH(Table1[[#This Row],[buyChartName]],accountchart[chartName],0))</f>
        <v>#N/A</v>
      </c>
    </row>
    <row r="766" spans="1:16" s="3" customFormat="1" x14ac:dyDescent="0.5">
      <c r="A766" s="3" t="s">
        <v>3740</v>
      </c>
      <c r="B766" s="40" t="s">
        <v>1488</v>
      </c>
      <c r="C766" s="41">
        <f t="shared" si="27"/>
        <v>3</v>
      </c>
      <c r="D766" s="34" t="s">
        <v>3479</v>
      </c>
      <c r="E766" s="40" t="s">
        <v>3466</v>
      </c>
      <c r="F766" s="54" t="s">
        <v>3480</v>
      </c>
      <c r="G766" s="40"/>
      <c r="H766" s="40">
        <v>1</v>
      </c>
      <c r="I766" s="3" t="s">
        <v>3725</v>
      </c>
      <c r="K766" s="40"/>
      <c r="L766" s="40">
        <v>1</v>
      </c>
      <c r="M766" s="3" t="s">
        <v>1539</v>
      </c>
      <c r="O766" s="42" t="str">
        <f>INDEX(accountchart[chartId], MATCH(Table1[[#This Row],[sellChartName]],accountchart[chartName],0))</f>
        <v>52900077</v>
      </c>
      <c r="P766" s="42" t="e">
        <f>INDEX(accountchart[chartId], MATCH(Table1[[#This Row],[buyChartName]],accountchart[chartName],0))</f>
        <v>#N/A</v>
      </c>
    </row>
    <row r="767" spans="1:16" s="3" customFormat="1" x14ac:dyDescent="0.5">
      <c r="A767" s="3" t="s">
        <v>3741</v>
      </c>
      <c r="B767" s="40" t="s">
        <v>1488</v>
      </c>
      <c r="C767" s="41">
        <f t="shared" si="27"/>
        <v>3</v>
      </c>
      <c r="D767" s="34" t="s">
        <v>3481</v>
      </c>
      <c r="E767" s="40" t="s">
        <v>3466</v>
      </c>
      <c r="F767" s="54" t="s">
        <v>3482</v>
      </c>
      <c r="G767" s="40"/>
      <c r="H767" s="40">
        <v>1</v>
      </c>
      <c r="I767" s="3" t="s">
        <v>3725</v>
      </c>
      <c r="K767" s="40"/>
      <c r="L767" s="40">
        <v>1</v>
      </c>
      <c r="M767" s="3" t="s">
        <v>1539</v>
      </c>
      <c r="O767" s="42" t="str">
        <f>INDEX(accountchart[chartId], MATCH(Table1[[#This Row],[sellChartName]],accountchart[chartName],0))</f>
        <v>52900077</v>
      </c>
      <c r="P767" s="42" t="e">
        <f>INDEX(accountchart[chartId], MATCH(Table1[[#This Row],[buyChartName]],accountchart[chartName],0))</f>
        <v>#N/A</v>
      </c>
    </row>
    <row r="768" spans="1:16" s="3" customFormat="1" x14ac:dyDescent="0.5">
      <c r="A768" s="3" t="s">
        <v>3742</v>
      </c>
      <c r="B768" s="40" t="s">
        <v>1488</v>
      </c>
      <c r="C768" s="41">
        <f t="shared" si="27"/>
        <v>3</v>
      </c>
      <c r="D768" s="34" t="s">
        <v>1249</v>
      </c>
      <c r="E768" s="40" t="s">
        <v>3466</v>
      </c>
      <c r="F768" s="54"/>
      <c r="G768" s="40">
        <v>300</v>
      </c>
      <c r="H768" s="40">
        <v>1</v>
      </c>
      <c r="I768" s="3" t="s">
        <v>3725</v>
      </c>
      <c r="K768" s="40"/>
      <c r="L768" s="40">
        <v>1</v>
      </c>
      <c r="M768" s="3" t="s">
        <v>1539</v>
      </c>
      <c r="O768" s="42" t="str">
        <f>INDEX(accountchart[chartId], MATCH(Table1[[#This Row],[sellChartName]],accountchart[chartName],0))</f>
        <v>52900077</v>
      </c>
      <c r="P768" s="42" t="e">
        <f>INDEX(accountchart[chartId], MATCH(Table1[[#This Row],[buyChartName]],accountchart[chartName],0))</f>
        <v>#N/A</v>
      </c>
    </row>
    <row r="769" spans="1:16" s="3" customFormat="1" x14ac:dyDescent="0.5">
      <c r="A769" s="3" t="s">
        <v>3743</v>
      </c>
      <c r="B769" s="40" t="s">
        <v>1488</v>
      </c>
      <c r="C769" s="41">
        <f t="shared" si="27"/>
        <v>3</v>
      </c>
      <c r="D769" s="34" t="s">
        <v>1240</v>
      </c>
      <c r="E769" s="40" t="s">
        <v>3466</v>
      </c>
      <c r="F769" s="54"/>
      <c r="G769" s="40">
        <v>300</v>
      </c>
      <c r="H769" s="40">
        <v>1</v>
      </c>
      <c r="I769" s="3" t="s">
        <v>3725</v>
      </c>
      <c r="K769" s="40"/>
      <c r="L769" s="40">
        <v>1</v>
      </c>
      <c r="M769" s="3" t="s">
        <v>1539</v>
      </c>
      <c r="O769" s="42" t="str">
        <f>INDEX(accountchart[chartId], MATCH(Table1[[#This Row],[sellChartName]],accountchart[chartName],0))</f>
        <v>52900077</v>
      </c>
      <c r="P769" s="42" t="e">
        <f>INDEX(accountchart[chartId], MATCH(Table1[[#This Row],[buyChartName]],accountchart[chartName],0))</f>
        <v>#N/A</v>
      </c>
    </row>
    <row r="770" spans="1:16" s="3" customFormat="1" x14ac:dyDescent="0.5">
      <c r="A770" s="3" t="s">
        <v>3744</v>
      </c>
      <c r="B770" s="40" t="s">
        <v>1488</v>
      </c>
      <c r="C770" s="41">
        <f t="shared" si="27"/>
        <v>3</v>
      </c>
      <c r="D770" s="34" t="s">
        <v>1254</v>
      </c>
      <c r="E770" s="40" t="s">
        <v>3466</v>
      </c>
      <c r="F770" s="54"/>
      <c r="G770" s="40"/>
      <c r="H770" s="40">
        <v>1</v>
      </c>
      <c r="I770" s="3" t="s">
        <v>3725</v>
      </c>
      <c r="K770" s="40"/>
      <c r="L770" s="40">
        <v>1</v>
      </c>
      <c r="M770" s="3" t="s">
        <v>1539</v>
      </c>
      <c r="O770" s="42" t="str">
        <f>INDEX(accountchart[chartId], MATCH(Table1[[#This Row],[sellChartName]],accountchart[chartName],0))</f>
        <v>52900077</v>
      </c>
      <c r="P770" s="42" t="e">
        <f>INDEX(accountchart[chartId], MATCH(Table1[[#This Row],[buyChartName]],accountchart[chartName],0))</f>
        <v>#N/A</v>
      </c>
    </row>
    <row r="771" spans="1:16" s="3" customFormat="1" x14ac:dyDescent="0.5">
      <c r="A771" s="3" t="s">
        <v>3745</v>
      </c>
      <c r="B771" s="40" t="s">
        <v>1488</v>
      </c>
      <c r="C771" s="41">
        <f t="shared" si="27"/>
        <v>3</v>
      </c>
      <c r="D771" s="34" t="s">
        <v>3483</v>
      </c>
      <c r="E771" s="40" t="s">
        <v>3466</v>
      </c>
      <c r="F771" s="54" t="s">
        <v>3484</v>
      </c>
      <c r="G771" s="40"/>
      <c r="H771" s="40">
        <v>1</v>
      </c>
      <c r="I771" s="3" t="s">
        <v>3725</v>
      </c>
      <c r="K771" s="40"/>
      <c r="L771" s="40">
        <v>1</v>
      </c>
      <c r="M771" s="3" t="s">
        <v>1539</v>
      </c>
      <c r="O771" s="42" t="str">
        <f>INDEX(accountchart[chartId], MATCH(Table1[[#This Row],[sellChartName]],accountchart[chartName],0))</f>
        <v>52900077</v>
      </c>
      <c r="P771" s="42" t="e">
        <f>INDEX(accountchart[chartId], MATCH(Table1[[#This Row],[buyChartName]],accountchart[chartName],0))</f>
        <v>#N/A</v>
      </c>
    </row>
    <row r="772" spans="1:16" s="3" customFormat="1" x14ac:dyDescent="0.5">
      <c r="A772" s="3" t="s">
        <v>3746</v>
      </c>
      <c r="B772" s="40" t="s">
        <v>1488</v>
      </c>
      <c r="C772" s="41">
        <f t="shared" si="27"/>
        <v>3</v>
      </c>
      <c r="D772" s="34" t="s">
        <v>3485</v>
      </c>
      <c r="E772" s="40" t="s">
        <v>3466</v>
      </c>
      <c r="F772" s="54" t="s">
        <v>3486</v>
      </c>
      <c r="G772" s="40"/>
      <c r="H772" s="40">
        <v>1</v>
      </c>
      <c r="I772" s="3" t="s">
        <v>3725</v>
      </c>
      <c r="K772" s="40"/>
      <c r="L772" s="40">
        <v>1</v>
      </c>
      <c r="M772" s="3" t="s">
        <v>1539</v>
      </c>
      <c r="O772" s="42" t="str">
        <f>INDEX(accountchart[chartId], MATCH(Table1[[#This Row],[sellChartName]],accountchart[chartName],0))</f>
        <v>52900077</v>
      </c>
      <c r="P772" s="42" t="e">
        <f>INDEX(accountchart[chartId], MATCH(Table1[[#This Row],[buyChartName]],accountchart[chartName],0))</f>
        <v>#N/A</v>
      </c>
    </row>
    <row r="773" spans="1:16" s="3" customFormat="1" x14ac:dyDescent="0.5">
      <c r="A773" s="3" t="s">
        <v>3747</v>
      </c>
      <c r="B773" s="40" t="s">
        <v>1488</v>
      </c>
      <c r="C773" s="41">
        <f t="shared" si="27"/>
        <v>3</v>
      </c>
      <c r="D773" s="34" t="s">
        <v>3489</v>
      </c>
      <c r="E773" s="40" t="s">
        <v>3466</v>
      </c>
      <c r="F773" s="54" t="s">
        <v>3490</v>
      </c>
      <c r="G773" s="40">
        <v>250</v>
      </c>
      <c r="H773" s="40">
        <v>1</v>
      </c>
      <c r="I773" s="3" t="s">
        <v>3725</v>
      </c>
      <c r="K773" s="40"/>
      <c r="L773" s="40">
        <v>1</v>
      </c>
      <c r="M773" s="3" t="s">
        <v>1539</v>
      </c>
      <c r="O773" s="42" t="str">
        <f>INDEX(accountchart[chartId], MATCH(Table1[[#This Row],[sellChartName]],accountchart[chartName],0))</f>
        <v>52900077</v>
      </c>
      <c r="P773" s="42" t="e">
        <f>INDEX(accountchart[chartId], MATCH(Table1[[#This Row],[buyChartName]],accountchart[chartName],0))</f>
        <v>#N/A</v>
      </c>
    </row>
    <row r="774" spans="1:16" s="3" customFormat="1" x14ac:dyDescent="0.5">
      <c r="A774" s="3" t="s">
        <v>3748</v>
      </c>
      <c r="B774" s="40" t="s">
        <v>1488</v>
      </c>
      <c r="C774" s="41">
        <f t="shared" si="27"/>
        <v>3</v>
      </c>
      <c r="D774" s="34" t="s">
        <v>3491</v>
      </c>
      <c r="E774" s="40" t="s">
        <v>3466</v>
      </c>
      <c r="F774" s="54" t="s">
        <v>3492</v>
      </c>
      <c r="G774" s="40"/>
      <c r="H774" s="40">
        <v>1</v>
      </c>
      <c r="I774" s="3" t="s">
        <v>3725</v>
      </c>
      <c r="K774" s="40"/>
      <c r="L774" s="40">
        <v>1</v>
      </c>
      <c r="M774" s="3" t="s">
        <v>1539</v>
      </c>
      <c r="O774" s="42" t="str">
        <f>INDEX(accountchart[chartId], MATCH(Table1[[#This Row],[sellChartName]],accountchart[chartName],0))</f>
        <v>52900077</v>
      </c>
      <c r="P774" s="42" t="e">
        <f>INDEX(accountchart[chartId], MATCH(Table1[[#This Row],[buyChartName]],accountchart[chartName],0))</f>
        <v>#N/A</v>
      </c>
    </row>
    <row r="775" spans="1:16" s="3" customFormat="1" x14ac:dyDescent="0.5">
      <c r="A775" s="3" t="s">
        <v>3749</v>
      </c>
      <c r="B775" s="40" t="s">
        <v>1488</v>
      </c>
      <c r="C775" s="41">
        <f t="shared" si="27"/>
        <v>3</v>
      </c>
      <c r="D775" s="34" t="s">
        <v>4133</v>
      </c>
      <c r="E775" s="40" t="s">
        <v>3466</v>
      </c>
      <c r="F775" s="54" t="s">
        <v>3493</v>
      </c>
      <c r="G775" s="40"/>
      <c r="H775" s="40">
        <v>1</v>
      </c>
      <c r="I775" s="3" t="s">
        <v>3725</v>
      </c>
      <c r="K775" s="40"/>
      <c r="L775" s="40">
        <v>1</v>
      </c>
      <c r="M775" s="3" t="s">
        <v>1539</v>
      </c>
      <c r="O775" s="42" t="str">
        <f>INDEX(accountchart[chartId], MATCH(Table1[[#This Row],[sellChartName]],accountchart[chartName],0))</f>
        <v>52900077</v>
      </c>
      <c r="P775" s="42" t="e">
        <f>INDEX(accountchart[chartId], MATCH(Table1[[#This Row],[buyChartName]],accountchart[chartName],0))</f>
        <v>#N/A</v>
      </c>
    </row>
    <row r="776" spans="1:16" s="3" customFormat="1" x14ac:dyDescent="0.5">
      <c r="A776" s="3" t="s">
        <v>3750</v>
      </c>
      <c r="B776" s="40" t="s">
        <v>1488</v>
      </c>
      <c r="C776" s="41">
        <f t="shared" si="27"/>
        <v>3</v>
      </c>
      <c r="D776" s="34" t="s">
        <v>4132</v>
      </c>
      <c r="E776" s="40" t="s">
        <v>3466</v>
      </c>
      <c r="F776" s="54" t="s">
        <v>3494</v>
      </c>
      <c r="G776" s="40">
        <v>150</v>
      </c>
      <c r="H776" s="40">
        <v>1</v>
      </c>
      <c r="I776" s="3" t="s">
        <v>3725</v>
      </c>
      <c r="K776" s="40"/>
      <c r="L776" s="40">
        <v>1</v>
      </c>
      <c r="M776" s="3" t="s">
        <v>1539</v>
      </c>
      <c r="O776" s="42" t="str">
        <f>INDEX(accountchart[chartId], MATCH(Table1[[#This Row],[sellChartName]],accountchart[chartName],0))</f>
        <v>52900077</v>
      </c>
      <c r="P776" s="42" t="e">
        <f>INDEX(accountchart[chartId], MATCH(Table1[[#This Row],[buyChartName]],accountchart[chartName],0))</f>
        <v>#N/A</v>
      </c>
    </row>
    <row r="777" spans="1:16" s="3" customFormat="1" x14ac:dyDescent="0.5">
      <c r="A777" s="3" t="s">
        <v>3751</v>
      </c>
      <c r="B777" s="40" t="s">
        <v>1488</v>
      </c>
      <c r="C777" s="41">
        <f t="shared" si="27"/>
        <v>3</v>
      </c>
      <c r="D777" s="34" t="s">
        <v>3495</v>
      </c>
      <c r="E777" s="40" t="s">
        <v>3466</v>
      </c>
      <c r="F777" s="54" t="s">
        <v>3496</v>
      </c>
      <c r="G777" s="40"/>
      <c r="H777" s="40">
        <v>1</v>
      </c>
      <c r="I777" s="3" t="s">
        <v>3725</v>
      </c>
      <c r="K777" s="40"/>
      <c r="L777" s="40">
        <v>1</v>
      </c>
      <c r="M777" s="3" t="s">
        <v>1539</v>
      </c>
      <c r="O777" s="42" t="str">
        <f>INDEX(accountchart[chartId], MATCH(Table1[[#This Row],[sellChartName]],accountchart[chartName],0))</f>
        <v>52900077</v>
      </c>
      <c r="P777" s="42" t="e">
        <f>INDEX(accountchart[chartId], MATCH(Table1[[#This Row],[buyChartName]],accountchart[chartName],0))</f>
        <v>#N/A</v>
      </c>
    </row>
    <row r="778" spans="1:16" s="3" customFormat="1" x14ac:dyDescent="0.5">
      <c r="A778" s="3" t="s">
        <v>3752</v>
      </c>
      <c r="B778" s="40" t="s">
        <v>1488</v>
      </c>
      <c r="C778" s="41">
        <f t="shared" si="27"/>
        <v>3</v>
      </c>
      <c r="D778" s="34" t="s">
        <v>3497</v>
      </c>
      <c r="E778" s="40" t="s">
        <v>3466</v>
      </c>
      <c r="F778" s="54" t="s">
        <v>3498</v>
      </c>
      <c r="G778" s="40"/>
      <c r="H778" s="40">
        <v>1</v>
      </c>
      <c r="I778" s="3" t="s">
        <v>3725</v>
      </c>
      <c r="K778" s="40"/>
      <c r="L778" s="40">
        <v>1</v>
      </c>
      <c r="M778" s="3" t="s">
        <v>1539</v>
      </c>
      <c r="O778" s="42" t="str">
        <f>INDEX(accountchart[chartId], MATCH(Table1[[#This Row],[sellChartName]],accountchart[chartName],0))</f>
        <v>52900077</v>
      </c>
      <c r="P778" s="42" t="e">
        <f>INDEX(accountchart[chartId], MATCH(Table1[[#This Row],[buyChartName]],accountchart[chartName],0))</f>
        <v>#N/A</v>
      </c>
    </row>
    <row r="779" spans="1:16" s="3" customFormat="1" x14ac:dyDescent="0.5">
      <c r="A779" s="3" t="s">
        <v>3753</v>
      </c>
      <c r="B779" s="40" t="s">
        <v>1488</v>
      </c>
      <c r="C779" s="41">
        <f t="shared" si="27"/>
        <v>3</v>
      </c>
      <c r="D779" s="34" t="s">
        <v>3499</v>
      </c>
      <c r="E779" s="40" t="s">
        <v>3466</v>
      </c>
      <c r="F779" s="54" t="s">
        <v>3500</v>
      </c>
      <c r="G779" s="40"/>
      <c r="H779" s="40">
        <v>1</v>
      </c>
      <c r="I779" s="3" t="s">
        <v>3725</v>
      </c>
      <c r="K779" s="40"/>
      <c r="L779" s="40">
        <v>1</v>
      </c>
      <c r="M779" s="3" t="s">
        <v>1539</v>
      </c>
      <c r="O779" s="42" t="str">
        <f>INDEX(accountchart[chartId], MATCH(Table1[[#This Row],[sellChartName]],accountchart[chartName],0))</f>
        <v>52900077</v>
      </c>
      <c r="P779" s="42" t="e">
        <f>INDEX(accountchart[chartId], MATCH(Table1[[#This Row],[buyChartName]],accountchart[chartName],0))</f>
        <v>#N/A</v>
      </c>
    </row>
    <row r="780" spans="1:16" s="3" customFormat="1" x14ac:dyDescent="0.5">
      <c r="A780" s="3" t="s">
        <v>3754</v>
      </c>
      <c r="B780" s="40" t="s">
        <v>1488</v>
      </c>
      <c r="C780" s="41">
        <f t="shared" si="27"/>
        <v>3</v>
      </c>
      <c r="D780" s="34" t="s">
        <v>1239</v>
      </c>
      <c r="E780" s="40" t="s">
        <v>3466</v>
      </c>
      <c r="F780" s="54"/>
      <c r="G780" s="40">
        <v>180</v>
      </c>
      <c r="H780" s="40">
        <v>1</v>
      </c>
      <c r="I780" s="3" t="s">
        <v>3725</v>
      </c>
      <c r="K780" s="40"/>
      <c r="L780" s="40">
        <v>1</v>
      </c>
      <c r="M780" s="3" t="s">
        <v>1539</v>
      </c>
      <c r="O780" s="42" t="str">
        <f>INDEX(accountchart[chartId], MATCH(Table1[[#This Row],[sellChartName]],accountchart[chartName],0))</f>
        <v>52900077</v>
      </c>
      <c r="P780" s="42" t="e">
        <f>INDEX(accountchart[chartId], MATCH(Table1[[#This Row],[buyChartName]],accountchart[chartName],0))</f>
        <v>#N/A</v>
      </c>
    </row>
    <row r="781" spans="1:16" s="3" customFormat="1" x14ac:dyDescent="0.5">
      <c r="A781" s="3" t="s">
        <v>3755</v>
      </c>
      <c r="B781" s="40" t="s">
        <v>1488</v>
      </c>
      <c r="C781" s="41">
        <f t="shared" si="27"/>
        <v>3</v>
      </c>
      <c r="D781" s="34" t="s">
        <v>3501</v>
      </c>
      <c r="E781" s="40" t="s">
        <v>3466</v>
      </c>
      <c r="F781" s="54" t="s">
        <v>3502</v>
      </c>
      <c r="G781" s="40">
        <v>180</v>
      </c>
      <c r="H781" s="40">
        <v>1</v>
      </c>
      <c r="I781" s="3" t="s">
        <v>3725</v>
      </c>
      <c r="K781" s="40"/>
      <c r="L781" s="40">
        <v>1</v>
      </c>
      <c r="M781" s="3" t="s">
        <v>1539</v>
      </c>
      <c r="O781" s="42" t="str">
        <f>INDEX(accountchart[chartId], MATCH(Table1[[#This Row],[sellChartName]],accountchart[chartName],0))</f>
        <v>52900077</v>
      </c>
      <c r="P781" s="42" t="e">
        <f>INDEX(accountchart[chartId], MATCH(Table1[[#This Row],[buyChartName]],accountchart[chartName],0))</f>
        <v>#N/A</v>
      </c>
    </row>
    <row r="782" spans="1:16" s="3" customFormat="1" x14ac:dyDescent="0.5">
      <c r="A782" s="3" t="s">
        <v>3756</v>
      </c>
      <c r="B782" s="40" t="s">
        <v>1488</v>
      </c>
      <c r="C782" s="41">
        <f t="shared" si="27"/>
        <v>3</v>
      </c>
      <c r="D782" s="34" t="s">
        <v>3505</v>
      </c>
      <c r="E782" s="40" t="s">
        <v>3466</v>
      </c>
      <c r="F782" s="54" t="s">
        <v>3506</v>
      </c>
      <c r="G782" s="40"/>
      <c r="H782" s="40">
        <v>1</v>
      </c>
      <c r="I782" s="3" t="s">
        <v>3725</v>
      </c>
      <c r="K782" s="40"/>
      <c r="L782" s="40">
        <v>1</v>
      </c>
      <c r="M782" s="3" t="s">
        <v>1539</v>
      </c>
      <c r="O782" s="42" t="str">
        <f>INDEX(accountchart[chartId], MATCH(Table1[[#This Row],[sellChartName]],accountchart[chartName],0))</f>
        <v>52900077</v>
      </c>
      <c r="P782" s="42" t="e">
        <f>INDEX(accountchart[chartId], MATCH(Table1[[#This Row],[buyChartName]],accountchart[chartName],0))</f>
        <v>#N/A</v>
      </c>
    </row>
    <row r="783" spans="1:16" s="3" customFormat="1" x14ac:dyDescent="0.5">
      <c r="A783" s="3" t="s">
        <v>3757</v>
      </c>
      <c r="B783" s="40" t="s">
        <v>1488</v>
      </c>
      <c r="C783" s="41">
        <f t="shared" si="27"/>
        <v>3</v>
      </c>
      <c r="D783" s="34" t="s">
        <v>1275</v>
      </c>
      <c r="E783" s="40" t="s">
        <v>3466</v>
      </c>
      <c r="F783" s="54"/>
      <c r="G783" s="40"/>
      <c r="H783" s="40">
        <v>1</v>
      </c>
      <c r="I783" s="3" t="s">
        <v>3725</v>
      </c>
      <c r="K783" s="40"/>
      <c r="L783" s="40">
        <v>1</v>
      </c>
      <c r="M783" s="3" t="s">
        <v>1539</v>
      </c>
      <c r="O783" s="42" t="str">
        <f>INDEX(accountchart[chartId], MATCH(Table1[[#This Row],[sellChartName]],accountchart[chartName],0))</f>
        <v>52900077</v>
      </c>
      <c r="P783" s="42" t="e">
        <f>INDEX(accountchart[chartId], MATCH(Table1[[#This Row],[buyChartName]],accountchart[chartName],0))</f>
        <v>#N/A</v>
      </c>
    </row>
    <row r="784" spans="1:16" s="3" customFormat="1" x14ac:dyDescent="0.5">
      <c r="A784" s="3" t="s">
        <v>3758</v>
      </c>
      <c r="B784" s="40" t="s">
        <v>1488</v>
      </c>
      <c r="C784" s="41">
        <f t="shared" si="27"/>
        <v>3</v>
      </c>
      <c r="D784" s="34" t="s">
        <v>1259</v>
      </c>
      <c r="E784" s="40" t="s">
        <v>3466</v>
      </c>
      <c r="F784" s="54"/>
      <c r="G784" s="40">
        <v>200</v>
      </c>
      <c r="H784" s="40">
        <v>1</v>
      </c>
      <c r="I784" s="3" t="s">
        <v>3725</v>
      </c>
      <c r="K784" s="40"/>
      <c r="L784" s="40">
        <v>1</v>
      </c>
      <c r="M784" s="3" t="s">
        <v>1539</v>
      </c>
      <c r="O784" s="42" t="str">
        <f>INDEX(accountchart[chartId], MATCH(Table1[[#This Row],[sellChartName]],accountchart[chartName],0))</f>
        <v>52900077</v>
      </c>
      <c r="P784" s="42" t="e">
        <f>INDEX(accountchart[chartId], MATCH(Table1[[#This Row],[buyChartName]],accountchart[chartName],0))</f>
        <v>#N/A</v>
      </c>
    </row>
    <row r="785" spans="1:16" s="3" customFormat="1" x14ac:dyDescent="0.5">
      <c r="A785" s="3" t="s">
        <v>3759</v>
      </c>
      <c r="B785" s="40" t="s">
        <v>1488</v>
      </c>
      <c r="C785" s="41">
        <f t="shared" si="27"/>
        <v>3</v>
      </c>
      <c r="D785" s="34" t="s">
        <v>3507</v>
      </c>
      <c r="E785" s="40" t="s">
        <v>3466</v>
      </c>
      <c r="F785" s="54" t="s">
        <v>3508</v>
      </c>
      <c r="G785" s="40"/>
      <c r="H785" s="40">
        <v>1</v>
      </c>
      <c r="I785" s="3" t="s">
        <v>3725</v>
      </c>
      <c r="K785" s="40"/>
      <c r="L785" s="40">
        <v>1</v>
      </c>
      <c r="M785" s="3" t="s">
        <v>1539</v>
      </c>
      <c r="O785" s="42" t="str">
        <f>INDEX(accountchart[chartId], MATCH(Table1[[#This Row],[sellChartName]],accountchart[chartName],0))</f>
        <v>52900077</v>
      </c>
      <c r="P785" s="42" t="e">
        <f>INDEX(accountchart[chartId], MATCH(Table1[[#This Row],[buyChartName]],accountchart[chartName],0))</f>
        <v>#N/A</v>
      </c>
    </row>
    <row r="786" spans="1:16" s="3" customFormat="1" x14ac:dyDescent="0.5">
      <c r="A786" s="3" t="s">
        <v>3760</v>
      </c>
      <c r="B786" s="40" t="s">
        <v>1488</v>
      </c>
      <c r="C786" s="41">
        <f t="shared" ref="C786:C798" si="28">IF($B786="ProductService",1,IF($B786="ProductNonInventory",3,IF($B786="ProductInventory",5,"error")))</f>
        <v>3</v>
      </c>
      <c r="D786" s="34" t="s">
        <v>3509</v>
      </c>
      <c r="E786" s="40" t="s">
        <v>3466</v>
      </c>
      <c r="F786" s="54" t="s">
        <v>3510</v>
      </c>
      <c r="G786" s="40"/>
      <c r="H786" s="40">
        <v>1</v>
      </c>
      <c r="I786" s="3" t="s">
        <v>3725</v>
      </c>
      <c r="K786" s="40"/>
      <c r="L786" s="40">
        <v>1</v>
      </c>
      <c r="M786" s="3" t="s">
        <v>1539</v>
      </c>
      <c r="O786" s="42" t="str">
        <f>INDEX(accountchart[chartId], MATCH(Table1[[#This Row],[sellChartName]],accountchart[chartName],0))</f>
        <v>52900077</v>
      </c>
      <c r="P786" s="42" t="e">
        <f>INDEX(accountchart[chartId], MATCH(Table1[[#This Row],[buyChartName]],accountchart[chartName],0))</f>
        <v>#N/A</v>
      </c>
    </row>
    <row r="787" spans="1:16" s="3" customFormat="1" x14ac:dyDescent="0.5">
      <c r="A787" s="3" t="s">
        <v>3761</v>
      </c>
      <c r="B787" s="40" t="s">
        <v>1488</v>
      </c>
      <c r="C787" s="41">
        <f t="shared" si="28"/>
        <v>3</v>
      </c>
      <c r="D787" s="34" t="s">
        <v>3514</v>
      </c>
      <c r="E787" s="40" t="s">
        <v>3466</v>
      </c>
      <c r="F787" s="54" t="s">
        <v>3515</v>
      </c>
      <c r="G787" s="40"/>
      <c r="H787" s="40">
        <v>1</v>
      </c>
      <c r="I787" s="3" t="s">
        <v>3725</v>
      </c>
      <c r="K787" s="40"/>
      <c r="L787" s="40">
        <v>1</v>
      </c>
      <c r="M787" s="3" t="s">
        <v>1539</v>
      </c>
      <c r="O787" s="42" t="str">
        <f>INDEX(accountchart[chartId], MATCH(Table1[[#This Row],[sellChartName]],accountchart[chartName],0))</f>
        <v>52900077</v>
      </c>
      <c r="P787" s="42" t="e">
        <f>INDEX(accountchart[chartId], MATCH(Table1[[#This Row],[buyChartName]],accountchart[chartName],0))</f>
        <v>#N/A</v>
      </c>
    </row>
    <row r="788" spans="1:16" s="3" customFormat="1" x14ac:dyDescent="0.5">
      <c r="A788" s="3" t="s">
        <v>3762</v>
      </c>
      <c r="B788" s="40" t="s">
        <v>1488</v>
      </c>
      <c r="C788" s="41">
        <f t="shared" si="28"/>
        <v>3</v>
      </c>
      <c r="D788" s="34" t="s">
        <v>3516</v>
      </c>
      <c r="E788" s="40" t="s">
        <v>3466</v>
      </c>
      <c r="F788" s="54" t="s">
        <v>3517</v>
      </c>
      <c r="G788" s="40"/>
      <c r="H788" s="40">
        <v>1</v>
      </c>
      <c r="I788" s="3" t="s">
        <v>3725</v>
      </c>
      <c r="K788" s="40"/>
      <c r="L788" s="40">
        <v>1</v>
      </c>
      <c r="M788" s="3" t="s">
        <v>1539</v>
      </c>
      <c r="O788" s="42" t="str">
        <f>INDEX(accountchart[chartId], MATCH(Table1[[#This Row],[sellChartName]],accountchart[chartName],0))</f>
        <v>52900077</v>
      </c>
      <c r="P788" s="42" t="e">
        <f>INDEX(accountchart[chartId], MATCH(Table1[[#This Row],[buyChartName]],accountchart[chartName],0))</f>
        <v>#N/A</v>
      </c>
    </row>
    <row r="789" spans="1:16" s="3" customFormat="1" x14ac:dyDescent="0.5">
      <c r="A789" s="3" t="s">
        <v>3763</v>
      </c>
      <c r="B789" s="40" t="s">
        <v>1488</v>
      </c>
      <c r="C789" s="41">
        <f t="shared" si="28"/>
        <v>3</v>
      </c>
      <c r="D789" s="34" t="s">
        <v>3518</v>
      </c>
      <c r="E789" s="40" t="s">
        <v>3466</v>
      </c>
      <c r="F789" s="54" t="s">
        <v>3519</v>
      </c>
      <c r="G789" s="40"/>
      <c r="H789" s="40">
        <v>1</v>
      </c>
      <c r="I789" s="3" t="s">
        <v>3725</v>
      </c>
      <c r="K789" s="40"/>
      <c r="L789" s="40">
        <v>1</v>
      </c>
      <c r="M789" s="3" t="s">
        <v>1539</v>
      </c>
      <c r="O789" s="42" t="str">
        <f>INDEX(accountchart[chartId], MATCH(Table1[[#This Row],[sellChartName]],accountchart[chartName],0))</f>
        <v>52900077</v>
      </c>
      <c r="P789" s="42" t="e">
        <f>INDEX(accountchart[chartId], MATCH(Table1[[#This Row],[buyChartName]],accountchart[chartName],0))</f>
        <v>#N/A</v>
      </c>
    </row>
    <row r="790" spans="1:16" s="3" customFormat="1" x14ac:dyDescent="0.5">
      <c r="A790" s="3" t="s">
        <v>3764</v>
      </c>
      <c r="B790" s="40" t="s">
        <v>1488</v>
      </c>
      <c r="C790" s="41">
        <f t="shared" si="28"/>
        <v>3</v>
      </c>
      <c r="D790" s="34" t="s">
        <v>3520</v>
      </c>
      <c r="E790" s="40" t="s">
        <v>3466</v>
      </c>
      <c r="F790" s="54" t="s">
        <v>3521</v>
      </c>
      <c r="G790" s="40"/>
      <c r="H790" s="40">
        <v>1</v>
      </c>
      <c r="I790" s="3" t="s">
        <v>3725</v>
      </c>
      <c r="K790" s="40"/>
      <c r="L790" s="40">
        <v>1</v>
      </c>
      <c r="M790" s="3" t="s">
        <v>1539</v>
      </c>
      <c r="O790" s="42" t="str">
        <f>INDEX(accountchart[chartId], MATCH(Table1[[#This Row],[sellChartName]],accountchart[chartName],0))</f>
        <v>52900077</v>
      </c>
      <c r="P790" s="42" t="e">
        <f>INDEX(accountchart[chartId], MATCH(Table1[[#This Row],[buyChartName]],accountchart[chartName],0))</f>
        <v>#N/A</v>
      </c>
    </row>
    <row r="791" spans="1:16" s="3" customFormat="1" x14ac:dyDescent="0.5">
      <c r="A791" s="3" t="s">
        <v>3765</v>
      </c>
      <c r="B791" s="40" t="s">
        <v>1488</v>
      </c>
      <c r="C791" s="41">
        <f t="shared" si="28"/>
        <v>3</v>
      </c>
      <c r="D791" s="34" t="s">
        <v>3522</v>
      </c>
      <c r="E791" s="40" t="s">
        <v>3466</v>
      </c>
      <c r="F791" s="54"/>
      <c r="G791" s="40">
        <v>120</v>
      </c>
      <c r="H791" s="40">
        <v>1</v>
      </c>
      <c r="I791" s="3" t="s">
        <v>3725</v>
      </c>
      <c r="K791" s="40"/>
      <c r="L791" s="40">
        <v>1</v>
      </c>
      <c r="M791" s="3" t="s">
        <v>1539</v>
      </c>
      <c r="O791" s="42" t="str">
        <f>INDEX(accountchart[chartId], MATCH(Table1[[#This Row],[sellChartName]],accountchart[chartName],0))</f>
        <v>52900077</v>
      </c>
      <c r="P791" s="42" t="e">
        <f>INDEX(accountchart[chartId], MATCH(Table1[[#This Row],[buyChartName]],accountchart[chartName],0))</f>
        <v>#N/A</v>
      </c>
    </row>
    <row r="792" spans="1:16" s="3" customFormat="1" x14ac:dyDescent="0.5">
      <c r="A792" s="3" t="s">
        <v>3767</v>
      </c>
      <c r="B792" s="40" t="s">
        <v>1488</v>
      </c>
      <c r="C792" s="41">
        <f t="shared" si="28"/>
        <v>3</v>
      </c>
      <c r="D792" s="34" t="s">
        <v>3523</v>
      </c>
      <c r="E792" s="40" t="s">
        <v>3466</v>
      </c>
      <c r="F792" s="54"/>
      <c r="G792" s="40">
        <v>120</v>
      </c>
      <c r="H792" s="40">
        <v>1</v>
      </c>
      <c r="I792" s="3" t="s">
        <v>3725</v>
      </c>
      <c r="K792" s="40"/>
      <c r="L792" s="40">
        <v>1</v>
      </c>
      <c r="M792" s="3" t="s">
        <v>1539</v>
      </c>
      <c r="O792" s="42" t="str">
        <f>INDEX(accountchart[chartId], MATCH(Table1[[#This Row],[sellChartName]],accountchart[chartName],0))</f>
        <v>52900077</v>
      </c>
      <c r="P792" s="42" t="e">
        <f>INDEX(accountchart[chartId], MATCH(Table1[[#This Row],[buyChartName]],accountchart[chartName],0))</f>
        <v>#N/A</v>
      </c>
    </row>
    <row r="793" spans="1:16" s="3" customFormat="1" x14ac:dyDescent="0.5">
      <c r="A793" s="3" t="s">
        <v>3766</v>
      </c>
      <c r="B793" s="40" t="s">
        <v>1488</v>
      </c>
      <c r="C793" s="41">
        <f t="shared" si="28"/>
        <v>3</v>
      </c>
      <c r="D793" s="34" t="s">
        <v>3524</v>
      </c>
      <c r="E793" s="40" t="s">
        <v>3466</v>
      </c>
      <c r="F793" s="54" t="s">
        <v>3525</v>
      </c>
      <c r="G793" s="40"/>
      <c r="H793" s="40">
        <v>1</v>
      </c>
      <c r="I793" s="3" t="s">
        <v>3725</v>
      </c>
      <c r="K793" s="40"/>
      <c r="L793" s="40">
        <v>1</v>
      </c>
      <c r="M793" s="3" t="s">
        <v>1539</v>
      </c>
      <c r="O793" s="42" t="str">
        <f>INDEX(accountchart[chartId], MATCH(Table1[[#This Row],[sellChartName]],accountchart[chartName],0))</f>
        <v>52900077</v>
      </c>
      <c r="P793" s="42" t="e">
        <f>INDEX(accountchart[chartId], MATCH(Table1[[#This Row],[buyChartName]],accountchart[chartName],0))</f>
        <v>#N/A</v>
      </c>
    </row>
    <row r="794" spans="1:16" s="3" customFormat="1" x14ac:dyDescent="0.5">
      <c r="A794" s="3" t="s">
        <v>3768</v>
      </c>
      <c r="B794" s="40" t="s">
        <v>1488</v>
      </c>
      <c r="C794" s="41">
        <f t="shared" si="28"/>
        <v>3</v>
      </c>
      <c r="D794" s="34" t="s">
        <v>3527</v>
      </c>
      <c r="E794" s="40" t="s">
        <v>3466</v>
      </c>
      <c r="F794" s="54" t="s">
        <v>3526</v>
      </c>
      <c r="G794" s="40">
        <v>90</v>
      </c>
      <c r="H794" s="40">
        <v>1</v>
      </c>
      <c r="I794" s="3" t="s">
        <v>3725</v>
      </c>
      <c r="K794" s="40"/>
      <c r="L794" s="40">
        <v>1</v>
      </c>
      <c r="M794" s="3" t="s">
        <v>1539</v>
      </c>
      <c r="O794" s="42" t="str">
        <f>INDEX(accountchart[chartId], MATCH(Table1[[#This Row],[sellChartName]],accountchart[chartName],0))</f>
        <v>52900077</v>
      </c>
      <c r="P794" s="42" t="e">
        <f>INDEX(accountchart[chartId], MATCH(Table1[[#This Row],[buyChartName]],accountchart[chartName],0))</f>
        <v>#N/A</v>
      </c>
    </row>
    <row r="795" spans="1:16" s="3" customFormat="1" x14ac:dyDescent="0.5">
      <c r="A795" s="3" t="s">
        <v>3769</v>
      </c>
      <c r="B795" s="40" t="s">
        <v>1488</v>
      </c>
      <c r="C795" s="41">
        <f t="shared" si="28"/>
        <v>3</v>
      </c>
      <c r="D795" s="34" t="s">
        <v>3528</v>
      </c>
      <c r="E795" s="40" t="s">
        <v>3466</v>
      </c>
      <c r="F795" s="54" t="s">
        <v>3526</v>
      </c>
      <c r="G795" s="40">
        <v>90</v>
      </c>
      <c r="H795" s="40">
        <v>1</v>
      </c>
      <c r="I795" s="3" t="s">
        <v>3725</v>
      </c>
      <c r="K795" s="40"/>
      <c r="L795" s="40">
        <v>1</v>
      </c>
      <c r="M795" s="3" t="s">
        <v>1539</v>
      </c>
      <c r="O795" s="42" t="str">
        <f>INDEX(accountchart[chartId], MATCH(Table1[[#This Row],[sellChartName]],accountchart[chartName],0))</f>
        <v>52900077</v>
      </c>
      <c r="P795" s="42" t="e">
        <f>INDEX(accountchart[chartId], MATCH(Table1[[#This Row],[buyChartName]],accountchart[chartName],0))</f>
        <v>#N/A</v>
      </c>
    </row>
    <row r="796" spans="1:16" s="3" customFormat="1" x14ac:dyDescent="0.5">
      <c r="A796" s="3" t="s">
        <v>3770</v>
      </c>
      <c r="B796" s="40" t="s">
        <v>1488</v>
      </c>
      <c r="C796" s="41">
        <f t="shared" si="28"/>
        <v>3</v>
      </c>
      <c r="D796" s="34" t="s">
        <v>3529</v>
      </c>
      <c r="E796" s="40" t="s">
        <v>3466</v>
      </c>
      <c r="F796" s="54" t="s">
        <v>3526</v>
      </c>
      <c r="G796" s="40">
        <v>90</v>
      </c>
      <c r="H796" s="40">
        <v>1</v>
      </c>
      <c r="I796" s="3" t="s">
        <v>3725</v>
      </c>
      <c r="K796" s="40"/>
      <c r="L796" s="40">
        <v>1</v>
      </c>
      <c r="M796" s="3" t="s">
        <v>1539</v>
      </c>
      <c r="O796" s="42" t="str">
        <f>INDEX(accountchart[chartId], MATCH(Table1[[#This Row],[sellChartName]],accountchart[chartName],0))</f>
        <v>52900077</v>
      </c>
      <c r="P796" s="42" t="e">
        <f>INDEX(accountchart[chartId], MATCH(Table1[[#This Row],[buyChartName]],accountchart[chartName],0))</f>
        <v>#N/A</v>
      </c>
    </row>
    <row r="797" spans="1:16" s="3" customFormat="1" x14ac:dyDescent="0.5">
      <c r="A797" s="3" t="s">
        <v>3771</v>
      </c>
      <c r="B797" s="40" t="s">
        <v>1488</v>
      </c>
      <c r="C797" s="41">
        <f t="shared" si="28"/>
        <v>3</v>
      </c>
      <c r="D797" s="34" t="s">
        <v>3530</v>
      </c>
      <c r="E797" s="40" t="s">
        <v>3466</v>
      </c>
      <c r="F797" s="54" t="s">
        <v>3526</v>
      </c>
      <c r="G797" s="40">
        <v>90</v>
      </c>
      <c r="H797" s="40">
        <v>1</v>
      </c>
      <c r="I797" s="3" t="s">
        <v>3725</v>
      </c>
      <c r="K797" s="40"/>
      <c r="L797" s="40">
        <v>1</v>
      </c>
      <c r="M797" s="3" t="s">
        <v>1539</v>
      </c>
      <c r="O797" s="42" t="str">
        <f>INDEX(accountchart[chartId], MATCH(Table1[[#This Row],[sellChartName]],accountchart[chartName],0))</f>
        <v>52900077</v>
      </c>
      <c r="P797" s="42" t="e">
        <f>INDEX(accountchart[chartId], MATCH(Table1[[#This Row],[buyChartName]],accountchart[chartName],0))</f>
        <v>#N/A</v>
      </c>
    </row>
    <row r="798" spans="1:16" s="3" customFormat="1" x14ac:dyDescent="0.5">
      <c r="A798" s="3" t="s">
        <v>3772</v>
      </c>
      <c r="B798" s="40" t="s">
        <v>1488</v>
      </c>
      <c r="C798" s="41">
        <f t="shared" si="28"/>
        <v>3</v>
      </c>
      <c r="D798" s="34" t="s">
        <v>3531</v>
      </c>
      <c r="E798" s="40" t="s">
        <v>3466</v>
      </c>
      <c r="F798" s="54" t="s">
        <v>3532</v>
      </c>
      <c r="G798" s="40"/>
      <c r="H798" s="40">
        <v>1</v>
      </c>
      <c r="I798" s="3" t="s">
        <v>3725</v>
      </c>
      <c r="K798" s="40"/>
      <c r="L798" s="40">
        <v>1</v>
      </c>
      <c r="M798" s="3" t="s">
        <v>1539</v>
      </c>
      <c r="O798" s="42" t="str">
        <f>INDEX(accountchart[chartId], MATCH(Table1[[#This Row],[sellChartName]],accountchart[chartName],0))</f>
        <v>52900077</v>
      </c>
      <c r="P798" s="42" t="e">
        <f>INDEX(accountchart[chartId], MATCH(Table1[[#This Row],[buyChartName]],accountchart[chartName],0))</f>
        <v>#N/A</v>
      </c>
    </row>
    <row r="799" spans="1:16" s="3" customFormat="1" x14ac:dyDescent="0.5">
      <c r="A799" s="3" t="s">
        <v>3773</v>
      </c>
      <c r="B799" s="40" t="s">
        <v>1488</v>
      </c>
      <c r="C799" s="41">
        <f t="shared" ref="C799:C938" si="29">IF($B799="ProductService",1,IF($B799="ProductNonInventory",3,IF($B799="ProductInventory",5,"error")))</f>
        <v>3</v>
      </c>
      <c r="D799" s="34" t="s">
        <v>1241</v>
      </c>
      <c r="E799" s="40" t="s">
        <v>3466</v>
      </c>
      <c r="F799" s="54"/>
      <c r="G799" s="40">
        <v>500</v>
      </c>
      <c r="H799" s="40">
        <v>1</v>
      </c>
      <c r="I799" s="3" t="s">
        <v>3725</v>
      </c>
      <c r="K799" s="40"/>
      <c r="L799" s="40">
        <v>1</v>
      </c>
      <c r="M799" s="3" t="s">
        <v>1539</v>
      </c>
      <c r="O799" s="42" t="str">
        <f>INDEX(accountchart[chartId], MATCH(Table1[[#This Row],[sellChartName]],accountchart[chartName],0))</f>
        <v>52900077</v>
      </c>
      <c r="P799" s="42" t="e">
        <f>INDEX(accountchart[chartId], MATCH(Table1[[#This Row],[buyChartName]],accountchart[chartName],0))</f>
        <v>#N/A</v>
      </c>
    </row>
    <row r="800" spans="1:16" s="3" customFormat="1" x14ac:dyDescent="0.5">
      <c r="A800" s="3" t="s">
        <v>3774</v>
      </c>
      <c r="B800" s="40" t="s">
        <v>1488</v>
      </c>
      <c r="C800" s="41">
        <f t="shared" si="29"/>
        <v>3</v>
      </c>
      <c r="D800" s="34" t="s">
        <v>175</v>
      </c>
      <c r="E800" s="49" t="s">
        <v>3466</v>
      </c>
      <c r="F800" s="54"/>
      <c r="G800" s="40">
        <v>300</v>
      </c>
      <c r="H800" s="40">
        <v>1</v>
      </c>
      <c r="I800" s="3" t="s">
        <v>3725</v>
      </c>
      <c r="K800" s="40"/>
      <c r="L800" s="40">
        <v>1</v>
      </c>
      <c r="M800" s="3" t="s">
        <v>1539</v>
      </c>
      <c r="O800" s="42" t="str">
        <f>INDEX(accountchart[chartId], MATCH(Table1[[#This Row],[sellChartName]],accountchart[chartName],0))</f>
        <v>52900077</v>
      </c>
      <c r="P800" s="42" t="e">
        <f>INDEX(accountchart[chartId], MATCH(Table1[[#This Row],[buyChartName]],accountchart[chartName],0))</f>
        <v>#N/A</v>
      </c>
    </row>
    <row r="801" spans="1:16" s="3" customFormat="1" x14ac:dyDescent="0.5">
      <c r="A801" s="3" t="s">
        <v>3775</v>
      </c>
      <c r="B801" s="40" t="s">
        <v>1488</v>
      </c>
      <c r="C801" s="41">
        <f t="shared" si="29"/>
        <v>3</v>
      </c>
      <c r="D801" s="34" t="s">
        <v>3536</v>
      </c>
      <c r="E801" s="49" t="s">
        <v>3466</v>
      </c>
      <c r="F801" s="54"/>
      <c r="G801" s="40">
        <v>250</v>
      </c>
      <c r="H801" s="40">
        <v>1</v>
      </c>
      <c r="I801" s="3" t="s">
        <v>3725</v>
      </c>
      <c r="K801" s="40"/>
      <c r="L801" s="40">
        <v>1</v>
      </c>
      <c r="M801" s="3" t="s">
        <v>1539</v>
      </c>
      <c r="O801" s="42" t="str">
        <f>INDEX(accountchart[chartId], MATCH(Table1[[#This Row],[sellChartName]],accountchart[chartName],0))</f>
        <v>52900077</v>
      </c>
      <c r="P801" s="42" t="e">
        <f>INDEX(accountchart[chartId], MATCH(Table1[[#This Row],[buyChartName]],accountchart[chartName],0))</f>
        <v>#N/A</v>
      </c>
    </row>
    <row r="802" spans="1:16" s="3" customFormat="1" x14ac:dyDescent="0.5">
      <c r="A802" s="3" t="s">
        <v>3776</v>
      </c>
      <c r="B802" s="40" t="s">
        <v>1488</v>
      </c>
      <c r="C802" s="41">
        <f t="shared" si="29"/>
        <v>3</v>
      </c>
      <c r="D802" s="34" t="s">
        <v>1237</v>
      </c>
      <c r="E802" s="49" t="s">
        <v>3466</v>
      </c>
      <c r="F802" s="54" t="s">
        <v>3537</v>
      </c>
      <c r="G802" s="40">
        <v>180</v>
      </c>
      <c r="H802" s="40">
        <v>1</v>
      </c>
      <c r="I802" s="3" t="s">
        <v>3725</v>
      </c>
      <c r="K802" s="40"/>
      <c r="L802" s="40">
        <v>1</v>
      </c>
      <c r="M802" s="3" t="s">
        <v>1539</v>
      </c>
      <c r="O802" s="42" t="str">
        <f>INDEX(accountchart[chartId], MATCH(Table1[[#This Row],[sellChartName]],accountchart[chartName],0))</f>
        <v>52900077</v>
      </c>
      <c r="P802" s="42" t="e">
        <f>INDEX(accountchart[chartId], MATCH(Table1[[#This Row],[buyChartName]],accountchart[chartName],0))</f>
        <v>#N/A</v>
      </c>
    </row>
    <row r="803" spans="1:16" s="3" customFormat="1" x14ac:dyDescent="0.5">
      <c r="A803" s="3" t="s">
        <v>3777</v>
      </c>
      <c r="B803" s="40" t="s">
        <v>1488</v>
      </c>
      <c r="C803" s="41">
        <f t="shared" si="29"/>
        <v>3</v>
      </c>
      <c r="D803" s="34" t="s">
        <v>3538</v>
      </c>
      <c r="E803" s="49" t="s">
        <v>3466</v>
      </c>
      <c r="F803" s="54" t="s">
        <v>3539</v>
      </c>
      <c r="G803" s="40"/>
      <c r="H803" s="40">
        <v>1</v>
      </c>
      <c r="I803" s="3" t="s">
        <v>3725</v>
      </c>
      <c r="K803" s="40"/>
      <c r="L803" s="40">
        <v>1</v>
      </c>
      <c r="M803" s="3" t="s">
        <v>1539</v>
      </c>
      <c r="O803" s="42" t="str">
        <f>INDEX(accountchart[chartId], MATCH(Table1[[#This Row],[sellChartName]],accountchart[chartName],0))</f>
        <v>52900077</v>
      </c>
      <c r="P803" s="42" t="e">
        <f>INDEX(accountchart[chartId], MATCH(Table1[[#This Row],[buyChartName]],accountchart[chartName],0))</f>
        <v>#N/A</v>
      </c>
    </row>
    <row r="804" spans="1:16" s="3" customFormat="1" x14ac:dyDescent="0.5">
      <c r="A804" s="3" t="s">
        <v>3778</v>
      </c>
      <c r="B804" s="40" t="s">
        <v>1488</v>
      </c>
      <c r="C804" s="41">
        <f t="shared" si="29"/>
        <v>3</v>
      </c>
      <c r="D804" s="34" t="s">
        <v>1245</v>
      </c>
      <c r="E804" s="49" t="s">
        <v>3466</v>
      </c>
      <c r="F804" s="54"/>
      <c r="G804" s="40">
        <v>280</v>
      </c>
      <c r="H804" s="40">
        <v>1</v>
      </c>
      <c r="I804" s="3" t="s">
        <v>3725</v>
      </c>
      <c r="K804" s="40"/>
      <c r="L804" s="40">
        <v>1</v>
      </c>
      <c r="M804" s="3" t="s">
        <v>1539</v>
      </c>
      <c r="O804" s="42" t="str">
        <f>INDEX(accountchart[chartId], MATCH(Table1[[#This Row],[sellChartName]],accountchart[chartName],0))</f>
        <v>52900077</v>
      </c>
      <c r="P804" s="42" t="e">
        <f>INDEX(accountchart[chartId], MATCH(Table1[[#This Row],[buyChartName]],accountchart[chartName],0))</f>
        <v>#N/A</v>
      </c>
    </row>
    <row r="805" spans="1:16" s="3" customFormat="1" x14ac:dyDescent="0.5">
      <c r="A805" s="3" t="s">
        <v>3779</v>
      </c>
      <c r="B805" s="40" t="s">
        <v>1488</v>
      </c>
      <c r="C805" s="41">
        <f t="shared" si="29"/>
        <v>3</v>
      </c>
      <c r="D805" s="34" t="s">
        <v>3540</v>
      </c>
      <c r="E805" s="49" t="s">
        <v>3466</v>
      </c>
      <c r="F805" s="54" t="s">
        <v>3541</v>
      </c>
      <c r="G805" s="40"/>
      <c r="H805" s="40">
        <v>1</v>
      </c>
      <c r="I805" s="3" t="s">
        <v>3725</v>
      </c>
      <c r="K805" s="40"/>
      <c r="L805" s="40">
        <v>1</v>
      </c>
      <c r="M805" s="3" t="s">
        <v>1539</v>
      </c>
      <c r="O805" s="42" t="str">
        <f>INDEX(accountchart[chartId], MATCH(Table1[[#This Row],[sellChartName]],accountchart[chartName],0))</f>
        <v>52900077</v>
      </c>
      <c r="P805" s="42" t="e">
        <f>INDEX(accountchart[chartId], MATCH(Table1[[#This Row],[buyChartName]],accountchart[chartName],0))</f>
        <v>#N/A</v>
      </c>
    </row>
    <row r="806" spans="1:16" s="3" customFormat="1" x14ac:dyDescent="0.5">
      <c r="A806" s="3" t="s">
        <v>3780</v>
      </c>
      <c r="B806" s="40" t="s">
        <v>1488</v>
      </c>
      <c r="C806" s="41">
        <f t="shared" si="29"/>
        <v>3</v>
      </c>
      <c r="D806" s="34" t="s">
        <v>3542</v>
      </c>
      <c r="E806" s="49" t="s">
        <v>3466</v>
      </c>
      <c r="F806" s="54" t="s">
        <v>3543</v>
      </c>
      <c r="G806" s="40"/>
      <c r="H806" s="40">
        <v>1</v>
      </c>
      <c r="I806" s="3" t="s">
        <v>3725</v>
      </c>
      <c r="K806" s="40"/>
      <c r="L806" s="40">
        <v>1</v>
      </c>
      <c r="M806" s="3" t="s">
        <v>1539</v>
      </c>
      <c r="O806" s="42" t="str">
        <f>INDEX(accountchart[chartId], MATCH(Table1[[#This Row],[sellChartName]],accountchart[chartName],0))</f>
        <v>52900077</v>
      </c>
      <c r="P806" s="42" t="e">
        <f>INDEX(accountchart[chartId], MATCH(Table1[[#This Row],[buyChartName]],accountchart[chartName],0))</f>
        <v>#N/A</v>
      </c>
    </row>
    <row r="807" spans="1:16" s="3" customFormat="1" x14ac:dyDescent="0.5">
      <c r="A807" s="3" t="s">
        <v>3781</v>
      </c>
      <c r="B807" s="40" t="s">
        <v>1488</v>
      </c>
      <c r="C807" s="41">
        <f t="shared" si="29"/>
        <v>3</v>
      </c>
      <c r="D807" s="34" t="s">
        <v>1208</v>
      </c>
      <c r="E807" s="49" t="s">
        <v>3466</v>
      </c>
      <c r="F807" s="54"/>
      <c r="G807" s="40"/>
      <c r="H807" s="40">
        <v>1</v>
      </c>
      <c r="I807" s="3" t="s">
        <v>3725</v>
      </c>
      <c r="K807" s="40"/>
      <c r="L807" s="40">
        <v>1</v>
      </c>
      <c r="M807" s="3" t="s">
        <v>1539</v>
      </c>
      <c r="O807" s="42" t="str">
        <f>INDEX(accountchart[chartId], MATCH(Table1[[#This Row],[sellChartName]],accountchart[chartName],0))</f>
        <v>52900077</v>
      </c>
      <c r="P807" s="42" t="e">
        <f>INDEX(accountchart[chartId], MATCH(Table1[[#This Row],[buyChartName]],accountchart[chartName],0))</f>
        <v>#N/A</v>
      </c>
    </row>
    <row r="808" spans="1:16" s="3" customFormat="1" x14ac:dyDescent="0.5">
      <c r="A808" s="3" t="s">
        <v>3782</v>
      </c>
      <c r="B808" s="40" t="s">
        <v>1488</v>
      </c>
      <c r="C808" s="41">
        <f t="shared" si="29"/>
        <v>3</v>
      </c>
      <c r="D808" s="34" t="s">
        <v>3546</v>
      </c>
      <c r="E808" s="49" t="s">
        <v>3466</v>
      </c>
      <c r="F808" s="54" t="s">
        <v>3547</v>
      </c>
      <c r="G808" s="40"/>
      <c r="H808" s="40">
        <v>1</v>
      </c>
      <c r="I808" s="3" t="s">
        <v>3725</v>
      </c>
      <c r="K808" s="40"/>
      <c r="L808" s="40">
        <v>1</v>
      </c>
      <c r="M808" s="3" t="s">
        <v>1539</v>
      </c>
      <c r="O808" s="42" t="str">
        <f>INDEX(accountchart[chartId], MATCH(Table1[[#This Row],[sellChartName]],accountchart[chartName],0))</f>
        <v>52900077</v>
      </c>
      <c r="P808" s="42" t="e">
        <f>INDEX(accountchart[chartId], MATCH(Table1[[#This Row],[buyChartName]],accountchart[chartName],0))</f>
        <v>#N/A</v>
      </c>
    </row>
    <row r="809" spans="1:16" s="3" customFormat="1" x14ac:dyDescent="0.5">
      <c r="A809" s="3" t="s">
        <v>3783</v>
      </c>
      <c r="B809" s="40" t="s">
        <v>1488</v>
      </c>
      <c r="C809" s="41">
        <f t="shared" si="29"/>
        <v>3</v>
      </c>
      <c r="D809" s="34" t="s">
        <v>3544</v>
      </c>
      <c r="E809" s="49" t="s">
        <v>3466</v>
      </c>
      <c r="F809" s="54" t="s">
        <v>3545</v>
      </c>
      <c r="G809" s="40"/>
      <c r="H809" s="40">
        <v>1</v>
      </c>
      <c r="I809" s="3" t="s">
        <v>3725</v>
      </c>
      <c r="K809" s="40"/>
      <c r="L809" s="40">
        <v>1</v>
      </c>
      <c r="M809" s="3" t="s">
        <v>1539</v>
      </c>
      <c r="O809" s="42" t="str">
        <f>INDEX(accountchart[chartId], MATCH(Table1[[#This Row],[sellChartName]],accountchart[chartName],0))</f>
        <v>52900077</v>
      </c>
      <c r="P809" s="42" t="e">
        <f>INDEX(accountchart[chartId], MATCH(Table1[[#This Row],[buyChartName]],accountchart[chartName],0))</f>
        <v>#N/A</v>
      </c>
    </row>
    <row r="810" spans="1:16" s="3" customFormat="1" x14ac:dyDescent="0.5">
      <c r="A810" s="3" t="s">
        <v>3784</v>
      </c>
      <c r="B810" s="40" t="s">
        <v>1488</v>
      </c>
      <c r="C810" s="41">
        <f t="shared" si="29"/>
        <v>3</v>
      </c>
      <c r="D810" s="34" t="s">
        <v>3786</v>
      </c>
      <c r="E810" s="49" t="s">
        <v>3466</v>
      </c>
      <c r="F810" s="54" t="s">
        <v>3553</v>
      </c>
      <c r="G810" s="40"/>
      <c r="H810" s="40">
        <v>1</v>
      </c>
      <c r="I810" s="3" t="s">
        <v>3725</v>
      </c>
      <c r="K810" s="40"/>
      <c r="L810" s="40">
        <v>1</v>
      </c>
      <c r="M810" s="3" t="s">
        <v>1539</v>
      </c>
      <c r="O810" s="42" t="str">
        <f>INDEX(accountchart[chartId], MATCH(Table1[[#This Row],[sellChartName]],accountchart[chartName],0))</f>
        <v>52900077</v>
      </c>
      <c r="P810" s="42" t="e">
        <f>INDEX(accountchart[chartId], MATCH(Table1[[#This Row],[buyChartName]],accountchart[chartName],0))</f>
        <v>#N/A</v>
      </c>
    </row>
    <row r="811" spans="1:16" s="3" customFormat="1" x14ac:dyDescent="0.5">
      <c r="A811" s="3" t="s">
        <v>3785</v>
      </c>
      <c r="B811" s="40" t="s">
        <v>1488</v>
      </c>
      <c r="C811" s="41">
        <f t="shared" si="29"/>
        <v>3</v>
      </c>
      <c r="D811" s="34" t="s">
        <v>3556</v>
      </c>
      <c r="E811" s="49" t="s">
        <v>3466</v>
      </c>
      <c r="F811" s="54" t="s">
        <v>3557</v>
      </c>
      <c r="G811" s="40"/>
      <c r="H811" s="40">
        <v>1</v>
      </c>
      <c r="I811" s="3" t="s">
        <v>3725</v>
      </c>
      <c r="K811" s="40"/>
      <c r="L811" s="40">
        <v>1</v>
      </c>
      <c r="M811" s="3" t="s">
        <v>1539</v>
      </c>
      <c r="O811" s="42" t="str">
        <f>INDEX(accountchart[chartId], MATCH(Table1[[#This Row],[sellChartName]],accountchart[chartName],0))</f>
        <v>52900077</v>
      </c>
      <c r="P811" s="42" t="e">
        <f>INDEX(accountchart[chartId], MATCH(Table1[[#This Row],[buyChartName]],accountchart[chartName],0))</f>
        <v>#N/A</v>
      </c>
    </row>
    <row r="812" spans="1:16" s="3" customFormat="1" x14ac:dyDescent="0.5">
      <c r="A812" s="3" t="s">
        <v>3787</v>
      </c>
      <c r="B812" s="40" t="s">
        <v>1488</v>
      </c>
      <c r="C812" s="41">
        <f t="shared" si="29"/>
        <v>3</v>
      </c>
      <c r="D812" s="34" t="s">
        <v>1162</v>
      </c>
      <c r="E812" s="49" t="s">
        <v>3466</v>
      </c>
      <c r="F812" s="54"/>
      <c r="G812" s="40"/>
      <c r="H812" s="40">
        <v>1</v>
      </c>
      <c r="I812" s="3" t="s">
        <v>3725</v>
      </c>
      <c r="K812" s="40"/>
      <c r="L812" s="40">
        <v>1</v>
      </c>
      <c r="M812" s="3" t="s">
        <v>1539</v>
      </c>
      <c r="O812" s="42" t="str">
        <f>INDEX(accountchart[chartId], MATCH(Table1[[#This Row],[sellChartName]],accountchart[chartName],0))</f>
        <v>52900077</v>
      </c>
      <c r="P812" s="42" t="e">
        <f>INDEX(accountchart[chartId], MATCH(Table1[[#This Row],[buyChartName]],accountchart[chartName],0))</f>
        <v>#N/A</v>
      </c>
    </row>
    <row r="813" spans="1:16" s="3" customFormat="1" x14ac:dyDescent="0.5">
      <c r="A813" s="3" t="s">
        <v>3788</v>
      </c>
      <c r="B813" s="40" t="s">
        <v>1488</v>
      </c>
      <c r="C813" s="41">
        <f t="shared" ref="C813:C928" si="30">IF($B813="ProductService",1,IF($B813="ProductNonInventory",3,IF($B813="ProductInventory",5,"error")))</f>
        <v>3</v>
      </c>
      <c r="D813" s="34" t="s">
        <v>3559</v>
      </c>
      <c r="E813" s="49" t="s">
        <v>4018</v>
      </c>
      <c r="F813" s="54" t="s">
        <v>3558</v>
      </c>
      <c r="G813" s="40">
        <v>180</v>
      </c>
      <c r="H813" s="40">
        <v>1</v>
      </c>
      <c r="I813" s="3" t="s">
        <v>3725</v>
      </c>
      <c r="K813" s="40"/>
      <c r="L813" s="40">
        <v>1</v>
      </c>
      <c r="M813" s="3" t="s">
        <v>1539</v>
      </c>
      <c r="O813" s="42" t="str">
        <f>INDEX(accountchart[chartId], MATCH(Table1[[#This Row],[sellChartName]],accountchart[chartName],0))</f>
        <v>52900077</v>
      </c>
      <c r="P813" s="42" t="e">
        <f>INDEX(accountchart[chartId], MATCH(Table1[[#This Row],[buyChartName]],accountchart[chartName],0))</f>
        <v>#N/A</v>
      </c>
    </row>
    <row r="814" spans="1:16" s="3" customFormat="1" x14ac:dyDescent="0.5">
      <c r="A814" s="3" t="s">
        <v>3789</v>
      </c>
      <c r="B814" s="40" t="s">
        <v>1488</v>
      </c>
      <c r="C814" s="41">
        <f t="shared" si="30"/>
        <v>3</v>
      </c>
      <c r="D814" s="34" t="s">
        <v>3560</v>
      </c>
      <c r="E814" s="49" t="s">
        <v>4020</v>
      </c>
      <c r="F814" s="54" t="s">
        <v>3558</v>
      </c>
      <c r="G814" s="40">
        <v>250</v>
      </c>
      <c r="H814" s="40">
        <v>1</v>
      </c>
      <c r="I814" s="3" t="s">
        <v>3725</v>
      </c>
      <c r="K814" s="40"/>
      <c r="L814" s="40">
        <v>1</v>
      </c>
      <c r="M814" s="3" t="s">
        <v>1539</v>
      </c>
      <c r="O814" s="42" t="str">
        <f>INDEX(accountchart[chartId], MATCH(Table1[[#This Row],[sellChartName]],accountchart[chartName],0))</f>
        <v>52900077</v>
      </c>
      <c r="P814" s="42" t="e">
        <f>INDEX(accountchart[chartId], MATCH(Table1[[#This Row],[buyChartName]],accountchart[chartName],0))</f>
        <v>#N/A</v>
      </c>
    </row>
    <row r="815" spans="1:16" s="3" customFormat="1" x14ac:dyDescent="0.5">
      <c r="A815" s="3" t="s">
        <v>3790</v>
      </c>
      <c r="B815" s="40" t="s">
        <v>1488</v>
      </c>
      <c r="C815" s="41">
        <f t="shared" si="30"/>
        <v>3</v>
      </c>
      <c r="D815" s="34" t="s">
        <v>1274</v>
      </c>
      <c r="E815" s="49" t="s">
        <v>2385</v>
      </c>
      <c r="F815" s="54"/>
      <c r="G815" s="40"/>
      <c r="H815" s="40">
        <v>1</v>
      </c>
      <c r="I815" s="3" t="s">
        <v>3725</v>
      </c>
      <c r="K815" s="40"/>
      <c r="L815" s="40">
        <v>1</v>
      </c>
      <c r="M815" s="3" t="s">
        <v>1539</v>
      </c>
      <c r="O815" s="42" t="str">
        <f>INDEX(accountchart[chartId], MATCH(Table1[[#This Row],[sellChartName]],accountchart[chartName],0))</f>
        <v>52900077</v>
      </c>
      <c r="P815" s="42" t="e">
        <f>INDEX(accountchart[chartId], MATCH(Table1[[#This Row],[buyChartName]],accountchart[chartName],0))</f>
        <v>#N/A</v>
      </c>
    </row>
    <row r="816" spans="1:16" s="3" customFormat="1" x14ac:dyDescent="0.5">
      <c r="A816" s="3" t="s">
        <v>3791</v>
      </c>
      <c r="B816" s="40" t="s">
        <v>1488</v>
      </c>
      <c r="C816" s="41">
        <f t="shared" si="30"/>
        <v>3</v>
      </c>
      <c r="D816" s="34" t="s">
        <v>3561</v>
      </c>
      <c r="E816" s="49" t="s">
        <v>3466</v>
      </c>
      <c r="F816" s="54" t="s">
        <v>3562</v>
      </c>
      <c r="G816" s="40">
        <v>200</v>
      </c>
      <c r="H816" s="40">
        <v>1</v>
      </c>
      <c r="I816" s="3" t="s">
        <v>3725</v>
      </c>
      <c r="K816" s="40"/>
      <c r="L816" s="40">
        <v>1</v>
      </c>
      <c r="M816" s="3" t="s">
        <v>1539</v>
      </c>
      <c r="O816" s="42" t="str">
        <f>INDEX(accountchart[chartId], MATCH(Table1[[#This Row],[sellChartName]],accountchart[chartName],0))</f>
        <v>52900077</v>
      </c>
      <c r="P816" s="42" t="e">
        <f>INDEX(accountchart[chartId], MATCH(Table1[[#This Row],[buyChartName]],accountchart[chartName],0))</f>
        <v>#N/A</v>
      </c>
    </row>
    <row r="817" spans="1:16" s="3" customFormat="1" x14ac:dyDescent="0.5">
      <c r="A817" s="3" t="s">
        <v>3792</v>
      </c>
      <c r="B817" s="40" t="s">
        <v>1488</v>
      </c>
      <c r="C817" s="41">
        <f t="shared" si="30"/>
        <v>3</v>
      </c>
      <c r="D817" s="34" t="s">
        <v>3970</v>
      </c>
      <c r="E817" s="49" t="s">
        <v>3466</v>
      </c>
      <c r="F817" s="54"/>
      <c r="G817" s="40">
        <v>200</v>
      </c>
      <c r="H817" s="40">
        <v>1</v>
      </c>
      <c r="I817" s="3" t="s">
        <v>3725</v>
      </c>
      <c r="K817" s="40"/>
      <c r="L817" s="40">
        <v>1</v>
      </c>
      <c r="M817" s="3" t="s">
        <v>1539</v>
      </c>
      <c r="O817" s="42" t="str">
        <f>INDEX(accountchart[chartId], MATCH(Table1[[#This Row],[sellChartName]],accountchart[chartName],0))</f>
        <v>52900077</v>
      </c>
      <c r="P817" s="42" t="e">
        <f>INDEX(accountchart[chartId], MATCH(Table1[[#This Row],[buyChartName]],accountchart[chartName],0))</f>
        <v>#N/A</v>
      </c>
    </row>
    <row r="818" spans="1:16" s="3" customFormat="1" x14ac:dyDescent="0.5">
      <c r="A818" s="3" t="s">
        <v>3793</v>
      </c>
      <c r="B818" s="40" t="s">
        <v>1488</v>
      </c>
      <c r="C818" s="41">
        <f t="shared" si="30"/>
        <v>3</v>
      </c>
      <c r="D818" s="34" t="s">
        <v>3563</v>
      </c>
      <c r="E818" s="49" t="s">
        <v>3466</v>
      </c>
      <c r="F818" s="54" t="s">
        <v>3564</v>
      </c>
      <c r="G818" s="40"/>
      <c r="H818" s="40">
        <v>1</v>
      </c>
      <c r="I818" s="3" t="s">
        <v>3725</v>
      </c>
      <c r="K818" s="40"/>
      <c r="L818" s="40">
        <v>1</v>
      </c>
      <c r="M818" s="3" t="s">
        <v>1539</v>
      </c>
      <c r="O818" s="42" t="str">
        <f>INDEX(accountchart[chartId], MATCH(Table1[[#This Row],[sellChartName]],accountchart[chartName],0))</f>
        <v>52900077</v>
      </c>
      <c r="P818" s="42" t="e">
        <f>INDEX(accountchart[chartId], MATCH(Table1[[#This Row],[buyChartName]],accountchart[chartName],0))</f>
        <v>#N/A</v>
      </c>
    </row>
    <row r="819" spans="1:16" s="3" customFormat="1" x14ac:dyDescent="0.5">
      <c r="A819" s="3" t="s">
        <v>3794</v>
      </c>
      <c r="B819" s="40" t="s">
        <v>1488</v>
      </c>
      <c r="C819" s="41">
        <f t="shared" si="30"/>
        <v>3</v>
      </c>
      <c r="D819" s="34" t="s">
        <v>3565</v>
      </c>
      <c r="E819" s="49" t="s">
        <v>3466</v>
      </c>
      <c r="F819" s="54" t="s">
        <v>3566</v>
      </c>
      <c r="G819" s="40">
        <v>180</v>
      </c>
      <c r="H819" s="40">
        <v>1</v>
      </c>
      <c r="I819" s="3" t="s">
        <v>3725</v>
      </c>
      <c r="K819" s="40"/>
      <c r="L819" s="40">
        <v>1</v>
      </c>
      <c r="M819" s="3" t="s">
        <v>1539</v>
      </c>
      <c r="O819" s="42" t="str">
        <f>INDEX(accountchart[chartId], MATCH(Table1[[#This Row],[sellChartName]],accountchart[chartName],0))</f>
        <v>52900077</v>
      </c>
      <c r="P819" s="42" t="e">
        <f>INDEX(accountchart[chartId], MATCH(Table1[[#This Row],[buyChartName]],accountchart[chartName],0))</f>
        <v>#N/A</v>
      </c>
    </row>
    <row r="820" spans="1:16" s="3" customFormat="1" x14ac:dyDescent="0.5">
      <c r="A820" s="3" t="s">
        <v>3795</v>
      </c>
      <c r="B820" s="40" t="s">
        <v>1488</v>
      </c>
      <c r="C820" s="41">
        <f t="shared" si="30"/>
        <v>3</v>
      </c>
      <c r="D820" s="34" t="s">
        <v>3570</v>
      </c>
      <c r="E820" s="49" t="s">
        <v>3466</v>
      </c>
      <c r="F820" s="54" t="s">
        <v>3569</v>
      </c>
      <c r="G820" s="40">
        <v>20</v>
      </c>
      <c r="H820" s="40">
        <v>1</v>
      </c>
      <c r="I820" s="3" t="s">
        <v>3725</v>
      </c>
      <c r="K820" s="40"/>
      <c r="L820" s="40">
        <v>1</v>
      </c>
      <c r="M820" s="3" t="s">
        <v>1539</v>
      </c>
      <c r="O820" s="42" t="str">
        <f>INDEX(accountchart[chartId], MATCH(Table1[[#This Row],[sellChartName]],accountchart[chartName],0))</f>
        <v>52900077</v>
      </c>
      <c r="P820" s="42" t="e">
        <f>INDEX(accountchart[chartId], MATCH(Table1[[#This Row],[buyChartName]],accountchart[chartName],0))</f>
        <v>#N/A</v>
      </c>
    </row>
    <row r="821" spans="1:16" s="3" customFormat="1" x14ac:dyDescent="0.5">
      <c r="A821" s="3" t="s">
        <v>3796</v>
      </c>
      <c r="B821" s="40" t="s">
        <v>1488</v>
      </c>
      <c r="C821" s="41">
        <f t="shared" si="30"/>
        <v>3</v>
      </c>
      <c r="D821" s="34" t="s">
        <v>3571</v>
      </c>
      <c r="E821" s="49" t="s">
        <v>4046</v>
      </c>
      <c r="F821" s="54"/>
      <c r="G821" s="40">
        <v>80</v>
      </c>
      <c r="H821" s="40">
        <v>1</v>
      </c>
      <c r="I821" s="3" t="s">
        <v>3725</v>
      </c>
      <c r="K821" s="40"/>
      <c r="L821" s="40">
        <v>1</v>
      </c>
      <c r="M821" s="3" t="s">
        <v>1539</v>
      </c>
      <c r="O821" s="42" t="str">
        <f>INDEX(accountchart[chartId], MATCH(Table1[[#This Row],[sellChartName]],accountchart[chartName],0))</f>
        <v>52900077</v>
      </c>
      <c r="P821" s="42" t="e">
        <f>INDEX(accountchart[chartId], MATCH(Table1[[#This Row],[buyChartName]],accountchart[chartName],0))</f>
        <v>#N/A</v>
      </c>
    </row>
    <row r="822" spans="1:16" s="3" customFormat="1" x14ac:dyDescent="0.5">
      <c r="A822" s="3" t="s">
        <v>3797</v>
      </c>
      <c r="B822" s="40" t="s">
        <v>1488</v>
      </c>
      <c r="C822" s="41">
        <f t="shared" si="30"/>
        <v>3</v>
      </c>
      <c r="D822" s="34" t="s">
        <v>3573</v>
      </c>
      <c r="E822" s="49" t="s">
        <v>3466</v>
      </c>
      <c r="F822" s="54"/>
      <c r="G822" s="40">
        <v>100</v>
      </c>
      <c r="H822" s="40">
        <v>1</v>
      </c>
      <c r="I822" s="3" t="s">
        <v>3725</v>
      </c>
      <c r="K822" s="40"/>
      <c r="L822" s="40">
        <v>1</v>
      </c>
      <c r="M822" s="3" t="s">
        <v>1539</v>
      </c>
      <c r="O822" s="42" t="str">
        <f>INDEX(accountchart[chartId], MATCH(Table1[[#This Row],[sellChartName]],accountchart[chartName],0))</f>
        <v>52900077</v>
      </c>
      <c r="P822" s="42" t="e">
        <f>INDEX(accountchart[chartId], MATCH(Table1[[#This Row],[buyChartName]],accountchart[chartName],0))</f>
        <v>#N/A</v>
      </c>
    </row>
    <row r="823" spans="1:16" s="3" customFormat="1" x14ac:dyDescent="0.5">
      <c r="A823" s="3" t="s">
        <v>3798</v>
      </c>
      <c r="B823" s="40" t="s">
        <v>1488</v>
      </c>
      <c r="C823" s="41">
        <f t="shared" ref="C823:C830" si="31">IF($B823="ProductService",1,IF($B823="ProductNonInventory",3,IF($B823="ProductInventory",5,"error")))</f>
        <v>3</v>
      </c>
      <c r="D823" s="34" t="s">
        <v>3574</v>
      </c>
      <c r="E823" s="49" t="s">
        <v>3466</v>
      </c>
      <c r="F823" s="54"/>
      <c r="G823" s="40">
        <v>200</v>
      </c>
      <c r="H823" s="40">
        <v>1</v>
      </c>
      <c r="I823" s="3" t="s">
        <v>3725</v>
      </c>
      <c r="K823" s="40"/>
      <c r="L823" s="40">
        <v>1</v>
      </c>
      <c r="M823" s="3" t="s">
        <v>1539</v>
      </c>
      <c r="O823" s="42" t="str">
        <f>INDEX(accountchart[chartId], MATCH(Table1[[#This Row],[sellChartName]],accountchart[chartName],0))</f>
        <v>52900077</v>
      </c>
      <c r="P823" s="42" t="e">
        <f>INDEX(accountchart[chartId], MATCH(Table1[[#This Row],[buyChartName]],accountchart[chartName],0))</f>
        <v>#N/A</v>
      </c>
    </row>
    <row r="824" spans="1:16" s="3" customFormat="1" x14ac:dyDescent="0.5">
      <c r="A824" s="3" t="s">
        <v>3799</v>
      </c>
      <c r="B824" s="40" t="s">
        <v>1488</v>
      </c>
      <c r="C824" s="41">
        <f t="shared" si="31"/>
        <v>3</v>
      </c>
      <c r="D824" s="34" t="s">
        <v>3575</v>
      </c>
      <c r="E824" s="49" t="s">
        <v>3466</v>
      </c>
      <c r="F824" s="54"/>
      <c r="G824" s="40">
        <v>300</v>
      </c>
      <c r="H824" s="40">
        <v>1</v>
      </c>
      <c r="I824" s="3" t="s">
        <v>3725</v>
      </c>
      <c r="K824" s="40"/>
      <c r="L824" s="40">
        <v>1</v>
      </c>
      <c r="M824" s="3" t="s">
        <v>1539</v>
      </c>
      <c r="O824" s="42" t="str">
        <f>INDEX(accountchart[chartId], MATCH(Table1[[#This Row],[sellChartName]],accountchart[chartName],0))</f>
        <v>52900077</v>
      </c>
      <c r="P824" s="42" t="e">
        <f>INDEX(accountchart[chartId], MATCH(Table1[[#This Row],[buyChartName]],accountchart[chartName],0))</f>
        <v>#N/A</v>
      </c>
    </row>
    <row r="825" spans="1:16" s="3" customFormat="1" x14ac:dyDescent="0.5">
      <c r="A825" s="3" t="s">
        <v>3800</v>
      </c>
      <c r="B825" s="40" t="s">
        <v>1488</v>
      </c>
      <c r="C825" s="41">
        <f t="shared" si="31"/>
        <v>3</v>
      </c>
      <c r="D825" s="34" t="s">
        <v>3576</v>
      </c>
      <c r="E825" s="49" t="s">
        <v>3466</v>
      </c>
      <c r="F825" s="54"/>
      <c r="G825" s="40"/>
      <c r="H825" s="40">
        <v>1</v>
      </c>
      <c r="I825" s="3" t="s">
        <v>3725</v>
      </c>
      <c r="K825" s="40"/>
      <c r="L825" s="40">
        <v>1</v>
      </c>
      <c r="M825" s="3" t="s">
        <v>1539</v>
      </c>
      <c r="O825" s="42" t="str">
        <f>INDEX(accountchart[chartId], MATCH(Table1[[#This Row],[sellChartName]],accountchart[chartName],0))</f>
        <v>52900077</v>
      </c>
      <c r="P825" s="42" t="e">
        <f>INDEX(accountchart[chartId], MATCH(Table1[[#This Row],[buyChartName]],accountchart[chartName],0))</f>
        <v>#N/A</v>
      </c>
    </row>
    <row r="826" spans="1:16" s="3" customFormat="1" x14ac:dyDescent="0.5">
      <c r="A826" s="3" t="s">
        <v>3801</v>
      </c>
      <c r="B826" s="40" t="s">
        <v>1488</v>
      </c>
      <c r="C826" s="41">
        <f t="shared" si="31"/>
        <v>3</v>
      </c>
      <c r="D826" s="34" t="s">
        <v>3577</v>
      </c>
      <c r="E826" s="49" t="s">
        <v>3466</v>
      </c>
      <c r="F826" s="54"/>
      <c r="G826" s="40"/>
      <c r="H826" s="40">
        <v>1</v>
      </c>
      <c r="I826" s="3" t="s">
        <v>3725</v>
      </c>
      <c r="K826" s="40"/>
      <c r="L826" s="40">
        <v>1</v>
      </c>
      <c r="M826" s="3" t="s">
        <v>1539</v>
      </c>
      <c r="O826" s="42" t="str">
        <f>INDEX(accountchart[chartId], MATCH(Table1[[#This Row],[sellChartName]],accountchart[chartName],0))</f>
        <v>52900077</v>
      </c>
      <c r="P826" s="42" t="e">
        <f>INDEX(accountchart[chartId], MATCH(Table1[[#This Row],[buyChartName]],accountchart[chartName],0))</f>
        <v>#N/A</v>
      </c>
    </row>
    <row r="827" spans="1:16" s="3" customFormat="1" x14ac:dyDescent="0.5">
      <c r="A827" s="3" t="s">
        <v>3802</v>
      </c>
      <c r="B827" s="40" t="s">
        <v>1488</v>
      </c>
      <c r="C827" s="41">
        <f>IF($B827="ProductService",1,IF($B827="ProductNonInventory",3,IF($B827="ProductInventory",5,"error")))</f>
        <v>3</v>
      </c>
      <c r="D827" s="34" t="s">
        <v>4047</v>
      </c>
      <c r="E827" s="49" t="s">
        <v>3466</v>
      </c>
      <c r="F827" s="54"/>
      <c r="G827" s="40"/>
      <c r="H827" s="40"/>
      <c r="K827" s="40"/>
      <c r="L827" s="40"/>
      <c r="O827" s="42" t="e">
        <f>INDEX(accountchart[chartId], MATCH(Table1[[#This Row],[sellChartName]],accountchart[chartName],0))</f>
        <v>#N/A</v>
      </c>
      <c r="P827" s="42" t="e">
        <f>INDEX(accountchart[chartId], MATCH(Table1[[#This Row],[buyChartName]],accountchart[chartName],0))</f>
        <v>#N/A</v>
      </c>
    </row>
    <row r="828" spans="1:16" s="3" customFormat="1" x14ac:dyDescent="0.5">
      <c r="A828" s="3" t="s">
        <v>3803</v>
      </c>
      <c r="B828" s="40" t="s">
        <v>1488</v>
      </c>
      <c r="C828" s="41">
        <f t="shared" si="31"/>
        <v>3</v>
      </c>
      <c r="D828" s="34" t="s">
        <v>3578</v>
      </c>
      <c r="E828" s="49" t="s">
        <v>3466</v>
      </c>
      <c r="F828" s="54" t="s">
        <v>3572</v>
      </c>
      <c r="G828" s="40">
        <v>100</v>
      </c>
      <c r="H828" s="40">
        <v>1</v>
      </c>
      <c r="I828" s="3" t="s">
        <v>3725</v>
      </c>
      <c r="K828" s="40"/>
      <c r="L828" s="40">
        <v>1</v>
      </c>
      <c r="M828" s="3" t="s">
        <v>1539</v>
      </c>
      <c r="O828" s="42" t="str">
        <f>INDEX(accountchart[chartId], MATCH(Table1[[#This Row],[sellChartName]],accountchart[chartName],0))</f>
        <v>52900077</v>
      </c>
      <c r="P828" s="42" t="e">
        <f>INDEX(accountchart[chartId], MATCH(Table1[[#This Row],[buyChartName]],accountchart[chartName],0))</f>
        <v>#N/A</v>
      </c>
    </row>
    <row r="829" spans="1:16" s="3" customFormat="1" x14ac:dyDescent="0.5">
      <c r="A829" s="3" t="s">
        <v>3804</v>
      </c>
      <c r="B829" s="40" t="s">
        <v>1488</v>
      </c>
      <c r="C829" s="41">
        <f t="shared" si="31"/>
        <v>3</v>
      </c>
      <c r="D829" s="34" t="s">
        <v>3579</v>
      </c>
      <c r="E829" s="49" t="s">
        <v>3466</v>
      </c>
      <c r="F829" s="54" t="s">
        <v>3572</v>
      </c>
      <c r="G829" s="40">
        <v>200</v>
      </c>
      <c r="H829" s="40">
        <v>1</v>
      </c>
      <c r="I829" s="3" t="s">
        <v>3725</v>
      </c>
      <c r="K829" s="40"/>
      <c r="L829" s="40">
        <v>1</v>
      </c>
      <c r="M829" s="3" t="s">
        <v>1539</v>
      </c>
      <c r="O829" s="42" t="str">
        <f>INDEX(accountchart[chartId], MATCH(Table1[[#This Row],[sellChartName]],accountchart[chartName],0))</f>
        <v>52900077</v>
      </c>
      <c r="P829" s="42" t="e">
        <f>INDEX(accountchart[chartId], MATCH(Table1[[#This Row],[buyChartName]],accountchart[chartName],0))</f>
        <v>#N/A</v>
      </c>
    </row>
    <row r="830" spans="1:16" s="3" customFormat="1" x14ac:dyDescent="0.5">
      <c r="A830" s="3" t="s">
        <v>3805</v>
      </c>
      <c r="B830" s="40" t="s">
        <v>1488</v>
      </c>
      <c r="C830" s="41">
        <f t="shared" si="31"/>
        <v>3</v>
      </c>
      <c r="D830" s="34" t="s">
        <v>3580</v>
      </c>
      <c r="E830" s="49" t="s">
        <v>3466</v>
      </c>
      <c r="F830" s="54" t="s">
        <v>3572</v>
      </c>
      <c r="G830" s="40">
        <v>300</v>
      </c>
      <c r="H830" s="40">
        <v>1</v>
      </c>
      <c r="I830" s="3" t="s">
        <v>3725</v>
      </c>
      <c r="K830" s="40"/>
      <c r="L830" s="40">
        <v>1</v>
      </c>
      <c r="M830" s="3" t="s">
        <v>1539</v>
      </c>
      <c r="O830" s="42" t="str">
        <f>INDEX(accountchart[chartId], MATCH(Table1[[#This Row],[sellChartName]],accountchart[chartName],0))</f>
        <v>52900077</v>
      </c>
      <c r="P830" s="42" t="e">
        <f>INDEX(accountchart[chartId], MATCH(Table1[[#This Row],[buyChartName]],accountchart[chartName],0))</f>
        <v>#N/A</v>
      </c>
    </row>
    <row r="831" spans="1:16" s="3" customFormat="1" x14ac:dyDescent="0.5">
      <c r="A831" s="3" t="s">
        <v>4048</v>
      </c>
      <c r="B831" s="40" t="s">
        <v>1488</v>
      </c>
      <c r="C831" s="41">
        <f t="shared" ref="C831:C852" si="32">IF($B831="ProductService",1,IF($B831="ProductNonInventory",3,IF($B831="ProductInventory",5,"error")))</f>
        <v>3</v>
      </c>
      <c r="D831" s="34" t="s">
        <v>3582</v>
      </c>
      <c r="E831" s="49" t="s">
        <v>3466</v>
      </c>
      <c r="F831" s="54" t="s">
        <v>3581</v>
      </c>
      <c r="G831" s="40">
        <v>100</v>
      </c>
      <c r="H831" s="40">
        <v>1</v>
      </c>
      <c r="I831" s="3" t="s">
        <v>3725</v>
      </c>
      <c r="K831" s="40"/>
      <c r="L831" s="40">
        <v>1</v>
      </c>
      <c r="M831" s="3" t="s">
        <v>1539</v>
      </c>
      <c r="O831" s="42" t="str">
        <f>INDEX(accountchart[chartId], MATCH(Table1[[#This Row],[sellChartName]],accountchart[chartName],0))</f>
        <v>52900077</v>
      </c>
      <c r="P831" s="42" t="e">
        <f>INDEX(accountchart[chartId], MATCH(Table1[[#This Row],[buyChartName]],accountchart[chartName],0))</f>
        <v>#N/A</v>
      </c>
    </row>
    <row r="832" spans="1:16" s="3" customFormat="1" x14ac:dyDescent="0.5">
      <c r="A832" s="3" t="s">
        <v>3806</v>
      </c>
      <c r="B832" s="40" t="s">
        <v>1488</v>
      </c>
      <c r="C832" s="41">
        <f t="shared" si="32"/>
        <v>3</v>
      </c>
      <c r="D832" s="34" t="s">
        <v>3583</v>
      </c>
      <c r="E832" s="49" t="s">
        <v>3466</v>
      </c>
      <c r="F832" s="54" t="s">
        <v>3581</v>
      </c>
      <c r="G832" s="40">
        <v>200</v>
      </c>
      <c r="H832" s="40">
        <v>1</v>
      </c>
      <c r="I832" s="3" t="s">
        <v>3725</v>
      </c>
      <c r="K832" s="40"/>
      <c r="L832" s="40">
        <v>1</v>
      </c>
      <c r="M832" s="3" t="s">
        <v>1539</v>
      </c>
      <c r="O832" s="42" t="str">
        <f>INDEX(accountchart[chartId], MATCH(Table1[[#This Row],[sellChartName]],accountchart[chartName],0))</f>
        <v>52900077</v>
      </c>
      <c r="P832" s="42" t="e">
        <f>INDEX(accountchart[chartId], MATCH(Table1[[#This Row],[buyChartName]],accountchart[chartName],0))</f>
        <v>#N/A</v>
      </c>
    </row>
    <row r="833" spans="1:16" s="3" customFormat="1" x14ac:dyDescent="0.5">
      <c r="A833" s="3" t="s">
        <v>3807</v>
      </c>
      <c r="B833" s="40" t="s">
        <v>1488</v>
      </c>
      <c r="C833" s="41">
        <f t="shared" si="32"/>
        <v>3</v>
      </c>
      <c r="D833" s="34" t="s">
        <v>3584</v>
      </c>
      <c r="E833" s="49" t="s">
        <v>3466</v>
      </c>
      <c r="F833" s="54" t="s">
        <v>3581</v>
      </c>
      <c r="G833" s="40">
        <v>300</v>
      </c>
      <c r="H833" s="40">
        <v>1</v>
      </c>
      <c r="I833" s="3" t="s">
        <v>3725</v>
      </c>
      <c r="K833" s="40"/>
      <c r="L833" s="40">
        <v>1</v>
      </c>
      <c r="M833" s="3" t="s">
        <v>1539</v>
      </c>
      <c r="O833" s="42" t="str">
        <f>INDEX(accountchart[chartId], MATCH(Table1[[#This Row],[sellChartName]],accountchart[chartName],0))</f>
        <v>52900077</v>
      </c>
      <c r="P833" s="42" t="e">
        <f>INDEX(accountchart[chartId], MATCH(Table1[[#This Row],[buyChartName]],accountchart[chartName],0))</f>
        <v>#N/A</v>
      </c>
    </row>
    <row r="834" spans="1:16" s="3" customFormat="1" x14ac:dyDescent="0.5">
      <c r="A834" s="3" t="s">
        <v>3808</v>
      </c>
      <c r="B834" s="40" t="s">
        <v>1488</v>
      </c>
      <c r="C834" s="41">
        <f t="shared" si="32"/>
        <v>3</v>
      </c>
      <c r="D834" s="34" t="s">
        <v>3585</v>
      </c>
      <c r="E834" s="49" t="s">
        <v>3466</v>
      </c>
      <c r="F834" s="54" t="s">
        <v>3586</v>
      </c>
      <c r="G834" s="40">
        <v>100</v>
      </c>
      <c r="H834" s="40">
        <v>1</v>
      </c>
      <c r="I834" s="3" t="s">
        <v>3725</v>
      </c>
      <c r="K834" s="40"/>
      <c r="L834" s="40">
        <v>1</v>
      </c>
      <c r="M834" s="3" t="s">
        <v>1539</v>
      </c>
      <c r="O834" s="42" t="str">
        <f>INDEX(accountchart[chartId], MATCH(Table1[[#This Row],[sellChartName]],accountchart[chartName],0))</f>
        <v>52900077</v>
      </c>
      <c r="P834" s="42" t="e">
        <f>INDEX(accountchart[chartId], MATCH(Table1[[#This Row],[buyChartName]],accountchart[chartName],0))</f>
        <v>#N/A</v>
      </c>
    </row>
    <row r="835" spans="1:16" s="3" customFormat="1" x14ac:dyDescent="0.5">
      <c r="A835" s="3" t="s">
        <v>3809</v>
      </c>
      <c r="B835" s="40" t="s">
        <v>1488</v>
      </c>
      <c r="C835" s="41">
        <f t="shared" si="32"/>
        <v>3</v>
      </c>
      <c r="D835" s="34" t="s">
        <v>3587</v>
      </c>
      <c r="E835" s="49" t="s">
        <v>3466</v>
      </c>
      <c r="F835" s="54" t="s">
        <v>3586</v>
      </c>
      <c r="G835" s="40">
        <v>300</v>
      </c>
      <c r="H835" s="40">
        <v>1</v>
      </c>
      <c r="I835" s="3" t="s">
        <v>3725</v>
      </c>
      <c r="K835" s="40"/>
      <c r="L835" s="40">
        <v>1</v>
      </c>
      <c r="M835" s="3" t="s">
        <v>1539</v>
      </c>
      <c r="O835" s="42" t="str">
        <f>INDEX(accountchart[chartId], MATCH(Table1[[#This Row],[sellChartName]],accountchart[chartName],0))</f>
        <v>52900077</v>
      </c>
      <c r="P835" s="42" t="e">
        <f>INDEX(accountchart[chartId], MATCH(Table1[[#This Row],[buyChartName]],accountchart[chartName],0))</f>
        <v>#N/A</v>
      </c>
    </row>
    <row r="836" spans="1:16" s="3" customFormat="1" x14ac:dyDescent="0.5">
      <c r="A836" s="3" t="s">
        <v>3810</v>
      </c>
      <c r="B836" s="40" t="s">
        <v>1488</v>
      </c>
      <c r="C836" s="41">
        <f t="shared" si="32"/>
        <v>3</v>
      </c>
      <c r="D836" s="34" t="s">
        <v>3588</v>
      </c>
      <c r="E836" s="49" t="s">
        <v>3466</v>
      </c>
      <c r="F836" s="54" t="s">
        <v>3589</v>
      </c>
      <c r="G836" s="40">
        <v>120</v>
      </c>
      <c r="H836" s="40">
        <v>1</v>
      </c>
      <c r="I836" s="3" t="s">
        <v>3725</v>
      </c>
      <c r="K836" s="40"/>
      <c r="L836" s="40">
        <v>1</v>
      </c>
      <c r="M836" s="3" t="s">
        <v>1539</v>
      </c>
      <c r="O836" s="42" t="str">
        <f>INDEX(accountchart[chartId], MATCH(Table1[[#This Row],[sellChartName]],accountchart[chartName],0))</f>
        <v>52900077</v>
      </c>
      <c r="P836" s="42" t="e">
        <f>INDEX(accountchart[chartId], MATCH(Table1[[#This Row],[buyChartName]],accountchart[chartName],0))</f>
        <v>#N/A</v>
      </c>
    </row>
    <row r="837" spans="1:16" s="3" customFormat="1" x14ac:dyDescent="0.5">
      <c r="A837" s="3" t="s">
        <v>3811</v>
      </c>
      <c r="B837" s="40" t="s">
        <v>1488</v>
      </c>
      <c r="C837" s="41">
        <f t="shared" si="32"/>
        <v>3</v>
      </c>
      <c r="D837" s="34" t="s">
        <v>1273</v>
      </c>
      <c r="E837" s="49" t="s">
        <v>3466</v>
      </c>
      <c r="F837" s="54"/>
      <c r="G837" s="40"/>
      <c r="H837" s="40">
        <v>1</v>
      </c>
      <c r="I837" s="3" t="s">
        <v>3725</v>
      </c>
      <c r="K837" s="40"/>
      <c r="L837" s="40">
        <v>1</v>
      </c>
      <c r="M837" s="3" t="s">
        <v>1539</v>
      </c>
      <c r="O837" s="42" t="str">
        <f>INDEX(accountchart[chartId], MATCH(Table1[[#This Row],[sellChartName]],accountchart[chartName],0))</f>
        <v>52900077</v>
      </c>
      <c r="P837" s="42" t="e">
        <f>INDEX(accountchart[chartId], MATCH(Table1[[#This Row],[buyChartName]],accountchart[chartName],0))</f>
        <v>#N/A</v>
      </c>
    </row>
    <row r="838" spans="1:16" s="3" customFormat="1" x14ac:dyDescent="0.5">
      <c r="A838" s="3" t="s">
        <v>3812</v>
      </c>
      <c r="B838" s="40" t="s">
        <v>1488</v>
      </c>
      <c r="C838" s="41">
        <f t="shared" si="32"/>
        <v>3</v>
      </c>
      <c r="D838" s="34" t="s">
        <v>1270</v>
      </c>
      <c r="E838" s="49" t="s">
        <v>3466</v>
      </c>
      <c r="F838" s="54"/>
      <c r="G838" s="40"/>
      <c r="H838" s="40">
        <v>1</v>
      </c>
      <c r="I838" s="3" t="s">
        <v>3725</v>
      </c>
      <c r="K838" s="40"/>
      <c r="L838" s="40">
        <v>1</v>
      </c>
      <c r="M838" s="3" t="s">
        <v>1539</v>
      </c>
      <c r="O838" s="42" t="str">
        <f>INDEX(accountchart[chartId], MATCH(Table1[[#This Row],[sellChartName]],accountchart[chartName],0))</f>
        <v>52900077</v>
      </c>
      <c r="P838" s="42" t="e">
        <f>INDEX(accountchart[chartId], MATCH(Table1[[#This Row],[buyChartName]],accountchart[chartName],0))</f>
        <v>#N/A</v>
      </c>
    </row>
    <row r="839" spans="1:16" s="3" customFormat="1" x14ac:dyDescent="0.5">
      <c r="A839" s="3" t="s">
        <v>3813</v>
      </c>
      <c r="B839" s="40" t="s">
        <v>1488</v>
      </c>
      <c r="C839" s="41">
        <f t="shared" si="32"/>
        <v>3</v>
      </c>
      <c r="D839" s="34" t="s">
        <v>3594</v>
      </c>
      <c r="E839" s="49" t="s">
        <v>3466</v>
      </c>
      <c r="F839" s="54" t="s">
        <v>3595</v>
      </c>
      <c r="G839" s="40">
        <v>20</v>
      </c>
      <c r="H839" s="40">
        <v>1</v>
      </c>
      <c r="I839" s="3" t="s">
        <v>3725</v>
      </c>
      <c r="K839" s="40"/>
      <c r="L839" s="40">
        <v>1</v>
      </c>
      <c r="M839" s="3" t="s">
        <v>1539</v>
      </c>
      <c r="O839" s="42" t="str">
        <f>INDEX(accountchart[chartId], MATCH(Table1[[#This Row],[sellChartName]],accountchart[chartName],0))</f>
        <v>52900077</v>
      </c>
      <c r="P839" s="42" t="e">
        <f>INDEX(accountchart[chartId], MATCH(Table1[[#This Row],[buyChartName]],accountchart[chartName],0))</f>
        <v>#N/A</v>
      </c>
    </row>
    <row r="840" spans="1:16" s="3" customFormat="1" x14ac:dyDescent="0.5">
      <c r="A840" s="3" t="s">
        <v>3814</v>
      </c>
      <c r="B840" s="40" t="s">
        <v>1488</v>
      </c>
      <c r="C840" s="41">
        <f t="shared" si="32"/>
        <v>3</v>
      </c>
      <c r="D840" s="34" t="s">
        <v>3596</v>
      </c>
      <c r="E840" s="49" t="s">
        <v>4046</v>
      </c>
      <c r="F840" s="54" t="s">
        <v>3595</v>
      </c>
      <c r="G840" s="40">
        <v>80</v>
      </c>
      <c r="H840" s="40">
        <v>1</v>
      </c>
      <c r="I840" s="3" t="s">
        <v>3725</v>
      </c>
      <c r="K840" s="40"/>
      <c r="L840" s="40">
        <v>1</v>
      </c>
      <c r="M840" s="3" t="s">
        <v>1539</v>
      </c>
      <c r="O840" s="42" t="str">
        <f>INDEX(accountchart[chartId], MATCH(Table1[[#This Row],[sellChartName]],accountchart[chartName],0))</f>
        <v>52900077</v>
      </c>
      <c r="P840" s="42" t="e">
        <f>INDEX(accountchart[chartId], MATCH(Table1[[#This Row],[buyChartName]],accountchart[chartName],0))</f>
        <v>#N/A</v>
      </c>
    </row>
    <row r="841" spans="1:16" s="3" customFormat="1" x14ac:dyDescent="0.5">
      <c r="A841" s="3" t="s">
        <v>3815</v>
      </c>
      <c r="B841" s="40" t="s">
        <v>1488</v>
      </c>
      <c r="C841" s="41">
        <f t="shared" si="32"/>
        <v>3</v>
      </c>
      <c r="D841" s="34" t="s">
        <v>3597</v>
      </c>
      <c r="E841" s="49" t="s">
        <v>3466</v>
      </c>
      <c r="F841" s="54" t="s">
        <v>3598</v>
      </c>
      <c r="G841" s="40"/>
      <c r="H841" s="40">
        <v>1</v>
      </c>
      <c r="I841" s="3" t="s">
        <v>3725</v>
      </c>
      <c r="K841" s="40"/>
      <c r="L841" s="40">
        <v>1</v>
      </c>
      <c r="M841" s="3" t="s">
        <v>1539</v>
      </c>
      <c r="O841" s="42" t="str">
        <f>INDEX(accountchart[chartId], MATCH(Table1[[#This Row],[sellChartName]],accountchart[chartName],0))</f>
        <v>52900077</v>
      </c>
      <c r="P841" s="42" t="e">
        <f>INDEX(accountchart[chartId], MATCH(Table1[[#This Row],[buyChartName]],accountchart[chartName],0))</f>
        <v>#N/A</v>
      </c>
    </row>
    <row r="842" spans="1:16" s="3" customFormat="1" x14ac:dyDescent="0.5">
      <c r="A842" s="3" t="s">
        <v>3816</v>
      </c>
      <c r="B842" s="40" t="s">
        <v>1488</v>
      </c>
      <c r="C842" s="41">
        <f t="shared" si="32"/>
        <v>3</v>
      </c>
      <c r="D842" s="34" t="s">
        <v>3599</v>
      </c>
      <c r="E842" s="49" t="s">
        <v>3466</v>
      </c>
      <c r="F842" s="54" t="s">
        <v>3600</v>
      </c>
      <c r="G842" s="40"/>
      <c r="H842" s="40">
        <v>1</v>
      </c>
      <c r="I842" s="3" t="s">
        <v>3725</v>
      </c>
      <c r="K842" s="40"/>
      <c r="L842" s="40">
        <v>1</v>
      </c>
      <c r="M842" s="3" t="s">
        <v>1539</v>
      </c>
      <c r="O842" s="42" t="str">
        <f>INDEX(accountchart[chartId], MATCH(Table1[[#This Row],[sellChartName]],accountchart[chartName],0))</f>
        <v>52900077</v>
      </c>
      <c r="P842" s="42" t="e">
        <f>INDEX(accountchart[chartId], MATCH(Table1[[#This Row],[buyChartName]],accountchart[chartName],0))</f>
        <v>#N/A</v>
      </c>
    </row>
    <row r="843" spans="1:16" s="3" customFormat="1" x14ac:dyDescent="0.5">
      <c r="A843" s="3" t="s">
        <v>3817</v>
      </c>
      <c r="B843" s="40" t="s">
        <v>1488</v>
      </c>
      <c r="C843" s="41">
        <f t="shared" si="32"/>
        <v>3</v>
      </c>
      <c r="D843" s="34" t="s">
        <v>3615</v>
      </c>
      <c r="E843" s="49" t="s">
        <v>3466</v>
      </c>
      <c r="F843" s="54" t="s">
        <v>3616</v>
      </c>
      <c r="G843" s="40">
        <v>300</v>
      </c>
      <c r="H843" s="40">
        <v>1</v>
      </c>
      <c r="I843" s="3" t="s">
        <v>3725</v>
      </c>
      <c r="K843" s="40"/>
      <c r="L843" s="40">
        <v>1</v>
      </c>
      <c r="M843" s="3" t="s">
        <v>1539</v>
      </c>
      <c r="O843" s="42" t="str">
        <f>INDEX(accountchart[chartId], MATCH(Table1[[#This Row],[sellChartName]],accountchart[chartName],0))</f>
        <v>52900077</v>
      </c>
      <c r="P843" s="42" t="e">
        <f>INDEX(accountchart[chartId], MATCH(Table1[[#This Row],[buyChartName]],accountchart[chartName],0))</f>
        <v>#N/A</v>
      </c>
    </row>
    <row r="844" spans="1:16" s="3" customFormat="1" x14ac:dyDescent="0.5">
      <c r="A844" s="3" t="s">
        <v>3818</v>
      </c>
      <c r="B844" s="40" t="s">
        <v>1488</v>
      </c>
      <c r="C844" s="41">
        <f t="shared" si="32"/>
        <v>3</v>
      </c>
      <c r="D844" s="34" t="s">
        <v>3617</v>
      </c>
      <c r="E844" s="49" t="s">
        <v>3466</v>
      </c>
      <c r="F844" s="54" t="s">
        <v>3618</v>
      </c>
      <c r="G844" s="40"/>
      <c r="H844" s="40">
        <v>1</v>
      </c>
      <c r="I844" s="3" t="s">
        <v>3725</v>
      </c>
      <c r="K844" s="40"/>
      <c r="L844" s="40">
        <v>1</v>
      </c>
      <c r="M844" s="3" t="s">
        <v>1539</v>
      </c>
      <c r="O844" s="42" t="str">
        <f>INDEX(accountchart[chartId], MATCH(Table1[[#This Row],[sellChartName]],accountchart[chartName],0))</f>
        <v>52900077</v>
      </c>
      <c r="P844" s="42" t="e">
        <f>INDEX(accountchart[chartId], MATCH(Table1[[#This Row],[buyChartName]],accountchart[chartName],0))</f>
        <v>#N/A</v>
      </c>
    </row>
    <row r="845" spans="1:16" s="3" customFormat="1" x14ac:dyDescent="0.5">
      <c r="A845" s="3" t="s">
        <v>3819</v>
      </c>
      <c r="B845" s="40" t="s">
        <v>1488</v>
      </c>
      <c r="C845" s="41">
        <f t="shared" si="32"/>
        <v>3</v>
      </c>
      <c r="D845" s="34" t="s">
        <v>3619</v>
      </c>
      <c r="E845" s="49" t="s">
        <v>3466</v>
      </c>
      <c r="F845" s="54" t="s">
        <v>3620</v>
      </c>
      <c r="G845" s="40"/>
      <c r="H845" s="40">
        <v>1</v>
      </c>
      <c r="I845" s="3" t="s">
        <v>3725</v>
      </c>
      <c r="K845" s="40"/>
      <c r="L845" s="40">
        <v>1</v>
      </c>
      <c r="M845" s="3" t="s">
        <v>1539</v>
      </c>
      <c r="O845" s="42" t="str">
        <f>INDEX(accountchart[chartId], MATCH(Table1[[#This Row],[sellChartName]],accountchart[chartName],0))</f>
        <v>52900077</v>
      </c>
      <c r="P845" s="42" t="e">
        <f>INDEX(accountchart[chartId], MATCH(Table1[[#This Row],[buyChartName]],accountchart[chartName],0))</f>
        <v>#N/A</v>
      </c>
    </row>
    <row r="846" spans="1:16" s="3" customFormat="1" x14ac:dyDescent="0.5">
      <c r="A846" s="3" t="s">
        <v>3820</v>
      </c>
      <c r="B846" s="40" t="s">
        <v>1488</v>
      </c>
      <c r="C846" s="41">
        <f t="shared" si="32"/>
        <v>3</v>
      </c>
      <c r="D846" s="34" t="s">
        <v>3621</v>
      </c>
      <c r="E846" s="49" t="s">
        <v>3466</v>
      </c>
      <c r="F846" s="54" t="s">
        <v>3622</v>
      </c>
      <c r="G846" s="40"/>
      <c r="H846" s="40">
        <v>1</v>
      </c>
      <c r="I846" s="3" t="s">
        <v>3725</v>
      </c>
      <c r="K846" s="40"/>
      <c r="L846" s="40">
        <v>1</v>
      </c>
      <c r="M846" s="3" t="s">
        <v>1539</v>
      </c>
      <c r="O846" s="42" t="str">
        <f>INDEX(accountchart[chartId], MATCH(Table1[[#This Row],[sellChartName]],accountchart[chartName],0))</f>
        <v>52900077</v>
      </c>
      <c r="P846" s="42" t="e">
        <f>INDEX(accountchart[chartId], MATCH(Table1[[#This Row],[buyChartName]],accountchart[chartName],0))</f>
        <v>#N/A</v>
      </c>
    </row>
    <row r="847" spans="1:16" s="3" customFormat="1" x14ac:dyDescent="0.5">
      <c r="A847" s="3" t="s">
        <v>3821</v>
      </c>
      <c r="B847" s="40" t="s">
        <v>1488</v>
      </c>
      <c r="C847" s="41">
        <f t="shared" si="32"/>
        <v>3</v>
      </c>
      <c r="D847" s="34" t="s">
        <v>3624</v>
      </c>
      <c r="E847" s="49" t="s">
        <v>3466</v>
      </c>
      <c r="F847" s="54" t="s">
        <v>3623</v>
      </c>
      <c r="G847" s="40"/>
      <c r="H847" s="40">
        <v>1</v>
      </c>
      <c r="I847" s="3" t="s">
        <v>3725</v>
      </c>
      <c r="K847" s="40"/>
      <c r="L847" s="40">
        <v>1</v>
      </c>
      <c r="M847" s="3" t="s">
        <v>1539</v>
      </c>
      <c r="O847" s="42" t="str">
        <f>INDEX(accountchart[chartId], MATCH(Table1[[#This Row],[sellChartName]],accountchart[chartName],0))</f>
        <v>52900077</v>
      </c>
      <c r="P847" s="42" t="e">
        <f>INDEX(accountchart[chartId], MATCH(Table1[[#This Row],[buyChartName]],accountchart[chartName],0))</f>
        <v>#N/A</v>
      </c>
    </row>
    <row r="848" spans="1:16" s="3" customFormat="1" x14ac:dyDescent="0.5">
      <c r="A848" s="3" t="s">
        <v>3822</v>
      </c>
      <c r="B848" s="40" t="s">
        <v>1488</v>
      </c>
      <c r="C848" s="41">
        <f t="shared" si="32"/>
        <v>3</v>
      </c>
      <c r="D848" s="34" t="s">
        <v>1244</v>
      </c>
      <c r="E848" s="49" t="s">
        <v>3466</v>
      </c>
      <c r="F848" s="54" t="s">
        <v>3625</v>
      </c>
      <c r="G848" s="40">
        <v>650</v>
      </c>
      <c r="H848" s="40">
        <v>1</v>
      </c>
      <c r="I848" s="3" t="s">
        <v>3725</v>
      </c>
      <c r="K848" s="40"/>
      <c r="L848" s="40">
        <v>1</v>
      </c>
      <c r="M848" s="3" t="s">
        <v>1539</v>
      </c>
      <c r="O848" s="42" t="str">
        <f>INDEX(accountchart[chartId], MATCH(Table1[[#This Row],[sellChartName]],accountchart[chartName],0))</f>
        <v>52900077</v>
      </c>
      <c r="P848" s="42" t="e">
        <f>INDEX(accountchart[chartId], MATCH(Table1[[#This Row],[buyChartName]],accountchart[chartName],0))</f>
        <v>#N/A</v>
      </c>
    </row>
    <row r="849" spans="1:16" s="3" customFormat="1" x14ac:dyDescent="0.5">
      <c r="A849" s="3" t="s">
        <v>3823</v>
      </c>
      <c r="B849" s="40" t="s">
        <v>1488</v>
      </c>
      <c r="C849" s="41">
        <f t="shared" si="32"/>
        <v>3</v>
      </c>
      <c r="D849" s="34" t="s">
        <v>3629</v>
      </c>
      <c r="E849" s="49" t="s">
        <v>3466</v>
      </c>
      <c r="F849" s="54" t="s">
        <v>3630</v>
      </c>
      <c r="G849" s="40"/>
      <c r="H849" s="40">
        <v>1</v>
      </c>
      <c r="I849" s="3" t="s">
        <v>3725</v>
      </c>
      <c r="K849" s="40"/>
      <c r="L849" s="40">
        <v>1</v>
      </c>
      <c r="M849" s="3" t="s">
        <v>1539</v>
      </c>
      <c r="O849" s="42" t="str">
        <f>INDEX(accountchart[chartId], MATCH(Table1[[#This Row],[sellChartName]],accountchart[chartName],0))</f>
        <v>52900077</v>
      </c>
      <c r="P849" s="42" t="e">
        <f>INDEX(accountchart[chartId], MATCH(Table1[[#This Row],[buyChartName]],accountchart[chartName],0))</f>
        <v>#N/A</v>
      </c>
    </row>
    <row r="850" spans="1:16" s="3" customFormat="1" x14ac:dyDescent="0.5">
      <c r="A850" s="3" t="s">
        <v>3824</v>
      </c>
      <c r="B850" s="40" t="s">
        <v>1488</v>
      </c>
      <c r="C850" s="41">
        <f t="shared" si="32"/>
        <v>3</v>
      </c>
      <c r="D850" s="34" t="s">
        <v>1192</v>
      </c>
      <c r="E850" s="49" t="s">
        <v>3466</v>
      </c>
      <c r="F850" s="54"/>
      <c r="G850" s="40"/>
      <c r="H850" s="40">
        <v>1</v>
      </c>
      <c r="I850" s="3" t="s">
        <v>3725</v>
      </c>
      <c r="K850" s="40"/>
      <c r="L850" s="40">
        <v>1</v>
      </c>
      <c r="M850" s="3" t="s">
        <v>1539</v>
      </c>
      <c r="O850" s="42" t="str">
        <f>INDEX(accountchart[chartId], MATCH(Table1[[#This Row],[sellChartName]],accountchart[chartName],0))</f>
        <v>52900077</v>
      </c>
      <c r="P850" s="42" t="e">
        <f>INDEX(accountchart[chartId], MATCH(Table1[[#This Row],[buyChartName]],accountchart[chartName],0))</f>
        <v>#N/A</v>
      </c>
    </row>
    <row r="851" spans="1:16" s="3" customFormat="1" x14ac:dyDescent="0.5">
      <c r="A851" s="3" t="s">
        <v>3825</v>
      </c>
      <c r="B851" s="40" t="s">
        <v>1488</v>
      </c>
      <c r="C851" s="41">
        <f t="shared" si="32"/>
        <v>3</v>
      </c>
      <c r="D851" s="34" t="s">
        <v>3637</v>
      </c>
      <c r="E851" s="49" t="s">
        <v>3466</v>
      </c>
      <c r="F851" s="54" t="s">
        <v>3638</v>
      </c>
      <c r="G851" s="40"/>
      <c r="H851" s="40">
        <v>1</v>
      </c>
      <c r="I851" s="3" t="s">
        <v>3725</v>
      </c>
      <c r="K851" s="40"/>
      <c r="L851" s="40">
        <v>1</v>
      </c>
      <c r="M851" s="3" t="s">
        <v>1539</v>
      </c>
      <c r="O851" s="42" t="str">
        <f>INDEX(accountchart[chartId], MATCH(Table1[[#This Row],[sellChartName]],accountchart[chartName],0))</f>
        <v>52900077</v>
      </c>
      <c r="P851" s="42" t="e">
        <f>INDEX(accountchart[chartId], MATCH(Table1[[#This Row],[buyChartName]],accountchart[chartName],0))</f>
        <v>#N/A</v>
      </c>
    </row>
    <row r="852" spans="1:16" s="3" customFormat="1" x14ac:dyDescent="0.5">
      <c r="A852" s="3" t="s">
        <v>3826</v>
      </c>
      <c r="B852" s="40" t="s">
        <v>1488</v>
      </c>
      <c r="C852" s="41">
        <f t="shared" si="32"/>
        <v>3</v>
      </c>
      <c r="D852" s="34" t="s">
        <v>3639</v>
      </c>
      <c r="E852" s="49" t="s">
        <v>3466</v>
      </c>
      <c r="F852" s="54" t="s">
        <v>3557</v>
      </c>
      <c r="G852" s="40">
        <v>280</v>
      </c>
      <c r="H852" s="40">
        <v>1</v>
      </c>
      <c r="I852" s="3" t="s">
        <v>3725</v>
      </c>
      <c r="K852" s="40"/>
      <c r="L852" s="40">
        <v>1</v>
      </c>
      <c r="M852" s="3" t="s">
        <v>1539</v>
      </c>
      <c r="O852" s="42" t="str">
        <f>INDEX(accountchart[chartId], MATCH(Table1[[#This Row],[sellChartName]],accountchart[chartName],0))</f>
        <v>52900077</v>
      </c>
      <c r="P852" s="42" t="e">
        <f>INDEX(accountchart[chartId], MATCH(Table1[[#This Row],[buyChartName]],accountchart[chartName],0))</f>
        <v>#N/A</v>
      </c>
    </row>
    <row r="853" spans="1:16" s="3" customFormat="1" x14ac:dyDescent="0.5">
      <c r="A853" s="3" t="s">
        <v>3827</v>
      </c>
      <c r="B853" s="40" t="s">
        <v>1488</v>
      </c>
      <c r="C853" s="41">
        <f t="shared" ref="C853:C876" si="33">IF($B853="ProductService",1,IF($B853="ProductNonInventory",3,IF($B853="ProductInventory",5,"error")))</f>
        <v>3</v>
      </c>
      <c r="D853" s="34" t="s">
        <v>3641</v>
      </c>
      <c r="E853" s="49" t="s">
        <v>3466</v>
      </c>
      <c r="F853" s="54" t="s">
        <v>3640</v>
      </c>
      <c r="G853" s="40">
        <v>120</v>
      </c>
      <c r="H853" s="40">
        <v>1</v>
      </c>
      <c r="I853" s="3" t="s">
        <v>3725</v>
      </c>
      <c r="K853" s="40"/>
      <c r="L853" s="40">
        <v>1</v>
      </c>
      <c r="M853" s="3" t="s">
        <v>1539</v>
      </c>
      <c r="O853" s="42" t="str">
        <f>INDEX(accountchart[chartId], MATCH(Table1[[#This Row],[sellChartName]],accountchart[chartName],0))</f>
        <v>52900077</v>
      </c>
      <c r="P853" s="42" t="e">
        <f>INDEX(accountchart[chartId], MATCH(Table1[[#This Row],[buyChartName]],accountchart[chartName],0))</f>
        <v>#N/A</v>
      </c>
    </row>
    <row r="854" spans="1:16" s="3" customFormat="1" x14ac:dyDescent="0.5">
      <c r="A854" s="3" t="s">
        <v>3828</v>
      </c>
      <c r="B854" s="40" t="s">
        <v>1488</v>
      </c>
      <c r="C854" s="41">
        <f t="shared" si="33"/>
        <v>3</v>
      </c>
      <c r="D854" s="34" t="s">
        <v>3642</v>
      </c>
      <c r="E854" s="49" t="s">
        <v>3466</v>
      </c>
      <c r="F854" s="54"/>
      <c r="G854" s="40">
        <v>100</v>
      </c>
      <c r="H854" s="40">
        <v>1</v>
      </c>
      <c r="I854" s="3" t="s">
        <v>3725</v>
      </c>
      <c r="K854" s="40"/>
      <c r="L854" s="40">
        <v>1</v>
      </c>
      <c r="M854" s="3" t="s">
        <v>1539</v>
      </c>
      <c r="O854" s="42" t="str">
        <f>INDEX(accountchart[chartId], MATCH(Table1[[#This Row],[sellChartName]],accountchart[chartName],0))</f>
        <v>52900077</v>
      </c>
      <c r="P854" s="42" t="e">
        <f>INDEX(accountchart[chartId], MATCH(Table1[[#This Row],[buyChartName]],accountchart[chartName],0))</f>
        <v>#N/A</v>
      </c>
    </row>
    <row r="855" spans="1:16" s="3" customFormat="1" x14ac:dyDescent="0.5">
      <c r="A855" s="3" t="s">
        <v>3829</v>
      </c>
      <c r="B855" s="40" t="s">
        <v>1488</v>
      </c>
      <c r="C855" s="41">
        <f t="shared" si="33"/>
        <v>3</v>
      </c>
      <c r="D855" s="34" t="s">
        <v>3643</v>
      </c>
      <c r="E855" s="49" t="s">
        <v>3466</v>
      </c>
      <c r="F855" s="54"/>
      <c r="G855" s="40">
        <v>100</v>
      </c>
      <c r="H855" s="40">
        <v>1</v>
      </c>
      <c r="I855" s="3" t="s">
        <v>3725</v>
      </c>
      <c r="K855" s="40"/>
      <c r="L855" s="40">
        <v>1</v>
      </c>
      <c r="M855" s="3" t="s">
        <v>1539</v>
      </c>
      <c r="O855" s="42" t="str">
        <f>INDEX(accountchart[chartId], MATCH(Table1[[#This Row],[sellChartName]],accountchart[chartName],0))</f>
        <v>52900077</v>
      </c>
      <c r="P855" s="42" t="e">
        <f>INDEX(accountchart[chartId], MATCH(Table1[[#This Row],[buyChartName]],accountchart[chartName],0))</f>
        <v>#N/A</v>
      </c>
    </row>
    <row r="856" spans="1:16" s="3" customFormat="1" x14ac:dyDescent="0.5">
      <c r="A856" s="3" t="s">
        <v>3830</v>
      </c>
      <c r="B856" s="40" t="s">
        <v>1488</v>
      </c>
      <c r="C856" s="41">
        <f t="shared" si="33"/>
        <v>3</v>
      </c>
      <c r="D856" s="34" t="s">
        <v>3644</v>
      </c>
      <c r="E856" s="49" t="s">
        <v>3466</v>
      </c>
      <c r="F856" s="54"/>
      <c r="G856" s="40">
        <v>100</v>
      </c>
      <c r="H856" s="40">
        <v>1</v>
      </c>
      <c r="I856" s="3" t="s">
        <v>3725</v>
      </c>
      <c r="K856" s="40"/>
      <c r="L856" s="40">
        <v>1</v>
      </c>
      <c r="M856" s="3" t="s">
        <v>1539</v>
      </c>
      <c r="N856" s="3" t="s">
        <v>1743</v>
      </c>
      <c r="O856" s="42" t="str">
        <f>INDEX(accountchart[chartId], MATCH(Table1[[#This Row],[sellChartName]],accountchart[chartName],0))</f>
        <v>52900077</v>
      </c>
      <c r="P856" s="42" t="str">
        <f>INDEX(accountchart[chartId], MATCH(Table1[[#This Row],[buyChartName]],accountchart[chartName],0))</f>
        <v>53172273</v>
      </c>
    </row>
    <row r="857" spans="1:16" s="3" customFormat="1" x14ac:dyDescent="0.5">
      <c r="A857" s="3" t="s">
        <v>3831</v>
      </c>
      <c r="B857" s="40" t="s">
        <v>1488</v>
      </c>
      <c r="C857" s="41">
        <f t="shared" si="33"/>
        <v>3</v>
      </c>
      <c r="D857" s="34" t="s">
        <v>1247</v>
      </c>
      <c r="E857" s="49" t="s">
        <v>3466</v>
      </c>
      <c r="F857" s="54"/>
      <c r="G857" s="40">
        <v>150</v>
      </c>
      <c r="H857" s="40">
        <v>1</v>
      </c>
      <c r="I857" s="3" t="s">
        <v>3725</v>
      </c>
      <c r="K857" s="40"/>
      <c r="L857" s="40">
        <v>1</v>
      </c>
      <c r="M857" s="3" t="s">
        <v>1539</v>
      </c>
      <c r="O857" s="42" t="str">
        <f>INDEX(accountchart[chartId], MATCH(Table1[[#This Row],[sellChartName]],accountchart[chartName],0))</f>
        <v>52900077</v>
      </c>
      <c r="P857" s="42" t="e">
        <f>INDEX(accountchart[chartId], MATCH(Table1[[#This Row],[buyChartName]],accountchart[chartName],0))</f>
        <v>#N/A</v>
      </c>
    </row>
    <row r="858" spans="1:16" s="3" customFormat="1" x14ac:dyDescent="0.5">
      <c r="A858" s="3" t="s">
        <v>3832</v>
      </c>
      <c r="B858" s="40" t="s">
        <v>1488</v>
      </c>
      <c r="C858" s="41">
        <f t="shared" si="33"/>
        <v>3</v>
      </c>
      <c r="D858" s="34" t="s">
        <v>1257</v>
      </c>
      <c r="E858" s="49" t="s">
        <v>3466</v>
      </c>
      <c r="F858" s="54"/>
      <c r="G858" s="40"/>
      <c r="H858" s="40">
        <v>1</v>
      </c>
      <c r="I858" s="3" t="s">
        <v>3725</v>
      </c>
      <c r="K858" s="40"/>
      <c r="L858" s="40">
        <v>1</v>
      </c>
      <c r="M858" s="3" t="s">
        <v>1539</v>
      </c>
      <c r="O858" s="42" t="str">
        <f>INDEX(accountchart[chartId], MATCH(Table1[[#This Row],[sellChartName]],accountchart[chartName],0))</f>
        <v>52900077</v>
      </c>
      <c r="P858" s="42" t="e">
        <f>INDEX(accountchart[chartId], MATCH(Table1[[#This Row],[buyChartName]],accountchart[chartName],0))</f>
        <v>#N/A</v>
      </c>
    </row>
    <row r="859" spans="1:16" s="3" customFormat="1" x14ac:dyDescent="0.5">
      <c r="A859" s="3" t="s">
        <v>3833</v>
      </c>
      <c r="B859" s="40" t="s">
        <v>1488</v>
      </c>
      <c r="C859" s="41">
        <f t="shared" si="33"/>
        <v>3</v>
      </c>
      <c r="D859" s="34" t="s">
        <v>3645</v>
      </c>
      <c r="E859" s="49" t="s">
        <v>3466</v>
      </c>
      <c r="F859" s="54" t="s">
        <v>3646</v>
      </c>
      <c r="G859" s="40"/>
      <c r="H859" s="40">
        <v>1</v>
      </c>
      <c r="I859" s="3" t="s">
        <v>3725</v>
      </c>
      <c r="K859" s="40"/>
      <c r="L859" s="40">
        <v>1</v>
      </c>
      <c r="M859" s="3" t="s">
        <v>1539</v>
      </c>
      <c r="O859" s="42" t="str">
        <f>INDEX(accountchart[chartId], MATCH(Table1[[#This Row],[sellChartName]],accountchart[chartName],0))</f>
        <v>52900077</v>
      </c>
      <c r="P859" s="42" t="e">
        <f>INDEX(accountchart[chartId], MATCH(Table1[[#This Row],[buyChartName]],accountchart[chartName],0))</f>
        <v>#N/A</v>
      </c>
    </row>
    <row r="860" spans="1:16" s="3" customFormat="1" x14ac:dyDescent="0.5">
      <c r="A860" s="3" t="s">
        <v>3834</v>
      </c>
      <c r="B860" s="40" t="s">
        <v>1488</v>
      </c>
      <c r="C860" s="41">
        <f t="shared" si="33"/>
        <v>3</v>
      </c>
      <c r="D860" s="34" t="s">
        <v>1246</v>
      </c>
      <c r="E860" s="49" t="s">
        <v>3466</v>
      </c>
      <c r="F860" s="54"/>
      <c r="G860" s="40">
        <v>280</v>
      </c>
      <c r="H860" s="40">
        <v>1</v>
      </c>
      <c r="I860" s="3" t="s">
        <v>3725</v>
      </c>
      <c r="K860" s="40"/>
      <c r="L860" s="40">
        <v>1</v>
      </c>
      <c r="M860" s="3" t="s">
        <v>1539</v>
      </c>
      <c r="O860" s="42" t="str">
        <f>INDEX(accountchart[chartId], MATCH(Table1[[#This Row],[sellChartName]],accountchart[chartName],0))</f>
        <v>52900077</v>
      </c>
      <c r="P860" s="42" t="e">
        <f>INDEX(accountchart[chartId], MATCH(Table1[[#This Row],[buyChartName]],accountchart[chartName],0))</f>
        <v>#N/A</v>
      </c>
    </row>
    <row r="861" spans="1:16" s="3" customFormat="1" x14ac:dyDescent="0.5">
      <c r="A861" s="3" t="s">
        <v>3835</v>
      </c>
      <c r="B861" s="40" t="s">
        <v>1488</v>
      </c>
      <c r="C861" s="41">
        <f t="shared" si="33"/>
        <v>3</v>
      </c>
      <c r="D861" s="34" t="s">
        <v>1088</v>
      </c>
      <c r="E861" s="49" t="s">
        <v>3466</v>
      </c>
      <c r="F861" s="54"/>
      <c r="G861" s="40">
        <v>5</v>
      </c>
      <c r="H861" s="40">
        <v>1</v>
      </c>
      <c r="I861" s="3" t="s">
        <v>3725</v>
      </c>
      <c r="K861" s="40"/>
      <c r="L861" s="40">
        <v>1</v>
      </c>
      <c r="M861" s="3" t="s">
        <v>1539</v>
      </c>
      <c r="O861" s="42" t="str">
        <f>INDEX(accountchart[chartId], MATCH(Table1[[#This Row],[sellChartName]],accountchart[chartName],0))</f>
        <v>52900077</v>
      </c>
      <c r="P861" s="42" t="e">
        <f>INDEX(accountchart[chartId], MATCH(Table1[[#This Row],[buyChartName]],accountchart[chartName],0))</f>
        <v>#N/A</v>
      </c>
    </row>
    <row r="862" spans="1:16" s="3" customFormat="1" x14ac:dyDescent="0.5">
      <c r="A862" s="3" t="s">
        <v>3836</v>
      </c>
      <c r="B862" s="40" t="s">
        <v>1488</v>
      </c>
      <c r="C862" s="41">
        <f t="shared" si="33"/>
        <v>3</v>
      </c>
      <c r="D862" s="34" t="s">
        <v>1087</v>
      </c>
      <c r="E862" s="49" t="s">
        <v>3466</v>
      </c>
      <c r="F862" s="54"/>
      <c r="G862" s="40">
        <v>50</v>
      </c>
      <c r="H862" s="40">
        <v>1</v>
      </c>
      <c r="I862" s="3" t="s">
        <v>3725</v>
      </c>
      <c r="K862" s="40"/>
      <c r="L862" s="40">
        <v>1</v>
      </c>
      <c r="M862" s="3" t="s">
        <v>1539</v>
      </c>
      <c r="O862" s="42" t="str">
        <f>INDEX(accountchart[chartId], MATCH(Table1[[#This Row],[sellChartName]],accountchart[chartName],0))</f>
        <v>52900077</v>
      </c>
      <c r="P862" s="42" t="e">
        <f>INDEX(accountchart[chartId], MATCH(Table1[[#This Row],[buyChartName]],accountchart[chartName],0))</f>
        <v>#N/A</v>
      </c>
    </row>
    <row r="863" spans="1:16" s="3" customFormat="1" x14ac:dyDescent="0.5">
      <c r="A863" s="3" t="s">
        <v>3838</v>
      </c>
      <c r="B863" s="40" t="s">
        <v>1488</v>
      </c>
      <c r="C863" s="41">
        <f t="shared" si="33"/>
        <v>3</v>
      </c>
      <c r="D863" s="34" t="s">
        <v>3647</v>
      </c>
      <c r="E863" s="49" t="s">
        <v>3466</v>
      </c>
      <c r="F863" s="54"/>
      <c r="G863" s="40">
        <v>80</v>
      </c>
      <c r="H863" s="40">
        <v>1</v>
      </c>
      <c r="I863" s="3" t="s">
        <v>3725</v>
      </c>
      <c r="K863" s="40"/>
      <c r="L863" s="40">
        <v>1</v>
      </c>
      <c r="M863" s="3" t="s">
        <v>1539</v>
      </c>
      <c r="O863" s="42" t="str">
        <f>INDEX(accountchart[chartId], MATCH(Table1[[#This Row],[sellChartName]],accountchart[chartName],0))</f>
        <v>52900077</v>
      </c>
      <c r="P863" s="42" t="e">
        <f>INDEX(accountchart[chartId], MATCH(Table1[[#This Row],[buyChartName]],accountchart[chartName],0))</f>
        <v>#N/A</v>
      </c>
    </row>
    <row r="864" spans="1:16" s="3" customFormat="1" x14ac:dyDescent="0.5">
      <c r="A864" s="3" t="s">
        <v>3839</v>
      </c>
      <c r="B864" s="40" t="s">
        <v>1488</v>
      </c>
      <c r="C864" s="41">
        <f t="shared" si="33"/>
        <v>3</v>
      </c>
      <c r="D864" s="34" t="s">
        <v>3648</v>
      </c>
      <c r="E864" s="49" t="s">
        <v>3466</v>
      </c>
      <c r="F864" s="54"/>
      <c r="G864" s="40">
        <v>80</v>
      </c>
      <c r="H864" s="40">
        <v>1</v>
      </c>
      <c r="I864" s="3" t="s">
        <v>3725</v>
      </c>
      <c r="K864" s="40"/>
      <c r="L864" s="40">
        <v>1</v>
      </c>
      <c r="M864" s="3" t="s">
        <v>1539</v>
      </c>
      <c r="O864" s="42" t="str">
        <f>INDEX(accountchart[chartId], MATCH(Table1[[#This Row],[sellChartName]],accountchart[chartName],0))</f>
        <v>52900077</v>
      </c>
      <c r="P864" s="42" t="e">
        <f>INDEX(accountchart[chartId], MATCH(Table1[[#This Row],[buyChartName]],accountchart[chartName],0))</f>
        <v>#N/A</v>
      </c>
    </row>
    <row r="865" spans="1:16" s="3" customFormat="1" x14ac:dyDescent="0.5">
      <c r="A865" s="3" t="s">
        <v>3840</v>
      </c>
      <c r="B865" s="40" t="s">
        <v>1488</v>
      </c>
      <c r="C865" s="41">
        <f t="shared" si="33"/>
        <v>3</v>
      </c>
      <c r="D865" s="34" t="s">
        <v>3649</v>
      </c>
      <c r="E865" s="49" t="s">
        <v>3466</v>
      </c>
      <c r="F865" s="54"/>
      <c r="G865" s="40">
        <v>100</v>
      </c>
      <c r="H865" s="40">
        <v>1</v>
      </c>
      <c r="I865" s="3" t="s">
        <v>3725</v>
      </c>
      <c r="K865" s="40"/>
      <c r="L865" s="40">
        <v>1</v>
      </c>
      <c r="M865" s="3" t="s">
        <v>1539</v>
      </c>
      <c r="O865" s="42" t="str">
        <f>INDEX(accountchart[chartId], MATCH(Table1[[#This Row],[sellChartName]],accountchart[chartName],0))</f>
        <v>52900077</v>
      </c>
      <c r="P865" s="42" t="e">
        <f>INDEX(accountchart[chartId], MATCH(Table1[[#This Row],[buyChartName]],accountchart[chartName],0))</f>
        <v>#N/A</v>
      </c>
    </row>
    <row r="866" spans="1:16" s="3" customFormat="1" x14ac:dyDescent="0.5">
      <c r="A866" s="3" t="s">
        <v>3837</v>
      </c>
      <c r="B866" s="40" t="s">
        <v>1488</v>
      </c>
      <c r="C866" s="41">
        <f t="shared" si="33"/>
        <v>3</v>
      </c>
      <c r="D866" s="34" t="s">
        <v>3650</v>
      </c>
      <c r="E866" s="49" t="s">
        <v>3466</v>
      </c>
      <c r="F866" s="54" t="s">
        <v>3651</v>
      </c>
      <c r="G866" s="40">
        <v>180</v>
      </c>
      <c r="H866" s="40">
        <v>1</v>
      </c>
      <c r="I866" s="3" t="s">
        <v>3725</v>
      </c>
      <c r="K866" s="40"/>
      <c r="L866" s="40">
        <v>1</v>
      </c>
      <c r="M866" s="3" t="s">
        <v>1539</v>
      </c>
      <c r="O866" s="42" t="str">
        <f>INDEX(accountchart[chartId], MATCH(Table1[[#This Row],[sellChartName]],accountchart[chartName],0))</f>
        <v>52900077</v>
      </c>
      <c r="P866" s="42" t="e">
        <f>INDEX(accountchart[chartId], MATCH(Table1[[#This Row],[buyChartName]],accountchart[chartName],0))</f>
        <v>#N/A</v>
      </c>
    </row>
    <row r="867" spans="1:16" s="3" customFormat="1" x14ac:dyDescent="0.5">
      <c r="A867" s="3" t="s">
        <v>3841</v>
      </c>
      <c r="B867" s="40" t="s">
        <v>1488</v>
      </c>
      <c r="C867" s="41">
        <f t="shared" si="33"/>
        <v>3</v>
      </c>
      <c r="D867" s="34" t="s">
        <v>3652</v>
      </c>
      <c r="E867" s="49" t="s">
        <v>3466</v>
      </c>
      <c r="F867" s="54" t="s">
        <v>3653</v>
      </c>
      <c r="G867" s="40"/>
      <c r="H867" s="40">
        <v>1</v>
      </c>
      <c r="I867" s="3" t="s">
        <v>3725</v>
      </c>
      <c r="K867" s="40"/>
      <c r="L867" s="40">
        <v>1</v>
      </c>
      <c r="M867" s="3" t="s">
        <v>1539</v>
      </c>
      <c r="O867" s="42" t="str">
        <f>INDEX(accountchart[chartId], MATCH(Table1[[#This Row],[sellChartName]],accountchart[chartName],0))</f>
        <v>52900077</v>
      </c>
      <c r="P867" s="42" t="e">
        <f>INDEX(accountchart[chartId], MATCH(Table1[[#This Row],[buyChartName]],accountchart[chartName],0))</f>
        <v>#N/A</v>
      </c>
    </row>
    <row r="868" spans="1:16" s="3" customFormat="1" x14ac:dyDescent="0.5">
      <c r="A868" s="3" t="s">
        <v>3842</v>
      </c>
      <c r="B868" s="40" t="s">
        <v>1488</v>
      </c>
      <c r="C868" s="41">
        <f t="shared" si="33"/>
        <v>3</v>
      </c>
      <c r="D868" s="34" t="s">
        <v>1201</v>
      </c>
      <c r="E868" s="49" t="s">
        <v>3466</v>
      </c>
      <c r="F868" s="54"/>
      <c r="G868" s="40"/>
      <c r="H868" s="40">
        <v>1</v>
      </c>
      <c r="I868" s="3" t="s">
        <v>3725</v>
      </c>
      <c r="K868" s="40"/>
      <c r="L868" s="40">
        <v>1</v>
      </c>
      <c r="M868" s="3" t="s">
        <v>1539</v>
      </c>
      <c r="O868" s="42" t="str">
        <f>INDEX(accountchart[chartId], MATCH(Table1[[#This Row],[sellChartName]],accountchart[chartName],0))</f>
        <v>52900077</v>
      </c>
      <c r="P868" s="42" t="e">
        <f>INDEX(accountchart[chartId], MATCH(Table1[[#This Row],[buyChartName]],accountchart[chartName],0))</f>
        <v>#N/A</v>
      </c>
    </row>
    <row r="869" spans="1:16" s="3" customFormat="1" x14ac:dyDescent="0.5">
      <c r="A869" s="3" t="s">
        <v>3843</v>
      </c>
      <c r="B869" s="40" t="s">
        <v>1488</v>
      </c>
      <c r="C869" s="41">
        <f t="shared" si="33"/>
        <v>3</v>
      </c>
      <c r="D869" s="34" t="s">
        <v>3654</v>
      </c>
      <c r="E869" s="49" t="s">
        <v>3466</v>
      </c>
      <c r="F869" s="54" t="s">
        <v>3655</v>
      </c>
      <c r="G869" s="40"/>
      <c r="H869" s="40">
        <v>1</v>
      </c>
      <c r="I869" s="3" t="s">
        <v>3725</v>
      </c>
      <c r="K869" s="40"/>
      <c r="L869" s="40">
        <v>1</v>
      </c>
      <c r="M869" s="3" t="s">
        <v>1539</v>
      </c>
      <c r="O869" s="42" t="str">
        <f>INDEX(accountchart[chartId], MATCH(Table1[[#This Row],[sellChartName]],accountchart[chartName],0))</f>
        <v>52900077</v>
      </c>
      <c r="P869" s="42" t="e">
        <f>INDEX(accountchart[chartId], MATCH(Table1[[#This Row],[buyChartName]],accountchart[chartName],0))</f>
        <v>#N/A</v>
      </c>
    </row>
    <row r="870" spans="1:16" s="3" customFormat="1" x14ac:dyDescent="0.5">
      <c r="A870" s="3" t="s">
        <v>3844</v>
      </c>
      <c r="B870" s="40" t="s">
        <v>1488</v>
      </c>
      <c r="C870" s="41">
        <f t="shared" si="33"/>
        <v>3</v>
      </c>
      <c r="D870" s="34" t="s">
        <v>1418</v>
      </c>
      <c r="E870" s="49" t="s">
        <v>3466</v>
      </c>
      <c r="F870" s="54" t="s">
        <v>3656</v>
      </c>
      <c r="G870" s="40">
        <v>80</v>
      </c>
      <c r="H870" s="40">
        <v>1</v>
      </c>
      <c r="I870" s="3" t="s">
        <v>3725</v>
      </c>
      <c r="K870" s="40"/>
      <c r="L870" s="40">
        <v>1</v>
      </c>
      <c r="M870" s="3" t="s">
        <v>1539</v>
      </c>
      <c r="O870" s="42" t="str">
        <f>INDEX(accountchart[chartId], MATCH(Table1[[#This Row],[sellChartName]],accountchart[chartName],0))</f>
        <v>52900077</v>
      </c>
      <c r="P870" s="42" t="e">
        <f>INDEX(accountchart[chartId], MATCH(Table1[[#This Row],[buyChartName]],accountchart[chartName],0))</f>
        <v>#N/A</v>
      </c>
    </row>
    <row r="871" spans="1:16" s="3" customFormat="1" x14ac:dyDescent="0.5">
      <c r="A871" s="3" t="s">
        <v>3845</v>
      </c>
      <c r="B871" s="40" t="s">
        <v>1488</v>
      </c>
      <c r="C871" s="41">
        <f t="shared" si="33"/>
        <v>3</v>
      </c>
      <c r="D871" s="34" t="s">
        <v>1271</v>
      </c>
      <c r="E871" s="49" t="s">
        <v>3466</v>
      </c>
      <c r="F871" s="54"/>
      <c r="G871" s="40"/>
      <c r="H871" s="40">
        <v>1</v>
      </c>
      <c r="I871" s="3" t="s">
        <v>3725</v>
      </c>
      <c r="K871" s="40"/>
      <c r="L871" s="40">
        <v>1</v>
      </c>
      <c r="M871" s="3" t="s">
        <v>1539</v>
      </c>
      <c r="O871" s="42" t="str">
        <f>INDEX(accountchart[chartId], MATCH(Table1[[#This Row],[sellChartName]],accountchart[chartName],0))</f>
        <v>52900077</v>
      </c>
      <c r="P871" s="42" t="e">
        <f>INDEX(accountchart[chartId], MATCH(Table1[[#This Row],[buyChartName]],accountchart[chartName],0))</f>
        <v>#N/A</v>
      </c>
    </row>
    <row r="872" spans="1:16" s="3" customFormat="1" x14ac:dyDescent="0.5">
      <c r="A872" s="3" t="s">
        <v>3846</v>
      </c>
      <c r="B872" s="40" t="s">
        <v>1488</v>
      </c>
      <c r="C872" s="41">
        <f t="shared" si="33"/>
        <v>3</v>
      </c>
      <c r="D872" s="34" t="s">
        <v>3658</v>
      </c>
      <c r="E872" s="49" t="s">
        <v>4021</v>
      </c>
      <c r="F872" s="54" t="s">
        <v>3657</v>
      </c>
      <c r="G872" s="40">
        <v>180</v>
      </c>
      <c r="H872" s="40">
        <v>1</v>
      </c>
      <c r="I872" s="3" t="s">
        <v>3725</v>
      </c>
      <c r="K872" s="40"/>
      <c r="L872" s="40">
        <v>1</v>
      </c>
      <c r="M872" s="3" t="s">
        <v>1539</v>
      </c>
      <c r="O872" s="42" t="str">
        <f>INDEX(accountchart[chartId], MATCH(Table1[[#This Row],[sellChartName]],accountchart[chartName],0))</f>
        <v>52900077</v>
      </c>
      <c r="P872" s="42" t="e">
        <f>INDEX(accountchart[chartId], MATCH(Table1[[#This Row],[buyChartName]],accountchart[chartName],0))</f>
        <v>#N/A</v>
      </c>
    </row>
    <row r="873" spans="1:16" s="3" customFormat="1" x14ac:dyDescent="0.5">
      <c r="A873" s="3" t="s">
        <v>3847</v>
      </c>
      <c r="B873" s="40" t="s">
        <v>1488</v>
      </c>
      <c r="C873" s="41">
        <f t="shared" si="33"/>
        <v>3</v>
      </c>
      <c r="D873" s="34" t="s">
        <v>3659</v>
      </c>
      <c r="E873" s="49" t="s">
        <v>4021</v>
      </c>
      <c r="F873" s="54" t="s">
        <v>3660</v>
      </c>
      <c r="G873" s="40"/>
      <c r="H873" s="40">
        <v>1</v>
      </c>
      <c r="I873" s="3" t="s">
        <v>3725</v>
      </c>
      <c r="K873" s="40"/>
      <c r="L873" s="40">
        <v>1</v>
      </c>
      <c r="M873" s="3" t="s">
        <v>1539</v>
      </c>
      <c r="O873" s="42" t="str">
        <f>INDEX(accountchart[chartId], MATCH(Table1[[#This Row],[sellChartName]],accountchart[chartName],0))</f>
        <v>52900077</v>
      </c>
      <c r="P873" s="42" t="e">
        <f>INDEX(accountchart[chartId], MATCH(Table1[[#This Row],[buyChartName]],accountchart[chartName],0))</f>
        <v>#N/A</v>
      </c>
    </row>
    <row r="874" spans="1:16" s="3" customFormat="1" x14ac:dyDescent="0.5">
      <c r="A874" s="3" t="s">
        <v>3848</v>
      </c>
      <c r="B874" s="40" t="s">
        <v>1488</v>
      </c>
      <c r="C874" s="41">
        <f t="shared" si="33"/>
        <v>3</v>
      </c>
      <c r="D874" s="34" t="s">
        <v>1230</v>
      </c>
      <c r="E874" s="49" t="s">
        <v>4021</v>
      </c>
      <c r="F874" s="54"/>
      <c r="G874" s="40">
        <v>200</v>
      </c>
      <c r="H874" s="40">
        <v>1</v>
      </c>
      <c r="I874" s="3" t="s">
        <v>3725</v>
      </c>
      <c r="K874" s="40"/>
      <c r="L874" s="40">
        <v>1</v>
      </c>
      <c r="M874" s="3" t="s">
        <v>1539</v>
      </c>
      <c r="O874" s="42" t="str">
        <f>INDEX(accountchart[chartId], MATCH(Table1[[#This Row],[sellChartName]],accountchart[chartName],0))</f>
        <v>52900077</v>
      </c>
      <c r="P874" s="42" t="e">
        <f>INDEX(accountchart[chartId], MATCH(Table1[[#This Row],[buyChartName]],accountchart[chartName],0))</f>
        <v>#N/A</v>
      </c>
    </row>
    <row r="875" spans="1:16" s="3" customFormat="1" x14ac:dyDescent="0.5">
      <c r="A875" s="3" t="s">
        <v>3849</v>
      </c>
      <c r="B875" s="40" t="s">
        <v>1488</v>
      </c>
      <c r="C875" s="41">
        <f t="shared" si="33"/>
        <v>3</v>
      </c>
      <c r="D875" s="34" t="s">
        <v>3661</v>
      </c>
      <c r="E875" s="49" t="s">
        <v>4021</v>
      </c>
      <c r="F875" s="54" t="s">
        <v>3662</v>
      </c>
      <c r="G875" s="40"/>
      <c r="H875" s="40">
        <v>1</v>
      </c>
      <c r="I875" s="3" t="s">
        <v>3725</v>
      </c>
      <c r="K875" s="40"/>
      <c r="L875" s="40">
        <v>1</v>
      </c>
      <c r="M875" s="3" t="s">
        <v>1539</v>
      </c>
      <c r="O875" s="42" t="str">
        <f>INDEX(accountchart[chartId], MATCH(Table1[[#This Row],[sellChartName]],accountchart[chartName],0))</f>
        <v>52900077</v>
      </c>
      <c r="P875" s="42" t="e">
        <f>INDEX(accountchart[chartId], MATCH(Table1[[#This Row],[buyChartName]],accountchart[chartName],0))</f>
        <v>#N/A</v>
      </c>
    </row>
    <row r="876" spans="1:16" s="3" customFormat="1" x14ac:dyDescent="0.5">
      <c r="A876" s="3" t="s">
        <v>3850</v>
      </c>
      <c r="B876" s="40" t="s">
        <v>1488</v>
      </c>
      <c r="C876" s="41">
        <f t="shared" si="33"/>
        <v>3</v>
      </c>
      <c r="D876" s="34" t="s">
        <v>3663</v>
      </c>
      <c r="E876" s="49" t="s">
        <v>4021</v>
      </c>
      <c r="F876" s="54" t="s">
        <v>3664</v>
      </c>
      <c r="G876" s="40"/>
      <c r="H876" s="40">
        <v>1</v>
      </c>
      <c r="I876" s="3" t="s">
        <v>3725</v>
      </c>
      <c r="K876" s="40"/>
      <c r="L876" s="40">
        <v>1</v>
      </c>
      <c r="M876" s="3" t="s">
        <v>1539</v>
      </c>
      <c r="O876" s="42" t="str">
        <f>INDEX(accountchart[chartId], MATCH(Table1[[#This Row],[sellChartName]],accountchart[chartName],0))</f>
        <v>52900077</v>
      </c>
      <c r="P876" s="42" t="e">
        <f>INDEX(accountchart[chartId], MATCH(Table1[[#This Row],[buyChartName]],accountchart[chartName],0))</f>
        <v>#N/A</v>
      </c>
    </row>
    <row r="877" spans="1:16" s="3" customFormat="1" x14ac:dyDescent="0.5">
      <c r="A877" s="3" t="s">
        <v>3851</v>
      </c>
      <c r="B877" s="40" t="s">
        <v>1488</v>
      </c>
      <c r="C877" s="41">
        <f t="shared" ref="C877:C902" si="34">IF($B877="ProductService",1,IF($B877="ProductNonInventory",3,IF($B877="ProductInventory",5,"error")))</f>
        <v>3</v>
      </c>
      <c r="D877" s="34" t="s">
        <v>3665</v>
      </c>
      <c r="E877" s="49" t="s">
        <v>4021</v>
      </c>
      <c r="F877" s="54"/>
      <c r="G877" s="40"/>
      <c r="H877" s="40">
        <v>1</v>
      </c>
      <c r="I877" s="3" t="s">
        <v>3725</v>
      </c>
      <c r="K877" s="40"/>
      <c r="L877" s="40">
        <v>1</v>
      </c>
      <c r="M877" s="3" t="s">
        <v>1539</v>
      </c>
      <c r="O877" s="42" t="str">
        <f>INDEX(accountchart[chartId], MATCH(Table1[[#This Row],[sellChartName]],accountchart[chartName],0))</f>
        <v>52900077</v>
      </c>
      <c r="P877" s="42" t="e">
        <f>INDEX(accountchart[chartId], MATCH(Table1[[#This Row],[buyChartName]],accountchart[chartName],0))</f>
        <v>#N/A</v>
      </c>
    </row>
    <row r="878" spans="1:16" s="3" customFormat="1" x14ac:dyDescent="0.5">
      <c r="A878" s="3" t="s">
        <v>3852</v>
      </c>
      <c r="B878" s="40" t="s">
        <v>1488</v>
      </c>
      <c r="C878" s="41">
        <f t="shared" si="34"/>
        <v>3</v>
      </c>
      <c r="D878" s="34" t="s">
        <v>3666</v>
      </c>
      <c r="E878" s="49" t="s">
        <v>4021</v>
      </c>
      <c r="F878" s="54"/>
      <c r="G878" s="40">
        <v>180</v>
      </c>
      <c r="H878" s="40">
        <v>1</v>
      </c>
      <c r="I878" s="3" t="s">
        <v>3725</v>
      </c>
      <c r="K878" s="40"/>
      <c r="L878" s="40">
        <v>1</v>
      </c>
      <c r="M878" s="3" t="s">
        <v>1539</v>
      </c>
      <c r="O878" s="42" t="str">
        <f>INDEX(accountchart[chartId], MATCH(Table1[[#This Row],[sellChartName]],accountchart[chartName],0))</f>
        <v>52900077</v>
      </c>
      <c r="P878" s="42" t="e">
        <f>INDEX(accountchart[chartId], MATCH(Table1[[#This Row],[buyChartName]],accountchart[chartName],0))</f>
        <v>#N/A</v>
      </c>
    </row>
    <row r="879" spans="1:16" s="3" customFormat="1" x14ac:dyDescent="0.5">
      <c r="A879" s="3" t="s">
        <v>3853</v>
      </c>
      <c r="B879" s="40" t="s">
        <v>1488</v>
      </c>
      <c r="C879" s="41">
        <f t="shared" si="34"/>
        <v>3</v>
      </c>
      <c r="D879" s="34" t="s">
        <v>3667</v>
      </c>
      <c r="E879" s="49" t="s">
        <v>4021</v>
      </c>
      <c r="F879" s="54"/>
      <c r="G879" s="40">
        <v>250</v>
      </c>
      <c r="H879" s="40">
        <v>1</v>
      </c>
      <c r="I879" s="3" t="s">
        <v>3725</v>
      </c>
      <c r="K879" s="40"/>
      <c r="L879" s="40">
        <v>1</v>
      </c>
      <c r="M879" s="3" t="s">
        <v>1539</v>
      </c>
      <c r="O879" s="42" t="str">
        <f>INDEX(accountchart[chartId], MATCH(Table1[[#This Row],[sellChartName]],accountchart[chartName],0))</f>
        <v>52900077</v>
      </c>
      <c r="P879" s="42" t="e">
        <f>INDEX(accountchart[chartId], MATCH(Table1[[#This Row],[buyChartName]],accountchart[chartName],0))</f>
        <v>#N/A</v>
      </c>
    </row>
    <row r="880" spans="1:16" s="3" customFormat="1" x14ac:dyDescent="0.5">
      <c r="A880" s="3" t="s">
        <v>3854</v>
      </c>
      <c r="B880" s="40" t="s">
        <v>1488</v>
      </c>
      <c r="C880" s="41">
        <f t="shared" si="34"/>
        <v>3</v>
      </c>
      <c r="D880" s="34" t="s">
        <v>3669</v>
      </c>
      <c r="E880" s="49" t="s">
        <v>4021</v>
      </c>
      <c r="F880" s="54" t="s">
        <v>3668</v>
      </c>
      <c r="G880" s="40">
        <v>180</v>
      </c>
      <c r="H880" s="40">
        <v>1</v>
      </c>
      <c r="I880" s="3" t="s">
        <v>3725</v>
      </c>
      <c r="K880" s="40"/>
      <c r="L880" s="40">
        <v>1</v>
      </c>
      <c r="M880" s="3" t="s">
        <v>1539</v>
      </c>
      <c r="O880" s="42" t="str">
        <f>INDEX(accountchart[chartId], MATCH(Table1[[#This Row],[sellChartName]],accountchart[chartName],0))</f>
        <v>52900077</v>
      </c>
      <c r="P880" s="42" t="e">
        <f>INDEX(accountchart[chartId], MATCH(Table1[[#This Row],[buyChartName]],accountchart[chartName],0))</f>
        <v>#N/A</v>
      </c>
    </row>
    <row r="881" spans="1:16" s="3" customFormat="1" x14ac:dyDescent="0.5">
      <c r="A881" s="3" t="s">
        <v>3855</v>
      </c>
      <c r="B881" s="40" t="s">
        <v>1488</v>
      </c>
      <c r="C881" s="41">
        <f t="shared" si="34"/>
        <v>3</v>
      </c>
      <c r="D881" s="34" t="s">
        <v>3670</v>
      </c>
      <c r="E881" s="49" t="s">
        <v>4021</v>
      </c>
      <c r="F881" s="54"/>
      <c r="G881" s="40">
        <v>180</v>
      </c>
      <c r="H881" s="40">
        <v>1</v>
      </c>
      <c r="I881" s="3" t="s">
        <v>3725</v>
      </c>
      <c r="K881" s="40"/>
      <c r="L881" s="40">
        <v>1</v>
      </c>
      <c r="M881" s="3" t="s">
        <v>1539</v>
      </c>
      <c r="O881" s="42" t="str">
        <f>INDEX(accountchart[chartId], MATCH(Table1[[#This Row],[sellChartName]],accountchart[chartName],0))</f>
        <v>52900077</v>
      </c>
      <c r="P881" s="42" t="e">
        <f>INDEX(accountchart[chartId], MATCH(Table1[[#This Row],[buyChartName]],accountchart[chartName],0))</f>
        <v>#N/A</v>
      </c>
    </row>
    <row r="882" spans="1:16" s="3" customFormat="1" x14ac:dyDescent="0.5">
      <c r="A882" s="3" t="s">
        <v>3856</v>
      </c>
      <c r="B882" s="40" t="s">
        <v>1488</v>
      </c>
      <c r="C882" s="41">
        <f t="shared" si="34"/>
        <v>3</v>
      </c>
      <c r="D882" s="34" t="s">
        <v>3671</v>
      </c>
      <c r="E882" s="49" t="s">
        <v>4021</v>
      </c>
      <c r="F882" s="54"/>
      <c r="G882" s="40">
        <v>180</v>
      </c>
      <c r="H882" s="40">
        <v>1</v>
      </c>
      <c r="I882" s="3" t="s">
        <v>3725</v>
      </c>
      <c r="K882" s="40"/>
      <c r="L882" s="40">
        <v>1</v>
      </c>
      <c r="M882" s="3" t="s">
        <v>1539</v>
      </c>
      <c r="O882" s="42" t="str">
        <f>INDEX(accountchart[chartId], MATCH(Table1[[#This Row],[sellChartName]],accountchart[chartName],0))</f>
        <v>52900077</v>
      </c>
      <c r="P882" s="42" t="e">
        <f>INDEX(accountchart[chartId], MATCH(Table1[[#This Row],[buyChartName]],accountchart[chartName],0))</f>
        <v>#N/A</v>
      </c>
    </row>
    <row r="883" spans="1:16" s="3" customFormat="1" x14ac:dyDescent="0.5">
      <c r="A883" s="3" t="s">
        <v>3857</v>
      </c>
      <c r="B883" s="40" t="s">
        <v>1488</v>
      </c>
      <c r="C883" s="41">
        <f t="shared" si="34"/>
        <v>3</v>
      </c>
      <c r="D883" s="34" t="s">
        <v>3672</v>
      </c>
      <c r="E883" s="49" t="s">
        <v>4021</v>
      </c>
      <c r="F883" s="54" t="s">
        <v>3673</v>
      </c>
      <c r="G883" s="40"/>
      <c r="H883" s="40">
        <v>1</v>
      </c>
      <c r="I883" s="3" t="s">
        <v>3725</v>
      </c>
      <c r="K883" s="40"/>
      <c r="L883" s="40">
        <v>1</v>
      </c>
      <c r="M883" s="3" t="s">
        <v>1539</v>
      </c>
      <c r="O883" s="42" t="str">
        <f>INDEX(accountchart[chartId], MATCH(Table1[[#This Row],[sellChartName]],accountchart[chartName],0))</f>
        <v>52900077</v>
      </c>
      <c r="P883" s="42" t="e">
        <f>INDEX(accountchart[chartId], MATCH(Table1[[#This Row],[buyChartName]],accountchart[chartName],0))</f>
        <v>#N/A</v>
      </c>
    </row>
    <row r="884" spans="1:16" s="3" customFormat="1" x14ac:dyDescent="0.5">
      <c r="A884" s="3" t="s">
        <v>3858</v>
      </c>
      <c r="B884" s="40" t="s">
        <v>1488</v>
      </c>
      <c r="C884" s="41">
        <f t="shared" si="34"/>
        <v>3</v>
      </c>
      <c r="D884" s="34" t="s">
        <v>3674</v>
      </c>
      <c r="E884" s="49" t="s">
        <v>3466</v>
      </c>
      <c r="F884" s="54" t="s">
        <v>3675</v>
      </c>
      <c r="G884" s="40"/>
      <c r="H884" s="40">
        <v>1</v>
      </c>
      <c r="I884" s="3" t="s">
        <v>3725</v>
      </c>
      <c r="K884" s="40"/>
      <c r="L884" s="40">
        <v>1</v>
      </c>
      <c r="M884" s="3" t="s">
        <v>1539</v>
      </c>
      <c r="O884" s="42" t="str">
        <f>INDEX(accountchart[chartId], MATCH(Table1[[#This Row],[sellChartName]],accountchart[chartName],0))</f>
        <v>52900077</v>
      </c>
      <c r="P884" s="42" t="e">
        <f>INDEX(accountchart[chartId], MATCH(Table1[[#This Row],[buyChartName]],accountchart[chartName],0))</f>
        <v>#N/A</v>
      </c>
    </row>
    <row r="885" spans="1:16" s="3" customFormat="1" x14ac:dyDescent="0.5">
      <c r="A885" s="3" t="s">
        <v>3859</v>
      </c>
      <c r="B885" s="40" t="s">
        <v>1488</v>
      </c>
      <c r="C885" s="41">
        <f t="shared" si="34"/>
        <v>3</v>
      </c>
      <c r="D885" s="34" t="s">
        <v>3676</v>
      </c>
      <c r="E885" s="49" t="s">
        <v>3466</v>
      </c>
      <c r="F885" s="54" t="s">
        <v>3677</v>
      </c>
      <c r="G885" s="40"/>
      <c r="H885" s="40">
        <v>1</v>
      </c>
      <c r="I885" s="3" t="s">
        <v>3725</v>
      </c>
      <c r="K885" s="40"/>
      <c r="L885" s="40">
        <v>1</v>
      </c>
      <c r="M885" s="3" t="s">
        <v>1539</v>
      </c>
      <c r="O885" s="42" t="str">
        <f>INDEX(accountchart[chartId], MATCH(Table1[[#This Row],[sellChartName]],accountchart[chartName],0))</f>
        <v>52900077</v>
      </c>
      <c r="P885" s="42" t="e">
        <f>INDEX(accountchart[chartId], MATCH(Table1[[#This Row],[buyChartName]],accountchart[chartName],0))</f>
        <v>#N/A</v>
      </c>
    </row>
    <row r="886" spans="1:16" s="3" customFormat="1" x14ac:dyDescent="0.5">
      <c r="A886" s="3" t="s">
        <v>3860</v>
      </c>
      <c r="B886" s="40" t="s">
        <v>1488</v>
      </c>
      <c r="C886" s="41">
        <f t="shared" si="34"/>
        <v>3</v>
      </c>
      <c r="D886" s="34" t="s">
        <v>3678</v>
      </c>
      <c r="E886" s="49" t="s">
        <v>3466</v>
      </c>
      <c r="F886" s="54" t="s">
        <v>3679</v>
      </c>
      <c r="G886" s="40"/>
      <c r="H886" s="40">
        <v>1</v>
      </c>
      <c r="I886" s="3" t="s">
        <v>3725</v>
      </c>
      <c r="K886" s="40"/>
      <c r="L886" s="40">
        <v>1</v>
      </c>
      <c r="M886" s="3" t="s">
        <v>1539</v>
      </c>
      <c r="O886" s="42" t="str">
        <f>INDEX(accountchart[chartId], MATCH(Table1[[#This Row],[sellChartName]],accountchart[chartName],0))</f>
        <v>52900077</v>
      </c>
      <c r="P886" s="42" t="e">
        <f>INDEX(accountchart[chartId], MATCH(Table1[[#This Row],[buyChartName]],accountchart[chartName],0))</f>
        <v>#N/A</v>
      </c>
    </row>
    <row r="887" spans="1:16" s="3" customFormat="1" x14ac:dyDescent="0.5">
      <c r="A887" s="3" t="s">
        <v>3861</v>
      </c>
      <c r="B887" s="40" t="s">
        <v>1488</v>
      </c>
      <c r="C887" s="41">
        <f t="shared" si="34"/>
        <v>3</v>
      </c>
      <c r="D887" s="34" t="s">
        <v>3680</v>
      </c>
      <c r="E887" s="49" t="s">
        <v>3466</v>
      </c>
      <c r="F887" s="54" t="s">
        <v>3681</v>
      </c>
      <c r="G887" s="40"/>
      <c r="H887" s="40">
        <v>1</v>
      </c>
      <c r="I887" s="3" t="s">
        <v>3725</v>
      </c>
      <c r="K887" s="40"/>
      <c r="L887" s="40">
        <v>1</v>
      </c>
      <c r="M887" s="3" t="s">
        <v>1539</v>
      </c>
      <c r="O887" s="42" t="str">
        <f>INDEX(accountchart[chartId], MATCH(Table1[[#This Row],[sellChartName]],accountchart[chartName],0))</f>
        <v>52900077</v>
      </c>
      <c r="P887" s="42" t="e">
        <f>INDEX(accountchart[chartId], MATCH(Table1[[#This Row],[buyChartName]],accountchart[chartName],0))</f>
        <v>#N/A</v>
      </c>
    </row>
    <row r="888" spans="1:16" s="3" customFormat="1" x14ac:dyDescent="0.5">
      <c r="A888" s="3" t="s">
        <v>3862</v>
      </c>
      <c r="B888" s="40" t="s">
        <v>1488</v>
      </c>
      <c r="C888" s="41">
        <f t="shared" si="34"/>
        <v>3</v>
      </c>
      <c r="D888" s="34" t="s">
        <v>1272</v>
      </c>
      <c r="E888" s="49" t="s">
        <v>3466</v>
      </c>
      <c r="F888" s="54"/>
      <c r="G888" s="40"/>
      <c r="H888" s="40">
        <v>1</v>
      </c>
      <c r="I888" s="3" t="s">
        <v>3725</v>
      </c>
      <c r="K888" s="40"/>
      <c r="L888" s="40">
        <v>1</v>
      </c>
      <c r="M888" s="3" t="s">
        <v>1539</v>
      </c>
      <c r="O888" s="42" t="str">
        <f>INDEX(accountchart[chartId], MATCH(Table1[[#This Row],[sellChartName]],accountchart[chartName],0))</f>
        <v>52900077</v>
      </c>
      <c r="P888" s="42" t="e">
        <f>INDEX(accountchart[chartId], MATCH(Table1[[#This Row],[buyChartName]],accountchart[chartName],0))</f>
        <v>#N/A</v>
      </c>
    </row>
    <row r="889" spans="1:16" s="3" customFormat="1" x14ac:dyDescent="0.5">
      <c r="A889" s="3" t="s">
        <v>3863</v>
      </c>
      <c r="B889" s="40" t="s">
        <v>1488</v>
      </c>
      <c r="C889" s="41">
        <f t="shared" ref="C889" si="35">IF($B889="ProductService",1,IF($B889="ProductNonInventory",3,IF($B889="ProductInventory",5,"error")))</f>
        <v>3</v>
      </c>
      <c r="D889" s="34" t="s">
        <v>3567</v>
      </c>
      <c r="E889" s="49" t="s">
        <v>3466</v>
      </c>
      <c r="F889" s="54" t="s">
        <v>3568</v>
      </c>
      <c r="G889" s="40"/>
      <c r="H889" s="40">
        <v>1</v>
      </c>
      <c r="I889" s="3" t="s">
        <v>3725</v>
      </c>
      <c r="K889" s="40"/>
      <c r="L889" s="40">
        <v>1</v>
      </c>
      <c r="M889" s="3" t="s">
        <v>1539</v>
      </c>
      <c r="O889" s="42" t="str">
        <f>INDEX(accountchart[chartId], MATCH(Table1[[#This Row],[sellChartName]],accountchart[chartName],0))</f>
        <v>52900077</v>
      </c>
      <c r="P889" s="42" t="e">
        <f>INDEX(accountchart[chartId], MATCH(Table1[[#This Row],[buyChartName]],accountchart[chartName],0))</f>
        <v>#N/A</v>
      </c>
    </row>
    <row r="890" spans="1:16" s="3" customFormat="1" x14ac:dyDescent="0.5">
      <c r="A890" s="3" t="s">
        <v>4009</v>
      </c>
      <c r="B890" s="40" t="s">
        <v>1488</v>
      </c>
      <c r="C890" s="41">
        <f t="shared" ref="C890" si="36">IF($B890="ProductService",1,IF($B890="ProductNonInventory",3,IF($B890="ProductInventory",5,"error")))</f>
        <v>3</v>
      </c>
      <c r="D890" s="34" t="s">
        <v>1411</v>
      </c>
      <c r="E890" s="49" t="s">
        <v>3466</v>
      </c>
      <c r="F890" s="54"/>
      <c r="G890" s="40"/>
      <c r="H890" s="40">
        <v>1</v>
      </c>
      <c r="I890" s="3" t="s">
        <v>3725</v>
      </c>
      <c r="K890" s="40"/>
      <c r="L890" s="40">
        <v>1</v>
      </c>
      <c r="M890" s="3" t="s">
        <v>1539</v>
      </c>
      <c r="O890" s="42" t="str">
        <f>INDEX(accountchart[chartId], MATCH(Table1[[#This Row],[sellChartName]],accountchart[chartName],0))</f>
        <v>52900077</v>
      </c>
      <c r="P890" s="42" t="e">
        <f>INDEX(accountchart[chartId], MATCH(Table1[[#This Row],[buyChartName]],accountchart[chartName],0))</f>
        <v>#N/A</v>
      </c>
    </row>
    <row r="891" spans="1:16" s="3" customFormat="1" x14ac:dyDescent="0.5">
      <c r="A891" s="3" t="s">
        <v>3864</v>
      </c>
      <c r="B891" s="40" t="s">
        <v>1488</v>
      </c>
      <c r="C891" s="41">
        <f t="shared" si="34"/>
        <v>3</v>
      </c>
      <c r="D891" s="34" t="s">
        <v>1220</v>
      </c>
      <c r="E891" s="49" t="s">
        <v>2385</v>
      </c>
      <c r="F891" s="54"/>
      <c r="G891" s="40"/>
      <c r="H891" s="40">
        <v>1</v>
      </c>
      <c r="I891" s="3" t="s">
        <v>3729</v>
      </c>
      <c r="K891" s="40"/>
      <c r="L891" s="40">
        <v>1</v>
      </c>
      <c r="M891" s="3" t="s">
        <v>1539</v>
      </c>
      <c r="O891" s="42" t="str">
        <f>INDEX(accountchart[chartId], MATCH(Table1[[#This Row],[sellChartName]],accountchart[chartName],0))</f>
        <v>52900077</v>
      </c>
      <c r="P891" s="42" t="e">
        <f>INDEX(accountchart[chartId], MATCH(Table1[[#This Row],[buyChartName]],accountchart[chartName],0))</f>
        <v>#N/A</v>
      </c>
    </row>
    <row r="892" spans="1:16" s="3" customFormat="1" x14ac:dyDescent="0.5">
      <c r="A892" s="3" t="s">
        <v>3865</v>
      </c>
      <c r="B892" s="40" t="s">
        <v>1488</v>
      </c>
      <c r="C892" s="41">
        <f t="shared" si="34"/>
        <v>3</v>
      </c>
      <c r="D892" s="34" t="s">
        <v>1219</v>
      </c>
      <c r="E892" s="49" t="s">
        <v>2385</v>
      </c>
      <c r="F892" s="54"/>
      <c r="G892" s="40"/>
      <c r="H892" s="40">
        <v>1</v>
      </c>
      <c r="I892" s="3" t="s">
        <v>3729</v>
      </c>
      <c r="K892" s="40"/>
      <c r="L892" s="40">
        <v>1</v>
      </c>
      <c r="M892" s="3" t="s">
        <v>1539</v>
      </c>
      <c r="O892" s="42" t="str">
        <f>INDEX(accountchart[chartId], MATCH(Table1[[#This Row],[sellChartName]],accountchart[chartName],0))</f>
        <v>52900077</v>
      </c>
      <c r="P892" s="42" t="e">
        <f>INDEX(accountchart[chartId], MATCH(Table1[[#This Row],[buyChartName]],accountchart[chartName],0))</f>
        <v>#N/A</v>
      </c>
    </row>
    <row r="893" spans="1:16" s="3" customFormat="1" x14ac:dyDescent="0.5">
      <c r="A893" s="3" t="s">
        <v>3866</v>
      </c>
      <c r="B893" s="40" t="s">
        <v>1488</v>
      </c>
      <c r="C893" s="41">
        <f t="shared" si="34"/>
        <v>3</v>
      </c>
      <c r="D893" s="34" t="s">
        <v>3602</v>
      </c>
      <c r="E893" s="49" t="s">
        <v>4019</v>
      </c>
      <c r="F893" s="54" t="s">
        <v>3601</v>
      </c>
      <c r="G893" s="40"/>
      <c r="H893" s="40">
        <v>1</v>
      </c>
      <c r="I893" s="3" t="s">
        <v>3729</v>
      </c>
      <c r="K893" s="40"/>
      <c r="L893" s="40">
        <v>1</v>
      </c>
      <c r="M893" s="3" t="s">
        <v>1539</v>
      </c>
      <c r="O893" s="42" t="str">
        <f>INDEX(accountchart[chartId], MATCH(Table1[[#This Row],[sellChartName]],accountchart[chartName],0))</f>
        <v>52900077</v>
      </c>
      <c r="P893" s="42" t="e">
        <f>INDEX(accountchart[chartId], MATCH(Table1[[#This Row],[buyChartName]],accountchart[chartName],0))</f>
        <v>#N/A</v>
      </c>
    </row>
    <row r="894" spans="1:16" s="3" customFormat="1" x14ac:dyDescent="0.5">
      <c r="A894" s="3" t="s">
        <v>3867</v>
      </c>
      <c r="B894" s="40" t="s">
        <v>1488</v>
      </c>
      <c r="C894" s="41">
        <f t="shared" si="34"/>
        <v>3</v>
      </c>
      <c r="D894" s="34" t="s">
        <v>3603</v>
      </c>
      <c r="E894" s="49" t="s">
        <v>4019</v>
      </c>
      <c r="F894" s="54"/>
      <c r="G894" s="40"/>
      <c r="H894" s="40">
        <v>1</v>
      </c>
      <c r="I894" s="3" t="s">
        <v>3729</v>
      </c>
      <c r="K894" s="40"/>
      <c r="L894" s="40">
        <v>1</v>
      </c>
      <c r="M894" s="3" t="s">
        <v>1539</v>
      </c>
      <c r="O894" s="42" t="str">
        <f>INDEX(accountchart[chartId], MATCH(Table1[[#This Row],[sellChartName]],accountchart[chartName],0))</f>
        <v>52900077</v>
      </c>
      <c r="P894" s="42" t="e">
        <f>INDEX(accountchart[chartId], MATCH(Table1[[#This Row],[buyChartName]],accountchart[chartName],0))</f>
        <v>#N/A</v>
      </c>
    </row>
    <row r="895" spans="1:16" s="3" customFormat="1" x14ac:dyDescent="0.5">
      <c r="A895" s="3" t="s">
        <v>3868</v>
      </c>
      <c r="B895" s="40" t="s">
        <v>1488</v>
      </c>
      <c r="C895" s="41">
        <f t="shared" si="34"/>
        <v>3</v>
      </c>
      <c r="D895" s="34" t="s">
        <v>1217</v>
      </c>
      <c r="E895" s="49" t="s">
        <v>4019</v>
      </c>
      <c r="F895" s="54"/>
      <c r="G895" s="40"/>
      <c r="H895" s="40">
        <v>1</v>
      </c>
      <c r="I895" s="3" t="s">
        <v>3729</v>
      </c>
      <c r="K895" s="40"/>
      <c r="L895" s="40">
        <v>1</v>
      </c>
      <c r="M895" s="3" t="s">
        <v>1539</v>
      </c>
      <c r="O895" s="42" t="str">
        <f>INDEX(accountchart[chartId], MATCH(Table1[[#This Row],[sellChartName]],accountchart[chartName],0))</f>
        <v>52900077</v>
      </c>
      <c r="P895" s="42" t="e">
        <f>INDEX(accountchart[chartId], MATCH(Table1[[#This Row],[buyChartName]],accountchart[chartName],0))</f>
        <v>#N/A</v>
      </c>
    </row>
    <row r="896" spans="1:16" s="3" customFormat="1" x14ac:dyDescent="0.5">
      <c r="A896" s="3" t="s">
        <v>3869</v>
      </c>
      <c r="B896" s="40" t="s">
        <v>1488</v>
      </c>
      <c r="C896" s="41">
        <f t="shared" si="34"/>
        <v>3</v>
      </c>
      <c r="D896" s="34" t="s">
        <v>3605</v>
      </c>
      <c r="E896" s="49" t="s">
        <v>4019</v>
      </c>
      <c r="F896" s="54" t="s">
        <v>3604</v>
      </c>
      <c r="G896" s="40"/>
      <c r="H896" s="40">
        <v>1</v>
      </c>
      <c r="I896" s="3" t="s">
        <v>3729</v>
      </c>
      <c r="K896" s="40"/>
      <c r="L896" s="40">
        <v>1</v>
      </c>
      <c r="M896" s="3" t="s">
        <v>1539</v>
      </c>
      <c r="O896" s="42" t="str">
        <f>INDEX(accountchart[chartId], MATCH(Table1[[#This Row],[sellChartName]],accountchart[chartName],0))</f>
        <v>52900077</v>
      </c>
      <c r="P896" s="42" t="e">
        <f>INDEX(accountchart[chartId], MATCH(Table1[[#This Row],[buyChartName]],accountchart[chartName],0))</f>
        <v>#N/A</v>
      </c>
    </row>
    <row r="897" spans="1:16" s="3" customFormat="1" x14ac:dyDescent="0.5">
      <c r="A897" s="3" t="s">
        <v>3870</v>
      </c>
      <c r="B897" s="40" t="s">
        <v>1488</v>
      </c>
      <c r="C897" s="41">
        <f t="shared" si="34"/>
        <v>3</v>
      </c>
      <c r="D897" s="34" t="s">
        <v>3606</v>
      </c>
      <c r="E897" s="49" t="s">
        <v>4019</v>
      </c>
      <c r="F897" s="54"/>
      <c r="G897" s="40"/>
      <c r="H897" s="40">
        <v>1</v>
      </c>
      <c r="I897" s="3" t="s">
        <v>3729</v>
      </c>
      <c r="K897" s="40"/>
      <c r="L897" s="40">
        <v>1</v>
      </c>
      <c r="M897" s="3" t="s">
        <v>1539</v>
      </c>
      <c r="O897" s="42" t="str">
        <f>INDEX(accountchart[chartId], MATCH(Table1[[#This Row],[sellChartName]],accountchart[chartName],0))</f>
        <v>52900077</v>
      </c>
      <c r="P897" s="42" t="e">
        <f>INDEX(accountchart[chartId], MATCH(Table1[[#This Row],[buyChartName]],accountchart[chartName],0))</f>
        <v>#N/A</v>
      </c>
    </row>
    <row r="898" spans="1:16" s="3" customFormat="1" x14ac:dyDescent="0.5">
      <c r="A898" s="3" t="s">
        <v>3871</v>
      </c>
      <c r="B898" s="40" t="s">
        <v>1488</v>
      </c>
      <c r="C898" s="41">
        <f t="shared" si="34"/>
        <v>3</v>
      </c>
      <c r="D898" s="34" t="s">
        <v>1125</v>
      </c>
      <c r="E898" s="49" t="s">
        <v>4019</v>
      </c>
      <c r="F898" s="54"/>
      <c r="G898" s="40"/>
      <c r="H898" s="40">
        <v>1</v>
      </c>
      <c r="I898" s="3" t="s">
        <v>3729</v>
      </c>
      <c r="K898" s="40"/>
      <c r="L898" s="40">
        <v>1</v>
      </c>
      <c r="M898" s="3" t="s">
        <v>1539</v>
      </c>
      <c r="O898" s="42" t="str">
        <f>INDEX(accountchart[chartId], MATCH(Table1[[#This Row],[sellChartName]],accountchart[chartName],0))</f>
        <v>52900077</v>
      </c>
      <c r="P898" s="42" t="e">
        <f>INDEX(accountchart[chartId], MATCH(Table1[[#This Row],[buyChartName]],accountchart[chartName],0))</f>
        <v>#N/A</v>
      </c>
    </row>
    <row r="899" spans="1:16" s="3" customFormat="1" x14ac:dyDescent="0.5">
      <c r="A899" s="3" t="s">
        <v>3872</v>
      </c>
      <c r="B899" s="40" t="s">
        <v>1488</v>
      </c>
      <c r="C899" s="41">
        <f t="shared" si="34"/>
        <v>3</v>
      </c>
      <c r="D899" s="34" t="s">
        <v>3607</v>
      </c>
      <c r="E899" s="49" t="s">
        <v>4019</v>
      </c>
      <c r="F899" s="54" t="s">
        <v>3608</v>
      </c>
      <c r="G899" s="40"/>
      <c r="H899" s="40">
        <v>1</v>
      </c>
      <c r="I899" s="3" t="s">
        <v>3729</v>
      </c>
      <c r="K899" s="40"/>
      <c r="L899" s="40">
        <v>1</v>
      </c>
      <c r="M899" s="3" t="s">
        <v>1539</v>
      </c>
      <c r="O899" s="42" t="str">
        <f>INDEX(accountchart[chartId], MATCH(Table1[[#This Row],[sellChartName]],accountchart[chartName],0))</f>
        <v>52900077</v>
      </c>
      <c r="P899" s="42" t="e">
        <f>INDEX(accountchart[chartId], MATCH(Table1[[#This Row],[buyChartName]],accountchart[chartName],0))</f>
        <v>#N/A</v>
      </c>
    </row>
    <row r="900" spans="1:16" s="3" customFormat="1" x14ac:dyDescent="0.5">
      <c r="A900" s="3" t="s">
        <v>3873</v>
      </c>
      <c r="B900" s="40" t="s">
        <v>1488</v>
      </c>
      <c r="C900" s="41">
        <f t="shared" si="34"/>
        <v>3</v>
      </c>
      <c r="D900" s="34" t="s">
        <v>3609</v>
      </c>
      <c r="E900" s="49" t="s">
        <v>4019</v>
      </c>
      <c r="F900" s="54" t="s">
        <v>3608</v>
      </c>
      <c r="G900" s="40"/>
      <c r="H900" s="40">
        <v>1</v>
      </c>
      <c r="I900" s="3" t="s">
        <v>3729</v>
      </c>
      <c r="K900" s="40"/>
      <c r="L900" s="40">
        <v>1</v>
      </c>
      <c r="M900" s="3" t="s">
        <v>1539</v>
      </c>
      <c r="O900" s="42" t="str">
        <f>INDEX(accountchart[chartId], MATCH(Table1[[#This Row],[sellChartName]],accountchart[chartName],0))</f>
        <v>52900077</v>
      </c>
      <c r="P900" s="42" t="e">
        <f>INDEX(accountchart[chartId], MATCH(Table1[[#This Row],[buyChartName]],accountchart[chartName],0))</f>
        <v>#N/A</v>
      </c>
    </row>
    <row r="901" spans="1:16" s="3" customFormat="1" x14ac:dyDescent="0.5">
      <c r="A901" s="3" t="s">
        <v>3874</v>
      </c>
      <c r="B901" s="40" t="s">
        <v>1488</v>
      </c>
      <c r="C901" s="41">
        <f t="shared" si="34"/>
        <v>3</v>
      </c>
      <c r="D901" s="34" t="s">
        <v>3611</v>
      </c>
      <c r="E901" s="49" t="s">
        <v>4019</v>
      </c>
      <c r="F901" s="54" t="s">
        <v>3610</v>
      </c>
      <c r="G901" s="40"/>
      <c r="H901" s="40">
        <v>1</v>
      </c>
      <c r="I901" s="3" t="s">
        <v>3729</v>
      </c>
      <c r="K901" s="40"/>
      <c r="L901" s="40">
        <v>1</v>
      </c>
      <c r="M901" s="3" t="s">
        <v>1539</v>
      </c>
      <c r="O901" s="42" t="str">
        <f>INDEX(accountchart[chartId], MATCH(Table1[[#This Row],[sellChartName]],accountchart[chartName],0))</f>
        <v>52900077</v>
      </c>
      <c r="P901" s="42" t="e">
        <f>INDEX(accountchart[chartId], MATCH(Table1[[#This Row],[buyChartName]],accountchart[chartName],0))</f>
        <v>#N/A</v>
      </c>
    </row>
    <row r="902" spans="1:16" s="3" customFormat="1" x14ac:dyDescent="0.5">
      <c r="A902" s="3" t="s">
        <v>3875</v>
      </c>
      <c r="B902" s="40" t="s">
        <v>1488</v>
      </c>
      <c r="C902" s="41">
        <f t="shared" si="34"/>
        <v>3</v>
      </c>
      <c r="D902" s="34" t="s">
        <v>3612</v>
      </c>
      <c r="E902" s="49" t="s">
        <v>4019</v>
      </c>
      <c r="F902" s="54"/>
      <c r="G902" s="40"/>
      <c r="H902" s="40">
        <v>1</v>
      </c>
      <c r="I902" s="3" t="s">
        <v>3729</v>
      </c>
      <c r="K902" s="40"/>
      <c r="L902" s="40">
        <v>1</v>
      </c>
      <c r="M902" s="3" t="s">
        <v>1539</v>
      </c>
      <c r="O902" s="42" t="str">
        <f>INDEX(accountchart[chartId], MATCH(Table1[[#This Row],[sellChartName]],accountchart[chartName],0))</f>
        <v>52900077</v>
      </c>
      <c r="P902" s="42" t="e">
        <f>INDEX(accountchart[chartId], MATCH(Table1[[#This Row],[buyChartName]],accountchart[chartName],0))</f>
        <v>#N/A</v>
      </c>
    </row>
    <row r="903" spans="1:16" s="3" customFormat="1" x14ac:dyDescent="0.5">
      <c r="A903" s="3" t="s">
        <v>3876</v>
      </c>
      <c r="B903" s="40" t="s">
        <v>1488</v>
      </c>
      <c r="C903" s="41">
        <f t="shared" ref="C903:C905" si="37">IF($B903="ProductService",1,IF($B903="ProductNonInventory",3,IF($B903="ProductInventory",5,"error")))</f>
        <v>3</v>
      </c>
      <c r="D903" s="34" t="s">
        <v>1212</v>
      </c>
      <c r="E903" s="49" t="s">
        <v>4019</v>
      </c>
      <c r="F903" s="54"/>
      <c r="G903" s="40"/>
      <c r="H903" s="40">
        <v>1</v>
      </c>
      <c r="I903" s="3" t="s">
        <v>3729</v>
      </c>
      <c r="K903" s="40"/>
      <c r="L903" s="40">
        <v>1</v>
      </c>
      <c r="M903" s="3" t="s">
        <v>1539</v>
      </c>
      <c r="O903" s="42" t="str">
        <f>INDEX(accountchart[chartId], MATCH(Table1[[#This Row],[sellChartName]],accountchart[chartName],0))</f>
        <v>52900077</v>
      </c>
      <c r="P903" s="42" t="e">
        <f>INDEX(accountchart[chartId], MATCH(Table1[[#This Row],[buyChartName]],accountchart[chartName],0))</f>
        <v>#N/A</v>
      </c>
    </row>
    <row r="904" spans="1:16" s="3" customFormat="1" x14ac:dyDescent="0.5">
      <c r="A904" s="3" t="s">
        <v>3877</v>
      </c>
      <c r="B904" s="40" t="s">
        <v>1488</v>
      </c>
      <c r="C904" s="41">
        <f t="shared" si="37"/>
        <v>3</v>
      </c>
      <c r="D904" s="34" t="s">
        <v>1276</v>
      </c>
      <c r="E904" s="49" t="s">
        <v>4019</v>
      </c>
      <c r="F904" s="54"/>
      <c r="G904" s="40"/>
      <c r="H904" s="40">
        <v>1</v>
      </c>
      <c r="I904" s="3" t="s">
        <v>3729</v>
      </c>
      <c r="K904" s="40"/>
      <c r="L904" s="40">
        <v>1</v>
      </c>
      <c r="M904" s="3" t="s">
        <v>1539</v>
      </c>
      <c r="O904" s="42" t="str">
        <f>INDEX(accountchart[chartId], MATCH(Table1[[#This Row],[sellChartName]],accountchart[chartName],0))</f>
        <v>52900077</v>
      </c>
      <c r="P904" s="42" t="e">
        <f>INDEX(accountchart[chartId], MATCH(Table1[[#This Row],[buyChartName]],accountchart[chartName],0))</f>
        <v>#N/A</v>
      </c>
    </row>
    <row r="905" spans="1:16" s="3" customFormat="1" x14ac:dyDescent="0.5">
      <c r="A905" s="3" t="s">
        <v>3878</v>
      </c>
      <c r="B905" s="40" t="s">
        <v>1488</v>
      </c>
      <c r="C905" s="41">
        <f t="shared" si="37"/>
        <v>3</v>
      </c>
      <c r="D905" s="34" t="s">
        <v>3613</v>
      </c>
      <c r="E905" s="49" t="s">
        <v>4019</v>
      </c>
      <c r="F905" s="54" t="s">
        <v>3614</v>
      </c>
      <c r="G905" s="40">
        <v>60</v>
      </c>
      <c r="H905" s="40">
        <v>1</v>
      </c>
      <c r="I905" s="3" t="s">
        <v>3729</v>
      </c>
      <c r="K905" s="40"/>
      <c r="L905" s="40">
        <v>1</v>
      </c>
      <c r="M905" s="3" t="s">
        <v>1539</v>
      </c>
      <c r="O905" s="42" t="str">
        <f>INDEX(accountchart[chartId], MATCH(Table1[[#This Row],[sellChartName]],accountchart[chartName],0))</f>
        <v>52900077</v>
      </c>
      <c r="P905" s="42" t="e">
        <f>INDEX(accountchart[chartId], MATCH(Table1[[#This Row],[buyChartName]],accountchart[chartName],0))</f>
        <v>#N/A</v>
      </c>
    </row>
    <row r="906" spans="1:16" s="3" customFormat="1" x14ac:dyDescent="0.5">
      <c r="A906" s="3" t="s">
        <v>3879</v>
      </c>
      <c r="B906" s="40" t="s">
        <v>1488</v>
      </c>
      <c r="C906" s="41">
        <f t="shared" ref="C906:C918" si="38">IF($B906="ProductService",1,IF($B906="ProductNonInventory",3,IF($B906="ProductInventory",5,"error")))</f>
        <v>3</v>
      </c>
      <c r="D906" s="34" t="s">
        <v>3636</v>
      </c>
      <c r="E906" s="49" t="s">
        <v>3466</v>
      </c>
      <c r="F906" s="54" t="s">
        <v>3633</v>
      </c>
      <c r="G906" s="40">
        <v>150</v>
      </c>
      <c r="H906" s="40">
        <v>1</v>
      </c>
      <c r="I906" s="3" t="s">
        <v>3729</v>
      </c>
      <c r="K906" s="40"/>
      <c r="L906" s="40">
        <v>1</v>
      </c>
      <c r="M906" s="3" t="s">
        <v>1539</v>
      </c>
      <c r="O906" s="42" t="str">
        <f>INDEX(accountchart[chartId], MATCH(Table1[[#This Row],[sellChartName]],accountchart[chartName],0))</f>
        <v>52900077</v>
      </c>
      <c r="P906" s="42" t="e">
        <f>INDEX(accountchart[chartId], MATCH(Table1[[#This Row],[buyChartName]],accountchart[chartName],0))</f>
        <v>#N/A</v>
      </c>
    </row>
    <row r="907" spans="1:16" s="3" customFormat="1" x14ac:dyDescent="0.5">
      <c r="A907" s="3" t="s">
        <v>3881</v>
      </c>
      <c r="B907" s="40" t="s">
        <v>1488</v>
      </c>
      <c r="C907" s="41">
        <f t="shared" si="38"/>
        <v>3</v>
      </c>
      <c r="D907" s="34" t="s">
        <v>3635</v>
      </c>
      <c r="E907" s="49" t="s">
        <v>3466</v>
      </c>
      <c r="F907" s="54" t="s">
        <v>3634</v>
      </c>
      <c r="G907" s="40">
        <v>60</v>
      </c>
      <c r="H907" s="40">
        <v>1</v>
      </c>
      <c r="I907" s="3" t="s">
        <v>3729</v>
      </c>
      <c r="K907" s="40"/>
      <c r="L907" s="40">
        <v>1</v>
      </c>
      <c r="M907" s="3" t="s">
        <v>1539</v>
      </c>
      <c r="O907" s="42" t="str">
        <f>INDEX(accountchart[chartId], MATCH(Table1[[#This Row],[sellChartName]],accountchart[chartName],0))</f>
        <v>52900077</v>
      </c>
      <c r="P907" s="42" t="e">
        <f>INDEX(accountchart[chartId], MATCH(Table1[[#This Row],[buyChartName]],accountchart[chartName],0))</f>
        <v>#N/A</v>
      </c>
    </row>
    <row r="908" spans="1:16" s="3" customFormat="1" x14ac:dyDescent="0.5">
      <c r="A908" s="3" t="s">
        <v>3880</v>
      </c>
      <c r="B908" s="40" t="s">
        <v>1488</v>
      </c>
      <c r="C908" s="41">
        <f t="shared" si="38"/>
        <v>3</v>
      </c>
      <c r="D908" s="34" t="s">
        <v>1265</v>
      </c>
      <c r="E908" s="49" t="s">
        <v>768</v>
      </c>
      <c r="F908" s="54"/>
      <c r="G908" s="40">
        <v>60</v>
      </c>
      <c r="H908" s="40">
        <v>1</v>
      </c>
      <c r="I908" s="3" t="s">
        <v>3729</v>
      </c>
      <c r="K908" s="40"/>
      <c r="L908" s="40">
        <v>1</v>
      </c>
      <c r="M908" s="3" t="s">
        <v>1539</v>
      </c>
      <c r="O908" s="42" t="str">
        <f>INDEX(accountchart[chartId], MATCH(Table1[[#This Row],[sellChartName]],accountchart[chartName],0))</f>
        <v>52900077</v>
      </c>
      <c r="P908" s="42" t="e">
        <f>INDEX(accountchart[chartId], MATCH(Table1[[#This Row],[buyChartName]],accountchart[chartName],0))</f>
        <v>#N/A</v>
      </c>
    </row>
    <row r="909" spans="1:16" s="3" customFormat="1" x14ac:dyDescent="0.5">
      <c r="A909" s="3" t="s">
        <v>3882</v>
      </c>
      <c r="B909" s="40" t="s">
        <v>1488</v>
      </c>
      <c r="C909" s="41">
        <f t="shared" si="38"/>
        <v>3</v>
      </c>
      <c r="D909" s="34" t="s">
        <v>1218</v>
      </c>
      <c r="E909" s="49" t="s">
        <v>765</v>
      </c>
      <c r="F909" s="54"/>
      <c r="G909" s="40"/>
      <c r="H909" s="40">
        <v>1</v>
      </c>
      <c r="I909" s="3" t="s">
        <v>3729</v>
      </c>
      <c r="K909" s="40"/>
      <c r="L909" s="40">
        <v>1</v>
      </c>
      <c r="M909" s="3" t="s">
        <v>1539</v>
      </c>
      <c r="O909" s="42" t="str">
        <f>INDEX(accountchart[chartId], MATCH(Table1[[#This Row],[sellChartName]],accountchart[chartName],0))</f>
        <v>52900077</v>
      </c>
      <c r="P909" s="42" t="e">
        <f>INDEX(accountchart[chartId], MATCH(Table1[[#This Row],[buyChartName]],accountchart[chartName],0))</f>
        <v>#N/A</v>
      </c>
    </row>
    <row r="910" spans="1:16" s="3" customFormat="1" x14ac:dyDescent="0.5">
      <c r="A910" s="3" t="s">
        <v>3883</v>
      </c>
      <c r="B910" s="40" t="s">
        <v>1488</v>
      </c>
      <c r="C910" s="41">
        <f t="shared" si="38"/>
        <v>3</v>
      </c>
      <c r="D910" s="34" t="s">
        <v>1221</v>
      </c>
      <c r="E910" s="49" t="s">
        <v>2385</v>
      </c>
      <c r="F910" s="54"/>
      <c r="G910" s="40"/>
      <c r="H910" s="40">
        <v>1</v>
      </c>
      <c r="I910" s="3" t="s">
        <v>3729</v>
      </c>
      <c r="K910" s="40"/>
      <c r="L910" s="40">
        <v>1</v>
      </c>
      <c r="M910" s="3" t="s">
        <v>1539</v>
      </c>
      <c r="O910" s="42" t="str">
        <f>INDEX(accountchart[chartId], MATCH(Table1[[#This Row],[sellChartName]],accountchart[chartName],0))</f>
        <v>52900077</v>
      </c>
      <c r="P910" s="42" t="e">
        <f>INDEX(accountchart[chartId], MATCH(Table1[[#This Row],[buyChartName]],accountchart[chartName],0))</f>
        <v>#N/A</v>
      </c>
    </row>
    <row r="911" spans="1:16" s="3" customFormat="1" x14ac:dyDescent="0.5">
      <c r="A911" s="3" t="s">
        <v>3884</v>
      </c>
      <c r="B911" s="40" t="s">
        <v>1488</v>
      </c>
      <c r="C911" s="41">
        <f t="shared" si="38"/>
        <v>3</v>
      </c>
      <c r="D911" s="34" t="s">
        <v>1223</v>
      </c>
      <c r="E911" s="49" t="s">
        <v>2385</v>
      </c>
      <c r="F911" s="54"/>
      <c r="G911" s="40"/>
      <c r="H911" s="40">
        <v>1</v>
      </c>
      <c r="I911" s="3" t="s">
        <v>3729</v>
      </c>
      <c r="K911" s="40"/>
      <c r="L911" s="40">
        <v>1</v>
      </c>
      <c r="M911" s="3" t="s">
        <v>1539</v>
      </c>
      <c r="O911" s="42" t="str">
        <f>INDEX(accountchart[chartId], MATCH(Table1[[#This Row],[sellChartName]],accountchart[chartName],0))</f>
        <v>52900077</v>
      </c>
      <c r="P911" s="42" t="e">
        <f>INDEX(accountchart[chartId], MATCH(Table1[[#This Row],[buyChartName]],accountchart[chartName],0))</f>
        <v>#N/A</v>
      </c>
    </row>
    <row r="912" spans="1:16" s="3" customFormat="1" x14ac:dyDescent="0.5">
      <c r="A912" s="3" t="s">
        <v>3885</v>
      </c>
      <c r="B912" s="40" t="s">
        <v>1488</v>
      </c>
      <c r="C912" s="41">
        <f t="shared" si="38"/>
        <v>3</v>
      </c>
      <c r="D912" s="34" t="s">
        <v>1467</v>
      </c>
      <c r="E912" s="49" t="s">
        <v>4022</v>
      </c>
      <c r="F912" s="54" t="s">
        <v>3683</v>
      </c>
      <c r="G912" s="40"/>
      <c r="H912" s="40">
        <v>1</v>
      </c>
      <c r="I912" s="3" t="s">
        <v>3729</v>
      </c>
      <c r="K912" s="40"/>
      <c r="L912" s="40">
        <v>1</v>
      </c>
      <c r="M912" s="3" t="s">
        <v>1539</v>
      </c>
      <c r="O912" s="42" t="str">
        <f>INDEX(accountchart[chartId], MATCH(Table1[[#This Row],[sellChartName]],accountchart[chartName],0))</f>
        <v>52900077</v>
      </c>
      <c r="P912" s="42" t="e">
        <f>INDEX(accountchart[chartId], MATCH(Table1[[#This Row],[buyChartName]],accountchart[chartName],0))</f>
        <v>#N/A</v>
      </c>
    </row>
    <row r="913" spans="1:16" s="3" customFormat="1" x14ac:dyDescent="0.5">
      <c r="A913" s="3" t="s">
        <v>3886</v>
      </c>
      <c r="B913" s="40" t="s">
        <v>1488</v>
      </c>
      <c r="C913" s="41">
        <f t="shared" si="38"/>
        <v>3</v>
      </c>
      <c r="D913" s="34" t="s">
        <v>3684</v>
      </c>
      <c r="E913" s="49" t="s">
        <v>3466</v>
      </c>
      <c r="F913" s="54" t="s">
        <v>3685</v>
      </c>
      <c r="G913" s="40"/>
      <c r="H913" s="40">
        <v>1</v>
      </c>
      <c r="I913" s="3" t="s">
        <v>3729</v>
      </c>
      <c r="K913" s="40"/>
      <c r="L913" s="40">
        <v>1</v>
      </c>
      <c r="M913" s="3" t="s">
        <v>1539</v>
      </c>
      <c r="O913" s="42" t="str">
        <f>INDEX(accountchart[chartId], MATCH(Table1[[#This Row],[sellChartName]],accountchart[chartName],0))</f>
        <v>52900077</v>
      </c>
      <c r="P913" s="42" t="e">
        <f>INDEX(accountchart[chartId], MATCH(Table1[[#This Row],[buyChartName]],accountchart[chartName],0))</f>
        <v>#N/A</v>
      </c>
    </row>
    <row r="914" spans="1:16" s="3" customFormat="1" x14ac:dyDescent="0.5">
      <c r="A914" s="3" t="s">
        <v>3887</v>
      </c>
      <c r="B914" s="40" t="s">
        <v>1488</v>
      </c>
      <c r="C914" s="41">
        <f t="shared" si="38"/>
        <v>3</v>
      </c>
      <c r="D914" s="34" t="s">
        <v>1214</v>
      </c>
      <c r="E914" s="49" t="s">
        <v>3466</v>
      </c>
      <c r="F914" s="54"/>
      <c r="G914" s="40"/>
      <c r="H914" s="40">
        <v>1</v>
      </c>
      <c r="I914" s="3" t="s">
        <v>3729</v>
      </c>
      <c r="K914" s="40"/>
      <c r="L914" s="40">
        <v>1</v>
      </c>
      <c r="M914" s="3" t="s">
        <v>1539</v>
      </c>
      <c r="O914" s="42" t="str">
        <f>INDEX(accountchart[chartId], MATCH(Table1[[#This Row],[sellChartName]],accountchart[chartName],0))</f>
        <v>52900077</v>
      </c>
      <c r="P914" s="42" t="e">
        <f>INDEX(accountchart[chartId], MATCH(Table1[[#This Row],[buyChartName]],accountchart[chartName],0))</f>
        <v>#N/A</v>
      </c>
    </row>
    <row r="915" spans="1:16" s="3" customFormat="1" x14ac:dyDescent="0.5">
      <c r="A915" s="3" t="s">
        <v>3888</v>
      </c>
      <c r="B915" s="40" t="s">
        <v>1488</v>
      </c>
      <c r="C915" s="41">
        <f t="shared" si="38"/>
        <v>3</v>
      </c>
      <c r="D915" s="34" t="s">
        <v>1224</v>
      </c>
      <c r="E915" s="49" t="s">
        <v>3466</v>
      </c>
      <c r="F915" s="54"/>
      <c r="G915" s="40"/>
      <c r="H915" s="40">
        <v>1</v>
      </c>
      <c r="I915" s="3" t="s">
        <v>3729</v>
      </c>
      <c r="K915" s="40"/>
      <c r="L915" s="40">
        <v>1</v>
      </c>
      <c r="M915" s="3" t="s">
        <v>1539</v>
      </c>
      <c r="O915" s="42" t="str">
        <f>INDEX(accountchart[chartId], MATCH(Table1[[#This Row],[sellChartName]],accountchart[chartName],0))</f>
        <v>52900077</v>
      </c>
      <c r="P915" s="42" t="e">
        <f>INDEX(accountchart[chartId], MATCH(Table1[[#This Row],[buyChartName]],accountchart[chartName],0))</f>
        <v>#N/A</v>
      </c>
    </row>
    <row r="916" spans="1:16" s="3" customFormat="1" x14ac:dyDescent="0.5">
      <c r="A916" s="3" t="s">
        <v>3889</v>
      </c>
      <c r="B916" s="40" t="s">
        <v>1488</v>
      </c>
      <c r="C916" s="41">
        <f t="shared" si="38"/>
        <v>3</v>
      </c>
      <c r="D916" s="34" t="s">
        <v>1216</v>
      </c>
      <c r="E916" s="49" t="s">
        <v>3466</v>
      </c>
      <c r="F916" s="54"/>
      <c r="G916" s="40"/>
      <c r="H916" s="40">
        <v>1</v>
      </c>
      <c r="I916" s="3" t="s">
        <v>3729</v>
      </c>
      <c r="K916" s="40"/>
      <c r="L916" s="40">
        <v>1</v>
      </c>
      <c r="M916" s="3" t="s">
        <v>1539</v>
      </c>
      <c r="O916" s="42" t="str">
        <f>INDEX(accountchart[chartId], MATCH(Table1[[#This Row],[sellChartName]],accountchart[chartName],0))</f>
        <v>52900077</v>
      </c>
      <c r="P916" s="42" t="e">
        <f>INDEX(accountchart[chartId], MATCH(Table1[[#This Row],[buyChartName]],accountchart[chartName],0))</f>
        <v>#N/A</v>
      </c>
    </row>
    <row r="917" spans="1:16" s="3" customFormat="1" x14ac:dyDescent="0.5">
      <c r="A917" s="3" t="s">
        <v>3890</v>
      </c>
      <c r="B917" s="40" t="s">
        <v>1488</v>
      </c>
      <c r="C917" s="41">
        <f t="shared" si="38"/>
        <v>3</v>
      </c>
      <c r="D917" s="34" t="s">
        <v>1222</v>
      </c>
      <c r="E917" s="49" t="s">
        <v>3466</v>
      </c>
      <c r="F917" s="54"/>
      <c r="G917" s="40"/>
      <c r="H917" s="40">
        <v>1</v>
      </c>
      <c r="I917" s="3" t="s">
        <v>3729</v>
      </c>
      <c r="K917" s="40"/>
      <c r="L917" s="40">
        <v>1</v>
      </c>
      <c r="M917" s="3" t="s">
        <v>1539</v>
      </c>
      <c r="O917" s="42" t="str">
        <f>INDEX(accountchart[chartId], MATCH(Table1[[#This Row],[sellChartName]],accountchart[chartName],0))</f>
        <v>52900077</v>
      </c>
      <c r="P917" s="42" t="e">
        <f>INDEX(accountchart[chartId], MATCH(Table1[[#This Row],[buyChartName]],accountchart[chartName],0))</f>
        <v>#N/A</v>
      </c>
    </row>
    <row r="918" spans="1:16" s="3" customFormat="1" x14ac:dyDescent="0.5">
      <c r="A918" s="3" t="s">
        <v>3891</v>
      </c>
      <c r="B918" s="40" t="s">
        <v>1488</v>
      </c>
      <c r="C918" s="41">
        <f t="shared" si="38"/>
        <v>3</v>
      </c>
      <c r="D918" s="34" t="s">
        <v>1267</v>
      </c>
      <c r="E918" s="49" t="s">
        <v>3466</v>
      </c>
      <c r="F918" s="54"/>
      <c r="G918" s="40">
        <v>70</v>
      </c>
      <c r="H918" s="40">
        <v>1</v>
      </c>
      <c r="I918" s="3" t="s">
        <v>3729</v>
      </c>
      <c r="K918" s="40"/>
      <c r="L918" s="40">
        <v>1</v>
      </c>
      <c r="M918" s="3" t="s">
        <v>1539</v>
      </c>
      <c r="O918" s="42" t="str">
        <f>INDEX(accountchart[chartId], MATCH(Table1[[#This Row],[sellChartName]],accountchart[chartName],0))</f>
        <v>52900077</v>
      </c>
      <c r="P918" s="42" t="e">
        <f>INDEX(accountchart[chartId], MATCH(Table1[[#This Row],[buyChartName]],accountchart[chartName],0))</f>
        <v>#N/A</v>
      </c>
    </row>
    <row r="919" spans="1:16" s="3" customFormat="1" x14ac:dyDescent="0.5">
      <c r="A919" s="3" t="s">
        <v>3892</v>
      </c>
      <c r="B919" s="40" t="s">
        <v>1488</v>
      </c>
      <c r="C919" s="41">
        <f t="shared" si="30"/>
        <v>3</v>
      </c>
      <c r="D919" s="34" t="s">
        <v>1213</v>
      </c>
      <c r="E919" s="49" t="s">
        <v>3466</v>
      </c>
      <c r="F919" s="54"/>
      <c r="G919" s="40"/>
      <c r="H919" s="40">
        <v>1</v>
      </c>
      <c r="I919" s="3" t="s">
        <v>3729</v>
      </c>
      <c r="K919" s="40"/>
      <c r="L919" s="40">
        <v>1</v>
      </c>
      <c r="M919" s="3" t="s">
        <v>1539</v>
      </c>
      <c r="O919" s="42" t="str">
        <f>INDEX(accountchart[chartId], MATCH(Table1[[#This Row],[sellChartName]],accountchart[chartName],0))</f>
        <v>52900077</v>
      </c>
      <c r="P919" s="42" t="e">
        <f>INDEX(accountchart[chartId], MATCH(Table1[[#This Row],[buyChartName]],accountchart[chartName],0))</f>
        <v>#N/A</v>
      </c>
    </row>
    <row r="920" spans="1:16" s="3" customFormat="1" x14ac:dyDescent="0.5">
      <c r="A920" s="3" t="s">
        <v>3893</v>
      </c>
      <c r="B920" s="40" t="s">
        <v>1488</v>
      </c>
      <c r="C920" s="41">
        <f t="shared" si="30"/>
        <v>3</v>
      </c>
      <c r="D920" s="34" t="s">
        <v>1215</v>
      </c>
      <c r="E920" s="49" t="s">
        <v>3466</v>
      </c>
      <c r="F920" s="54"/>
      <c r="G920" s="40"/>
      <c r="H920" s="40">
        <v>1</v>
      </c>
      <c r="I920" s="3" t="s">
        <v>3729</v>
      </c>
      <c r="K920" s="40"/>
      <c r="L920" s="40">
        <v>1</v>
      </c>
      <c r="M920" s="3" t="s">
        <v>1539</v>
      </c>
      <c r="O920" s="42" t="str">
        <f>INDEX(accountchart[chartId], MATCH(Table1[[#This Row],[sellChartName]],accountchart[chartName],0))</f>
        <v>52900077</v>
      </c>
      <c r="P920" s="42" t="e">
        <f>INDEX(accountchart[chartId], MATCH(Table1[[#This Row],[buyChartName]],accountchart[chartName],0))</f>
        <v>#N/A</v>
      </c>
    </row>
    <row r="921" spans="1:16" s="3" customFormat="1" x14ac:dyDescent="0.5">
      <c r="A921" s="3" t="s">
        <v>3894</v>
      </c>
      <c r="B921" s="40" t="s">
        <v>1488</v>
      </c>
      <c r="C921" s="41">
        <f t="shared" si="30"/>
        <v>3</v>
      </c>
      <c r="D921" s="34" t="s">
        <v>1209</v>
      </c>
      <c r="E921" s="49" t="s">
        <v>3466</v>
      </c>
      <c r="F921" s="54"/>
      <c r="G921" s="40"/>
      <c r="H921" s="40">
        <v>1</v>
      </c>
      <c r="I921" s="3" t="s">
        <v>3729</v>
      </c>
      <c r="K921" s="40"/>
      <c r="L921" s="40">
        <v>1</v>
      </c>
      <c r="M921" s="3" t="s">
        <v>1539</v>
      </c>
      <c r="O921" s="42" t="str">
        <f>INDEX(accountchart[chartId], MATCH(Table1[[#This Row],[sellChartName]],accountchart[chartName],0))</f>
        <v>52900077</v>
      </c>
      <c r="P921" s="42" t="e">
        <f>INDEX(accountchart[chartId], MATCH(Table1[[#This Row],[buyChartName]],accountchart[chartName],0))</f>
        <v>#N/A</v>
      </c>
    </row>
    <row r="922" spans="1:16" s="3" customFormat="1" x14ac:dyDescent="0.5">
      <c r="A922" s="3" t="s">
        <v>3895</v>
      </c>
      <c r="B922" s="40" t="s">
        <v>1488</v>
      </c>
      <c r="C922" s="41">
        <f t="shared" si="30"/>
        <v>3</v>
      </c>
      <c r="D922" s="34" t="s">
        <v>3694</v>
      </c>
      <c r="E922" s="49" t="s">
        <v>3466</v>
      </c>
      <c r="F922" s="54" t="s">
        <v>3695</v>
      </c>
      <c r="G922" s="40"/>
      <c r="H922" s="40">
        <v>1</v>
      </c>
      <c r="I922" s="3" t="s">
        <v>3729</v>
      </c>
      <c r="K922" s="40"/>
      <c r="L922" s="40">
        <v>1</v>
      </c>
      <c r="M922" s="3" t="s">
        <v>1539</v>
      </c>
      <c r="O922" s="42" t="str">
        <f>INDEX(accountchart[chartId], MATCH(Table1[[#This Row],[sellChartName]],accountchart[chartName],0))</f>
        <v>52900077</v>
      </c>
      <c r="P922" s="42" t="e">
        <f>INDEX(accountchart[chartId], MATCH(Table1[[#This Row],[buyChartName]],accountchart[chartName],0))</f>
        <v>#N/A</v>
      </c>
    </row>
    <row r="923" spans="1:16" s="3" customFormat="1" x14ac:dyDescent="0.5">
      <c r="A923" s="3" t="s">
        <v>3896</v>
      </c>
      <c r="B923" s="40" t="s">
        <v>1488</v>
      </c>
      <c r="C923" s="41">
        <f t="shared" si="30"/>
        <v>3</v>
      </c>
      <c r="D923" s="34" t="s">
        <v>3692</v>
      </c>
      <c r="E923" s="49" t="s">
        <v>3466</v>
      </c>
      <c r="F923" s="54" t="s">
        <v>3693</v>
      </c>
      <c r="G923" s="40"/>
      <c r="H923" s="40">
        <v>1</v>
      </c>
      <c r="I923" s="3" t="s">
        <v>3729</v>
      </c>
      <c r="K923" s="40"/>
      <c r="L923" s="40">
        <v>1</v>
      </c>
      <c r="M923" s="3" t="s">
        <v>1539</v>
      </c>
      <c r="O923" s="42" t="str">
        <f>INDEX(accountchart[chartId], MATCH(Table1[[#This Row],[sellChartName]],accountchart[chartName],0))</f>
        <v>52900077</v>
      </c>
      <c r="P923" s="42" t="e">
        <f>INDEX(accountchart[chartId], MATCH(Table1[[#This Row],[buyChartName]],accountchart[chartName],0))</f>
        <v>#N/A</v>
      </c>
    </row>
    <row r="924" spans="1:16" s="3" customFormat="1" x14ac:dyDescent="0.5">
      <c r="A924" s="3" t="s">
        <v>3897</v>
      </c>
      <c r="B924" s="40" t="s">
        <v>1488</v>
      </c>
      <c r="C924" s="41">
        <f t="shared" si="30"/>
        <v>3</v>
      </c>
      <c r="D924" s="34" t="s">
        <v>3690</v>
      </c>
      <c r="E924" s="49" t="s">
        <v>3466</v>
      </c>
      <c r="F924" s="54" t="s">
        <v>3691</v>
      </c>
      <c r="G924" s="40"/>
      <c r="H924" s="40">
        <v>1</v>
      </c>
      <c r="I924" s="3" t="s">
        <v>3729</v>
      </c>
      <c r="K924" s="40"/>
      <c r="L924" s="40">
        <v>1</v>
      </c>
      <c r="M924" s="3" t="s">
        <v>1539</v>
      </c>
      <c r="O924" s="42" t="str">
        <f>INDEX(accountchart[chartId], MATCH(Table1[[#This Row],[sellChartName]],accountchart[chartName],0))</f>
        <v>52900077</v>
      </c>
      <c r="P924" s="42" t="e">
        <f>INDEX(accountchart[chartId], MATCH(Table1[[#This Row],[buyChartName]],accountchart[chartName],0))</f>
        <v>#N/A</v>
      </c>
    </row>
    <row r="925" spans="1:16" s="3" customFormat="1" x14ac:dyDescent="0.5">
      <c r="A925" s="3" t="s">
        <v>3898</v>
      </c>
      <c r="B925" s="40" t="s">
        <v>1488</v>
      </c>
      <c r="C925" s="41">
        <f t="shared" si="30"/>
        <v>3</v>
      </c>
      <c r="D925" s="34" t="s">
        <v>3688</v>
      </c>
      <c r="E925" s="49" t="s">
        <v>3466</v>
      </c>
      <c r="F925" s="54" t="s">
        <v>3689</v>
      </c>
      <c r="G925" s="40"/>
      <c r="H925" s="40">
        <v>1</v>
      </c>
      <c r="I925" s="3" t="s">
        <v>3729</v>
      </c>
      <c r="K925" s="40"/>
      <c r="L925" s="40">
        <v>1</v>
      </c>
      <c r="M925" s="3" t="s">
        <v>1539</v>
      </c>
      <c r="O925" s="42" t="str">
        <f>INDEX(accountchart[chartId], MATCH(Table1[[#This Row],[sellChartName]],accountchart[chartName],0))</f>
        <v>52900077</v>
      </c>
      <c r="P925" s="42" t="e">
        <f>INDEX(accountchart[chartId], MATCH(Table1[[#This Row],[buyChartName]],accountchart[chartName],0))</f>
        <v>#N/A</v>
      </c>
    </row>
    <row r="926" spans="1:16" s="3" customFormat="1" x14ac:dyDescent="0.5">
      <c r="A926" s="3" t="s">
        <v>3899</v>
      </c>
      <c r="B926" s="40" t="s">
        <v>1488</v>
      </c>
      <c r="C926" s="41">
        <f t="shared" si="30"/>
        <v>3</v>
      </c>
      <c r="D926" s="34" t="s">
        <v>3971</v>
      </c>
      <c r="E926" s="40" t="s">
        <v>768</v>
      </c>
      <c r="F926" s="54" t="s">
        <v>3552</v>
      </c>
      <c r="G926" s="40"/>
      <c r="H926" s="40">
        <v>1</v>
      </c>
      <c r="I926" s="3" t="s">
        <v>3729</v>
      </c>
      <c r="K926" s="40"/>
      <c r="L926" s="40">
        <v>1</v>
      </c>
      <c r="M926" s="3" t="s">
        <v>1539</v>
      </c>
      <c r="O926" s="42" t="str">
        <f>INDEX(accountchart[chartId], MATCH(Table1[[#This Row],[sellChartName]],accountchart[chartName],0))</f>
        <v>52900077</v>
      </c>
      <c r="P926" s="42" t="e">
        <f>INDEX(accountchart[chartId], MATCH(Table1[[#This Row],[buyChartName]],accountchart[chartName],0))</f>
        <v>#N/A</v>
      </c>
    </row>
    <row r="927" spans="1:16" s="3" customFormat="1" x14ac:dyDescent="0.5">
      <c r="A927" s="3" t="s">
        <v>3900</v>
      </c>
      <c r="B927" s="40" t="s">
        <v>1488</v>
      </c>
      <c r="C927" s="41">
        <f>IF($B927="ProductService",1,IF($B927="ProductNonInventory",3,IF($B927="ProductInventory",5,"error")))</f>
        <v>3</v>
      </c>
      <c r="D927" s="34" t="s">
        <v>3487</v>
      </c>
      <c r="E927" s="40" t="s">
        <v>768</v>
      </c>
      <c r="F927" s="54" t="s">
        <v>3488</v>
      </c>
      <c r="G927" s="40"/>
      <c r="H927" s="40">
        <v>1</v>
      </c>
      <c r="I927" s="3" t="s">
        <v>3729</v>
      </c>
      <c r="K927" s="40"/>
      <c r="L927" s="40">
        <v>1</v>
      </c>
      <c r="M927" s="3" t="s">
        <v>1539</v>
      </c>
      <c r="O927" s="42" t="str">
        <f>INDEX(accountchart[chartId], MATCH(Table1[[#This Row],[sellChartName]],accountchart[chartName],0))</f>
        <v>52900077</v>
      </c>
      <c r="P927" s="42" t="e">
        <f>INDEX(accountchart[chartId], MATCH(Table1[[#This Row],[buyChartName]],accountchart[chartName],0))</f>
        <v>#N/A</v>
      </c>
    </row>
    <row r="928" spans="1:16" s="3" customFormat="1" x14ac:dyDescent="0.5">
      <c r="A928" s="3" t="s">
        <v>3901</v>
      </c>
      <c r="B928" s="40" t="s">
        <v>1488</v>
      </c>
      <c r="C928" s="41">
        <f t="shared" si="30"/>
        <v>3</v>
      </c>
      <c r="D928" s="34" t="s">
        <v>3631</v>
      </c>
      <c r="E928" s="40" t="s">
        <v>768</v>
      </c>
      <c r="F928" s="54" t="s">
        <v>3632</v>
      </c>
      <c r="G928" s="40"/>
      <c r="H928" s="40">
        <v>1</v>
      </c>
      <c r="I928" s="3" t="s">
        <v>3729</v>
      </c>
      <c r="K928" s="40"/>
      <c r="L928" s="40">
        <v>1</v>
      </c>
      <c r="M928" s="3" t="s">
        <v>1539</v>
      </c>
      <c r="O928" s="42" t="str">
        <f>INDEX(accountchart[chartId], MATCH(Table1[[#This Row],[sellChartName]],accountchart[chartName],0))</f>
        <v>52900077</v>
      </c>
      <c r="P928" s="42" t="e">
        <f>INDEX(accountchart[chartId], MATCH(Table1[[#This Row],[buyChartName]],accountchart[chartName],0))</f>
        <v>#N/A</v>
      </c>
    </row>
    <row r="929" spans="1:16" s="3" customFormat="1" x14ac:dyDescent="0.5">
      <c r="A929" s="3" t="s">
        <v>3979</v>
      </c>
      <c r="B929" s="40" t="s">
        <v>1488</v>
      </c>
      <c r="C929" s="41">
        <f>IF($B929="ProductService",1,IF($B929="ProductNonInventory",3,IF($B929="ProductInventory",5,"error")))</f>
        <v>3</v>
      </c>
      <c r="D929" s="34" t="s">
        <v>3980</v>
      </c>
      <c r="E929" s="51" t="s">
        <v>3466</v>
      </c>
      <c r="F929" s="54"/>
      <c r="G929" s="40"/>
      <c r="H929" s="40">
        <v>1</v>
      </c>
      <c r="I929" s="3" t="s">
        <v>3729</v>
      </c>
      <c r="K929" s="40"/>
      <c r="L929" s="40">
        <v>1</v>
      </c>
      <c r="M929" s="3" t="s">
        <v>1539</v>
      </c>
      <c r="O929" s="42" t="str">
        <f>INDEX(accountchart[chartId], MATCH(Table1[[#This Row],[sellChartName]],accountchart[chartName],0))</f>
        <v>52900077</v>
      </c>
      <c r="P929" s="42" t="e">
        <f>INDEX(accountchart[chartId], MATCH(Table1[[#This Row],[buyChartName]],accountchart[chartName],0))</f>
        <v>#N/A</v>
      </c>
    </row>
    <row r="930" spans="1:16" s="3" customFormat="1" x14ac:dyDescent="0.5">
      <c r="A930" s="3" t="s">
        <v>4010</v>
      </c>
      <c r="B930" s="40" t="s">
        <v>1488</v>
      </c>
      <c r="C930" s="41">
        <f>IF($B930="ProductService",1,IF($B930="ProductNonInventory",3,IF($B930="ProductInventory",5,"error")))</f>
        <v>3</v>
      </c>
      <c r="D930" s="22" t="s">
        <v>3682</v>
      </c>
      <c r="E930" s="51" t="s">
        <v>3466</v>
      </c>
      <c r="F930" s="54" t="s">
        <v>3683</v>
      </c>
      <c r="G930" s="40"/>
      <c r="H930" s="40">
        <v>1</v>
      </c>
      <c r="I930" s="3" t="s">
        <v>3729</v>
      </c>
      <c r="K930" s="40"/>
      <c r="L930" s="40">
        <v>1</v>
      </c>
      <c r="M930" s="3" t="s">
        <v>1539</v>
      </c>
      <c r="O930" s="42" t="str">
        <f>INDEX(accountchart[chartId], MATCH(Table1[[#This Row],[sellChartName]],accountchart[chartName],0))</f>
        <v>52900077</v>
      </c>
      <c r="P930" s="42" t="e">
        <f>INDEX(accountchart[chartId], MATCH(Table1[[#This Row],[buyChartName]],accountchart[chartName],0))</f>
        <v>#N/A</v>
      </c>
    </row>
    <row r="931" spans="1:16" s="3" customFormat="1" x14ac:dyDescent="0.5">
      <c r="A931" s="3" t="s">
        <v>3904</v>
      </c>
      <c r="B931" s="40" t="s">
        <v>1488</v>
      </c>
      <c r="C931" s="41">
        <f t="shared" si="29"/>
        <v>3</v>
      </c>
      <c r="D931" s="34" t="s">
        <v>3902</v>
      </c>
      <c r="E931" s="51" t="s">
        <v>3466</v>
      </c>
      <c r="F931" s="54" t="s">
        <v>3903</v>
      </c>
      <c r="G931" s="40"/>
      <c r="H931" s="40">
        <v>1</v>
      </c>
      <c r="I931" s="3" t="s">
        <v>3728</v>
      </c>
      <c r="K931" s="40"/>
      <c r="L931" s="40">
        <v>1</v>
      </c>
      <c r="M931" s="3" t="s">
        <v>1539</v>
      </c>
      <c r="O931" s="42" t="str">
        <f>INDEX(accountchart[chartId], MATCH(Table1[[#This Row],[sellChartName]],accountchart[chartName],0))</f>
        <v>52900077</v>
      </c>
      <c r="P931" s="42" t="e">
        <f>INDEX(accountchart[chartId], MATCH(Table1[[#This Row],[buyChartName]],accountchart[chartName],0))</f>
        <v>#N/A</v>
      </c>
    </row>
    <row r="932" spans="1:16" s="3" customFormat="1" x14ac:dyDescent="0.5">
      <c r="A932" s="3" t="s">
        <v>3905</v>
      </c>
      <c r="B932" s="40" t="s">
        <v>1488</v>
      </c>
      <c r="C932" s="41">
        <f t="shared" si="29"/>
        <v>3</v>
      </c>
      <c r="D932" s="34" t="s">
        <v>1232</v>
      </c>
      <c r="E932" s="51" t="s">
        <v>3466</v>
      </c>
      <c r="F932" s="54"/>
      <c r="G932" s="40">
        <v>30</v>
      </c>
      <c r="H932" s="40">
        <v>1</v>
      </c>
      <c r="I932" s="3" t="s">
        <v>3728</v>
      </c>
      <c r="K932" s="40"/>
      <c r="L932" s="40">
        <v>1</v>
      </c>
      <c r="M932" s="3" t="s">
        <v>1539</v>
      </c>
      <c r="O932" s="42" t="str">
        <f>INDEX(accountchart[chartId], MATCH(Table1[[#This Row],[sellChartName]],accountchart[chartName],0))</f>
        <v>52900077</v>
      </c>
      <c r="P932" s="42" t="e">
        <f>INDEX(accountchart[chartId], MATCH(Table1[[#This Row],[buyChartName]],accountchart[chartName],0))</f>
        <v>#N/A</v>
      </c>
    </row>
    <row r="933" spans="1:16" s="3" customFormat="1" x14ac:dyDescent="0.5">
      <c r="A933" s="3" t="s">
        <v>3906</v>
      </c>
      <c r="B933" s="40" t="s">
        <v>1488</v>
      </c>
      <c r="C933" s="41">
        <f t="shared" si="29"/>
        <v>3</v>
      </c>
      <c r="D933" s="34" t="s">
        <v>3534</v>
      </c>
      <c r="E933" s="51" t="s">
        <v>3466</v>
      </c>
      <c r="F933" s="54" t="s">
        <v>3533</v>
      </c>
      <c r="G933" s="40"/>
      <c r="H933" s="40">
        <v>1</v>
      </c>
      <c r="I933" s="3" t="s">
        <v>3728</v>
      </c>
      <c r="K933" s="40"/>
      <c r="L933" s="40">
        <v>1</v>
      </c>
      <c r="M933" s="3" t="s">
        <v>1539</v>
      </c>
      <c r="O933" s="42" t="str">
        <f>INDEX(accountchart[chartId], MATCH(Table1[[#This Row],[sellChartName]],accountchart[chartName],0))</f>
        <v>52900077</v>
      </c>
      <c r="P933" s="42" t="e">
        <f>INDEX(accountchart[chartId], MATCH(Table1[[#This Row],[buyChartName]],accountchart[chartName],0))</f>
        <v>#N/A</v>
      </c>
    </row>
    <row r="934" spans="1:16" s="3" customFormat="1" x14ac:dyDescent="0.5">
      <c r="A934" s="3" t="s">
        <v>3907</v>
      </c>
      <c r="B934" s="40" t="s">
        <v>1488</v>
      </c>
      <c r="C934" s="41">
        <f t="shared" si="29"/>
        <v>3</v>
      </c>
      <c r="D934" s="34" t="s">
        <v>3535</v>
      </c>
      <c r="E934" s="51" t="s">
        <v>3466</v>
      </c>
      <c r="F934" s="54"/>
      <c r="G934" s="40">
        <v>60</v>
      </c>
      <c r="H934" s="40">
        <v>1</v>
      </c>
      <c r="I934" s="3" t="s">
        <v>3728</v>
      </c>
      <c r="K934" s="40"/>
      <c r="L934" s="40">
        <v>1</v>
      </c>
      <c r="M934" s="3" t="s">
        <v>1539</v>
      </c>
      <c r="O934" s="42" t="str">
        <f>INDEX(accountchart[chartId], MATCH(Table1[[#This Row],[sellChartName]],accountchart[chartName],0))</f>
        <v>52900077</v>
      </c>
      <c r="P934" s="42" t="e">
        <f>INDEX(accountchart[chartId], MATCH(Table1[[#This Row],[buyChartName]],accountchart[chartName],0))</f>
        <v>#N/A</v>
      </c>
    </row>
    <row r="935" spans="1:16" s="3" customFormat="1" x14ac:dyDescent="0.5">
      <c r="A935" s="3" t="s">
        <v>3908</v>
      </c>
      <c r="B935" s="40" t="s">
        <v>1488</v>
      </c>
      <c r="C935" s="41">
        <f t="shared" si="29"/>
        <v>3</v>
      </c>
      <c r="D935" s="34" t="s">
        <v>1328</v>
      </c>
      <c r="E935" s="51" t="s">
        <v>3466</v>
      </c>
      <c r="F935" s="54"/>
      <c r="G935" s="40"/>
      <c r="H935" s="40">
        <v>1</v>
      </c>
      <c r="I935" s="3" t="s">
        <v>3728</v>
      </c>
      <c r="K935" s="40"/>
      <c r="L935" s="40">
        <v>1</v>
      </c>
      <c r="M935" s="3" t="s">
        <v>1539</v>
      </c>
      <c r="O935" s="42" t="str">
        <f>INDEX(accountchart[chartId], MATCH(Table1[[#This Row],[sellChartName]],accountchart[chartName],0))</f>
        <v>52900077</v>
      </c>
      <c r="P935" s="42" t="e">
        <f>INDEX(accountchart[chartId], MATCH(Table1[[#This Row],[buyChartName]],accountchart[chartName],0))</f>
        <v>#N/A</v>
      </c>
    </row>
    <row r="936" spans="1:16" s="3" customFormat="1" x14ac:dyDescent="0.5">
      <c r="A936" s="3" t="s">
        <v>3909</v>
      </c>
      <c r="B936" s="40" t="s">
        <v>1488</v>
      </c>
      <c r="C936" s="41">
        <f t="shared" si="29"/>
        <v>3</v>
      </c>
      <c r="D936" s="34" t="s">
        <v>1329</v>
      </c>
      <c r="E936" s="51" t="s">
        <v>3466</v>
      </c>
      <c r="F936" s="54"/>
      <c r="G936" s="40"/>
      <c r="H936" s="40">
        <v>1</v>
      </c>
      <c r="I936" s="3" t="s">
        <v>3728</v>
      </c>
      <c r="K936" s="40"/>
      <c r="L936" s="40">
        <v>1</v>
      </c>
      <c r="M936" s="3" t="s">
        <v>1539</v>
      </c>
      <c r="O936" s="42" t="str">
        <f>INDEX(accountchart[chartId], MATCH(Table1[[#This Row],[sellChartName]],accountchart[chartName],0))</f>
        <v>52900077</v>
      </c>
      <c r="P936" s="42" t="e">
        <f>INDEX(accountchart[chartId], MATCH(Table1[[#This Row],[buyChartName]],accountchart[chartName],0))</f>
        <v>#N/A</v>
      </c>
    </row>
    <row r="937" spans="1:16" s="3" customFormat="1" x14ac:dyDescent="0.5">
      <c r="A937" s="3" t="s">
        <v>3910</v>
      </c>
      <c r="B937" s="40" t="s">
        <v>1488</v>
      </c>
      <c r="C937" s="41">
        <f t="shared" si="29"/>
        <v>3</v>
      </c>
      <c r="D937" s="34" t="s">
        <v>1251</v>
      </c>
      <c r="E937" s="49" t="s">
        <v>765</v>
      </c>
      <c r="F937" s="54"/>
      <c r="G937" s="40"/>
      <c r="H937" s="40">
        <v>1</v>
      </c>
      <c r="I937" s="3" t="s">
        <v>3728</v>
      </c>
      <c r="K937" s="40"/>
      <c r="L937" s="40">
        <v>1</v>
      </c>
      <c r="M937" s="3" t="s">
        <v>1539</v>
      </c>
      <c r="O937" s="42" t="str">
        <f>INDEX(accountchart[chartId], MATCH(Table1[[#This Row],[sellChartName]],accountchart[chartName],0))</f>
        <v>52900077</v>
      </c>
      <c r="P937" s="42" t="e">
        <f>INDEX(accountchart[chartId], MATCH(Table1[[#This Row],[buyChartName]],accountchart[chartName],0))</f>
        <v>#N/A</v>
      </c>
    </row>
    <row r="938" spans="1:16" s="3" customFormat="1" x14ac:dyDescent="0.5">
      <c r="A938" s="3" t="s">
        <v>3911</v>
      </c>
      <c r="B938" s="40" t="s">
        <v>1488</v>
      </c>
      <c r="C938" s="41">
        <f t="shared" si="29"/>
        <v>3</v>
      </c>
      <c r="D938" s="34" t="s">
        <v>1083</v>
      </c>
      <c r="E938" s="51"/>
      <c r="F938" s="54"/>
      <c r="G938" s="40"/>
      <c r="H938" s="40">
        <v>1</v>
      </c>
      <c r="I938" s="3" t="s">
        <v>3728</v>
      </c>
      <c r="K938" s="40"/>
      <c r="L938" s="40">
        <v>1</v>
      </c>
      <c r="M938" s="3" t="s">
        <v>1539</v>
      </c>
      <c r="O938" s="42" t="str">
        <f>INDEX(accountchart[chartId], MATCH(Table1[[#This Row],[sellChartName]],accountchart[chartName],0))</f>
        <v>52900077</v>
      </c>
      <c r="P938" s="42" t="e">
        <f>INDEX(accountchart[chartId], MATCH(Table1[[#This Row],[buyChartName]],accountchart[chartName],0))</f>
        <v>#N/A</v>
      </c>
    </row>
    <row r="939" spans="1:16" s="3" customFormat="1" x14ac:dyDescent="0.5">
      <c r="A939" s="3" t="s">
        <v>3912</v>
      </c>
      <c r="B939" s="40" t="s">
        <v>1488</v>
      </c>
      <c r="C939" s="41">
        <f t="shared" si="27"/>
        <v>3</v>
      </c>
      <c r="D939" s="4" t="s">
        <v>1202</v>
      </c>
      <c r="E939" s="40" t="s">
        <v>2385</v>
      </c>
      <c r="F939" s="54"/>
      <c r="G939" s="40">
        <v>0</v>
      </c>
      <c r="H939" s="40">
        <v>1</v>
      </c>
      <c r="I939" s="3" t="s">
        <v>3728</v>
      </c>
      <c r="K939" s="40"/>
      <c r="L939" s="40">
        <v>1</v>
      </c>
      <c r="M939" s="3" t="s">
        <v>1539</v>
      </c>
      <c r="O939" s="42" t="str">
        <f>INDEX(accountchart[chartId], MATCH(Table1[[#This Row],[sellChartName]],accountchart[chartName],0))</f>
        <v>52900077</v>
      </c>
      <c r="P939" s="42" t="e">
        <f>INDEX(accountchart[chartId], MATCH(Table1[[#This Row],[buyChartName]],accountchart[chartName],0))</f>
        <v>#N/A</v>
      </c>
    </row>
    <row r="940" spans="1:16" s="3" customFormat="1" x14ac:dyDescent="0.5">
      <c r="A940" s="3" t="s">
        <v>3913</v>
      </c>
      <c r="B940" s="40" t="s">
        <v>1488</v>
      </c>
      <c r="C940" s="41">
        <f t="shared" si="27"/>
        <v>3</v>
      </c>
      <c r="D940" s="4" t="s">
        <v>3358</v>
      </c>
      <c r="E940" s="40" t="s">
        <v>2385</v>
      </c>
      <c r="F940" s="54"/>
      <c r="G940" s="40">
        <v>125</v>
      </c>
      <c r="H940" s="40">
        <v>1</v>
      </c>
      <c r="I940" s="3" t="s">
        <v>3728</v>
      </c>
      <c r="K940" s="40"/>
      <c r="L940" s="40">
        <v>1</v>
      </c>
      <c r="M940" s="3" t="s">
        <v>1539</v>
      </c>
      <c r="O940" s="42" t="str">
        <f>INDEX(accountchart[chartId], MATCH(Table1[[#This Row],[sellChartName]],accountchart[chartName],0))</f>
        <v>52900077</v>
      </c>
      <c r="P940" s="42" t="e">
        <f>INDEX(accountchart[chartId], MATCH(Table1[[#This Row],[buyChartName]],accountchart[chartName],0))</f>
        <v>#N/A</v>
      </c>
    </row>
    <row r="941" spans="1:16" s="3" customFormat="1" x14ac:dyDescent="0.5">
      <c r="A941" s="3" t="s">
        <v>3914</v>
      </c>
      <c r="B941" s="40" t="s">
        <v>1488</v>
      </c>
      <c r="C941" s="41">
        <f t="shared" ref="C941:C976" si="39">IF($B941="ProductService",1,IF($B941="ProductNonInventory",3,IF($B941="ProductInventory",5,"error")))</f>
        <v>3</v>
      </c>
      <c r="D941" s="4" t="s">
        <v>3357</v>
      </c>
      <c r="E941" s="40" t="s">
        <v>2385</v>
      </c>
      <c r="F941" s="54"/>
      <c r="G941" s="40">
        <v>250</v>
      </c>
      <c r="H941" s="40">
        <v>1</v>
      </c>
      <c r="I941" s="3" t="s">
        <v>3728</v>
      </c>
      <c r="K941" s="40"/>
      <c r="L941" s="40">
        <v>1</v>
      </c>
      <c r="M941" s="3" t="s">
        <v>1539</v>
      </c>
      <c r="O941" s="42" t="str">
        <f>INDEX(accountchart[chartId], MATCH(Table1[[#This Row],[sellChartName]],accountchart[chartName],0))</f>
        <v>52900077</v>
      </c>
      <c r="P941" s="42" t="e">
        <f>INDEX(accountchart[chartId], MATCH(Table1[[#This Row],[buyChartName]],accountchart[chartName],0))</f>
        <v>#N/A</v>
      </c>
    </row>
    <row r="942" spans="1:16" s="3" customFormat="1" x14ac:dyDescent="0.5">
      <c r="A942" s="3" t="s">
        <v>3915</v>
      </c>
      <c r="B942" s="40" t="s">
        <v>1488</v>
      </c>
      <c r="C942" s="41">
        <f t="shared" si="39"/>
        <v>3</v>
      </c>
      <c r="D942" s="4" t="s">
        <v>3471</v>
      </c>
      <c r="E942" s="40" t="s">
        <v>2385</v>
      </c>
      <c r="F942" s="54"/>
      <c r="G942" s="40">
        <v>120</v>
      </c>
      <c r="H942" s="40">
        <v>1</v>
      </c>
      <c r="I942" s="3" t="s">
        <v>3728</v>
      </c>
      <c r="K942" s="40"/>
      <c r="L942" s="40">
        <v>1</v>
      </c>
      <c r="M942" s="3" t="s">
        <v>1539</v>
      </c>
      <c r="O942" s="42" t="str">
        <f>INDEX(accountchart[chartId], MATCH(Table1[[#This Row],[sellChartName]],accountchart[chartName],0))</f>
        <v>52900077</v>
      </c>
      <c r="P942" s="42" t="e">
        <f>INDEX(accountchart[chartId], MATCH(Table1[[#This Row],[buyChartName]],accountchart[chartName],0))</f>
        <v>#N/A</v>
      </c>
    </row>
    <row r="943" spans="1:16" s="3" customFormat="1" x14ac:dyDescent="0.5">
      <c r="A943" s="3" t="s">
        <v>3916</v>
      </c>
      <c r="B943" s="40" t="s">
        <v>1488</v>
      </c>
      <c r="C943" s="41">
        <f t="shared" si="39"/>
        <v>3</v>
      </c>
      <c r="D943" s="4" t="s">
        <v>3472</v>
      </c>
      <c r="E943" s="40" t="s">
        <v>2385</v>
      </c>
      <c r="F943" s="54"/>
      <c r="G943" s="40">
        <v>100</v>
      </c>
      <c r="H943" s="40">
        <v>1</v>
      </c>
      <c r="I943" s="3" t="s">
        <v>3728</v>
      </c>
      <c r="K943" s="40"/>
      <c r="L943" s="40">
        <v>1</v>
      </c>
      <c r="M943" s="3" t="s">
        <v>1539</v>
      </c>
      <c r="O943" s="42" t="str">
        <f>INDEX(accountchart[chartId], MATCH(Table1[[#This Row],[sellChartName]],accountchart[chartName],0))</f>
        <v>52900077</v>
      </c>
      <c r="P943" s="42" t="e">
        <f>INDEX(accountchart[chartId], MATCH(Table1[[#This Row],[buyChartName]],accountchart[chartName],0))</f>
        <v>#N/A</v>
      </c>
    </row>
    <row r="944" spans="1:16" s="3" customFormat="1" x14ac:dyDescent="0.5">
      <c r="A944" s="3" t="s">
        <v>3917</v>
      </c>
      <c r="B944" s="40" t="s">
        <v>1488</v>
      </c>
      <c r="C944" s="41">
        <f t="shared" si="39"/>
        <v>3</v>
      </c>
      <c r="D944" s="4" t="s">
        <v>1098</v>
      </c>
      <c r="E944" s="40" t="s">
        <v>3466</v>
      </c>
      <c r="F944" s="54"/>
      <c r="G944" s="40">
        <v>0</v>
      </c>
      <c r="H944" s="40">
        <v>1</v>
      </c>
      <c r="I944" s="3" t="s">
        <v>3728</v>
      </c>
      <c r="K944" s="40"/>
      <c r="L944" s="40">
        <v>1</v>
      </c>
      <c r="M944" s="3" t="s">
        <v>1539</v>
      </c>
      <c r="O944" s="42" t="str">
        <f>INDEX(accountchart[chartId], MATCH(Table1[[#This Row],[sellChartName]],accountchart[chartName],0))</f>
        <v>52900077</v>
      </c>
      <c r="P944" s="42" t="e">
        <f>INDEX(accountchart[chartId], MATCH(Table1[[#This Row],[buyChartName]],accountchart[chartName],0))</f>
        <v>#N/A</v>
      </c>
    </row>
    <row r="945" spans="1:16" s="3" customFormat="1" x14ac:dyDescent="0.5">
      <c r="A945" s="3" t="s">
        <v>3918</v>
      </c>
      <c r="B945" s="40" t="s">
        <v>1488</v>
      </c>
      <c r="C945" s="41">
        <f t="shared" si="39"/>
        <v>3</v>
      </c>
      <c r="D945" s="4" t="s">
        <v>1086</v>
      </c>
      <c r="E945" s="40" t="s">
        <v>2385</v>
      </c>
      <c r="F945" s="54"/>
      <c r="G945" s="40">
        <v>0</v>
      </c>
      <c r="H945" s="40">
        <v>1</v>
      </c>
      <c r="I945" s="3" t="s">
        <v>3728</v>
      </c>
      <c r="K945" s="40"/>
      <c r="L945" s="40">
        <v>1</v>
      </c>
      <c r="M945" s="3" t="s">
        <v>1539</v>
      </c>
      <c r="O945" s="42" t="str">
        <f>INDEX(accountchart[chartId], MATCH(Table1[[#This Row],[sellChartName]],accountchart[chartName],0))</f>
        <v>52900077</v>
      </c>
      <c r="P945" s="42" t="e">
        <f>INDEX(accountchart[chartId], MATCH(Table1[[#This Row],[buyChartName]],accountchart[chartName],0))</f>
        <v>#N/A</v>
      </c>
    </row>
    <row r="946" spans="1:16" s="3" customFormat="1" x14ac:dyDescent="0.5">
      <c r="A946" s="3" t="s">
        <v>3977</v>
      </c>
      <c r="B946" s="40" t="s">
        <v>1488</v>
      </c>
      <c r="C946" s="41">
        <f>IF($B946="ProductService",1,IF($B946="ProductNonInventory",3,IF($B946="ProductInventory",5,"error")))</f>
        <v>3</v>
      </c>
      <c r="D946" s="4" t="s">
        <v>1359</v>
      </c>
      <c r="E946" s="40" t="s">
        <v>2385</v>
      </c>
      <c r="F946" s="54"/>
      <c r="G946" s="40"/>
      <c r="H946" s="40">
        <v>1</v>
      </c>
      <c r="I946" s="3" t="s">
        <v>3728</v>
      </c>
      <c r="K946" s="40"/>
      <c r="L946" s="40">
        <v>1</v>
      </c>
      <c r="M946" s="3" t="s">
        <v>1539</v>
      </c>
      <c r="O946" s="42" t="str">
        <f>INDEX(accountchart[chartId], MATCH(Table1[[#This Row],[sellChartName]],accountchart[chartName],0))</f>
        <v>52900077</v>
      </c>
      <c r="P946" s="42" t="e">
        <f>INDEX(accountchart[chartId], MATCH(Table1[[#This Row],[buyChartName]],accountchart[chartName],0))</f>
        <v>#N/A</v>
      </c>
    </row>
    <row r="947" spans="1:16" s="3" customFormat="1" x14ac:dyDescent="0.5">
      <c r="A947" s="3" t="s">
        <v>3978</v>
      </c>
      <c r="B947" s="40" t="s">
        <v>1488</v>
      </c>
      <c r="C947" s="41">
        <f>IF($B947="ProductService",1,IF($B947="ProductNonInventory",3,IF($B947="ProductInventory",5,"error")))</f>
        <v>3</v>
      </c>
      <c r="D947" s="4" t="s">
        <v>3359</v>
      </c>
      <c r="E947" s="40"/>
      <c r="F947" s="54"/>
      <c r="G947" s="40"/>
      <c r="H947" s="40">
        <v>1</v>
      </c>
      <c r="I947" s="3" t="s">
        <v>3728</v>
      </c>
      <c r="K947" s="40"/>
      <c r="L947" s="40">
        <v>1</v>
      </c>
      <c r="M947" s="3" t="s">
        <v>1539</v>
      </c>
      <c r="O947" s="42" t="str">
        <f>INDEX(accountchart[chartId], MATCH(Table1[[#This Row],[sellChartName]],accountchart[chartName],0))</f>
        <v>52900077</v>
      </c>
      <c r="P947" s="42" t="e">
        <f>INDEX(accountchart[chartId], MATCH(Table1[[#This Row],[buyChartName]],accountchart[chartName],0))</f>
        <v>#N/A</v>
      </c>
    </row>
    <row r="948" spans="1:16" s="3" customFormat="1" x14ac:dyDescent="0.5">
      <c r="A948" s="3" t="s">
        <v>3919</v>
      </c>
      <c r="B948" s="40" t="s">
        <v>1488</v>
      </c>
      <c r="C948" s="41">
        <f t="shared" si="39"/>
        <v>3</v>
      </c>
      <c r="D948" s="4" t="s">
        <v>3710</v>
      </c>
      <c r="E948" s="40" t="s">
        <v>768</v>
      </c>
      <c r="F948" s="54"/>
      <c r="G948" s="40"/>
      <c r="H948" s="40">
        <v>1</v>
      </c>
      <c r="I948" s="3" t="s">
        <v>3727</v>
      </c>
      <c r="K948" s="40"/>
      <c r="L948" s="40">
        <v>1</v>
      </c>
      <c r="M948" s="3" t="s">
        <v>1542</v>
      </c>
      <c r="O948" s="42" t="str">
        <f>INDEX(accountchart[chartId], MATCH(Table1[[#This Row],[sellChartName]],accountchart[chartName],0))</f>
        <v>52900513</v>
      </c>
      <c r="P948" s="42" t="e">
        <f>INDEX(accountchart[chartId], MATCH(Table1[[#This Row],[buyChartName]],accountchart[chartName],0))</f>
        <v>#N/A</v>
      </c>
    </row>
    <row r="949" spans="1:16" s="3" customFormat="1" x14ac:dyDescent="0.5">
      <c r="A949" s="3" t="s">
        <v>3920</v>
      </c>
      <c r="B949" s="40" t="s">
        <v>1488</v>
      </c>
      <c r="C949" s="41">
        <f t="shared" si="39"/>
        <v>3</v>
      </c>
      <c r="D949" s="4" t="s">
        <v>3711</v>
      </c>
      <c r="E949" s="40" t="s">
        <v>768</v>
      </c>
      <c r="F949" s="54"/>
      <c r="G949" s="40"/>
      <c r="H949" s="40">
        <v>1</v>
      </c>
      <c r="I949" s="3" t="s">
        <v>3727</v>
      </c>
      <c r="K949" s="40"/>
      <c r="L949" s="40">
        <v>1</v>
      </c>
      <c r="M949" s="3" t="s">
        <v>1542</v>
      </c>
      <c r="O949" s="42" t="str">
        <f>INDEX(accountchart[chartId], MATCH(Table1[[#This Row],[sellChartName]],accountchart[chartName],0))</f>
        <v>52900513</v>
      </c>
      <c r="P949" s="42" t="e">
        <f>INDEX(accountchart[chartId], MATCH(Table1[[#This Row],[buyChartName]],accountchart[chartName],0))</f>
        <v>#N/A</v>
      </c>
    </row>
    <row r="950" spans="1:16" s="3" customFormat="1" x14ac:dyDescent="0.5">
      <c r="A950" s="3" t="s">
        <v>3921</v>
      </c>
      <c r="B950" s="40" t="s">
        <v>1488</v>
      </c>
      <c r="C950" s="41">
        <f t="shared" si="39"/>
        <v>3</v>
      </c>
      <c r="D950" s="34" t="s">
        <v>3503</v>
      </c>
      <c r="E950" s="40" t="s">
        <v>768</v>
      </c>
      <c r="F950" s="54"/>
      <c r="G950" s="40"/>
      <c r="H950" s="40">
        <v>1</v>
      </c>
      <c r="I950" s="3" t="s">
        <v>3727</v>
      </c>
      <c r="K950" s="40"/>
      <c r="L950" s="40">
        <v>1</v>
      </c>
      <c r="M950" s="3" t="s">
        <v>1542</v>
      </c>
      <c r="O950" s="42" t="str">
        <f>INDEX(accountchart[chartId], MATCH(Table1[[#This Row],[sellChartName]],accountchart[chartName],0))</f>
        <v>52900513</v>
      </c>
      <c r="P950" s="42" t="e">
        <f>INDEX(accountchart[chartId], MATCH(Table1[[#This Row],[buyChartName]],accountchart[chartName],0))</f>
        <v>#N/A</v>
      </c>
    </row>
    <row r="951" spans="1:16" s="3" customFormat="1" x14ac:dyDescent="0.5">
      <c r="A951" s="3" t="s">
        <v>3922</v>
      </c>
      <c r="B951" s="40" t="s">
        <v>1488</v>
      </c>
      <c r="C951" s="41">
        <f t="shared" si="39"/>
        <v>3</v>
      </c>
      <c r="D951" s="34" t="s">
        <v>3504</v>
      </c>
      <c r="E951" s="40" t="s">
        <v>768</v>
      </c>
      <c r="F951" s="54"/>
      <c r="G951" s="40"/>
      <c r="H951" s="40">
        <v>1</v>
      </c>
      <c r="I951" s="3" t="s">
        <v>3727</v>
      </c>
      <c r="K951" s="40"/>
      <c r="L951" s="40">
        <v>1</v>
      </c>
      <c r="M951" s="3" t="s">
        <v>1542</v>
      </c>
      <c r="O951" s="42" t="str">
        <f>INDEX(accountchart[chartId], MATCH(Table1[[#This Row],[sellChartName]],accountchart[chartName],0))</f>
        <v>52900513</v>
      </c>
      <c r="P951" s="42" t="e">
        <f>INDEX(accountchart[chartId], MATCH(Table1[[#This Row],[buyChartName]],accountchart[chartName],0))</f>
        <v>#N/A</v>
      </c>
    </row>
    <row r="952" spans="1:16" s="3" customFormat="1" x14ac:dyDescent="0.5">
      <c r="A952" s="3" t="s">
        <v>3923</v>
      </c>
      <c r="B952" s="40" t="s">
        <v>1488</v>
      </c>
      <c r="C952" s="41">
        <f t="shared" si="39"/>
        <v>3</v>
      </c>
      <c r="D952" s="34" t="s">
        <v>1268</v>
      </c>
      <c r="E952" s="40" t="s">
        <v>768</v>
      </c>
      <c r="F952" s="54"/>
      <c r="G952" s="40">
        <v>60</v>
      </c>
      <c r="H952" s="40">
        <v>1</v>
      </c>
      <c r="I952" s="3" t="s">
        <v>3727</v>
      </c>
      <c r="K952" s="40"/>
      <c r="L952" s="40">
        <v>1</v>
      </c>
      <c r="M952" s="3" t="s">
        <v>1542</v>
      </c>
      <c r="O952" s="42" t="str">
        <f>INDEX(accountchart[chartId], MATCH(Table1[[#This Row],[sellChartName]],accountchart[chartName],0))</f>
        <v>52900513</v>
      </c>
      <c r="P952" s="42" t="e">
        <f>INDEX(accountchart[chartId], MATCH(Table1[[#This Row],[buyChartName]],accountchart[chartName],0))</f>
        <v>#N/A</v>
      </c>
    </row>
    <row r="953" spans="1:16" s="3" customFormat="1" x14ac:dyDescent="0.5">
      <c r="A953" s="3" t="s">
        <v>3924</v>
      </c>
      <c r="B953" s="40" t="s">
        <v>1488</v>
      </c>
      <c r="C953" s="41">
        <f t="shared" si="39"/>
        <v>3</v>
      </c>
      <c r="D953" s="34" t="s">
        <v>1116</v>
      </c>
      <c r="E953" s="40" t="s">
        <v>768</v>
      </c>
      <c r="F953" s="54"/>
      <c r="G953" s="40"/>
      <c r="H953" s="40">
        <v>1</v>
      </c>
      <c r="I953" s="3" t="s">
        <v>3727</v>
      </c>
      <c r="K953" s="40"/>
      <c r="L953" s="40">
        <v>1</v>
      </c>
      <c r="M953" s="3" t="s">
        <v>1542</v>
      </c>
      <c r="O953" s="42" t="str">
        <f>INDEX(accountchart[chartId], MATCH(Table1[[#This Row],[sellChartName]],accountchart[chartName],0))</f>
        <v>52900513</v>
      </c>
      <c r="P953" s="42" t="e">
        <f>INDEX(accountchart[chartId], MATCH(Table1[[#This Row],[buyChartName]],accountchart[chartName],0))</f>
        <v>#N/A</v>
      </c>
    </row>
    <row r="954" spans="1:16" s="3" customFormat="1" x14ac:dyDescent="0.5">
      <c r="A954" s="3" t="s">
        <v>3925</v>
      </c>
      <c r="B954" s="40" t="s">
        <v>1488</v>
      </c>
      <c r="C954" s="41">
        <f t="shared" si="39"/>
        <v>3</v>
      </c>
      <c r="D954" s="34" t="s">
        <v>1113</v>
      </c>
      <c r="E954" s="40" t="s">
        <v>2683</v>
      </c>
      <c r="F954" s="54"/>
      <c r="G954" s="40"/>
      <c r="H954" s="40">
        <v>1</v>
      </c>
      <c r="I954" s="3" t="s">
        <v>3727</v>
      </c>
      <c r="K954" s="40"/>
      <c r="L954" s="40">
        <v>1</v>
      </c>
      <c r="M954" s="3" t="s">
        <v>1542</v>
      </c>
      <c r="O954" s="42" t="str">
        <f>INDEX(accountchart[chartId], MATCH(Table1[[#This Row],[sellChartName]],accountchart[chartName],0))</f>
        <v>52900513</v>
      </c>
      <c r="P954" s="42" t="e">
        <f>INDEX(accountchart[chartId], MATCH(Table1[[#This Row],[buyChartName]],accountchart[chartName],0))</f>
        <v>#N/A</v>
      </c>
    </row>
    <row r="955" spans="1:16" s="3" customFormat="1" x14ac:dyDescent="0.5">
      <c r="A955" s="3" t="s">
        <v>3926</v>
      </c>
      <c r="B955" s="40" t="s">
        <v>1488</v>
      </c>
      <c r="C955" s="41">
        <f t="shared" si="39"/>
        <v>3</v>
      </c>
      <c r="D955" s="34" t="s">
        <v>3513</v>
      </c>
      <c r="E955" s="40" t="s">
        <v>768</v>
      </c>
      <c r="F955" s="54"/>
      <c r="G955" s="40"/>
      <c r="H955" s="40">
        <v>1</v>
      </c>
      <c r="I955" s="3" t="s">
        <v>3727</v>
      </c>
      <c r="K955" s="40"/>
      <c r="L955" s="40">
        <v>1</v>
      </c>
      <c r="M955" s="3" t="s">
        <v>1542</v>
      </c>
      <c r="O955" s="42" t="str">
        <f>INDEX(accountchart[chartId], MATCH(Table1[[#This Row],[sellChartName]],accountchart[chartName],0))</f>
        <v>52900513</v>
      </c>
      <c r="P955" s="42" t="e">
        <f>INDEX(accountchart[chartId], MATCH(Table1[[#This Row],[buyChartName]],accountchart[chartName],0))</f>
        <v>#N/A</v>
      </c>
    </row>
    <row r="956" spans="1:16" s="3" customFormat="1" x14ac:dyDescent="0.5">
      <c r="A956" s="3" t="s">
        <v>3927</v>
      </c>
      <c r="B956" s="40" t="s">
        <v>1488</v>
      </c>
      <c r="C956" s="41">
        <f t="shared" si="39"/>
        <v>3</v>
      </c>
      <c r="D956" s="34" t="s">
        <v>3511</v>
      </c>
      <c r="E956" s="40" t="s">
        <v>768</v>
      </c>
      <c r="F956" s="54"/>
      <c r="G956" s="40"/>
      <c r="H956" s="40">
        <v>1</v>
      </c>
      <c r="I956" s="3" t="s">
        <v>3727</v>
      </c>
      <c r="K956" s="40"/>
      <c r="L956" s="40">
        <v>1</v>
      </c>
      <c r="M956" s="3" t="s">
        <v>1542</v>
      </c>
      <c r="O956" s="42" t="str">
        <f>INDEX(accountchart[chartId], MATCH(Table1[[#This Row],[sellChartName]],accountchart[chartName],0))</f>
        <v>52900513</v>
      </c>
      <c r="P956" s="42" t="e">
        <f>INDEX(accountchart[chartId], MATCH(Table1[[#This Row],[buyChartName]],accountchart[chartName],0))</f>
        <v>#N/A</v>
      </c>
    </row>
    <row r="957" spans="1:16" s="3" customFormat="1" x14ac:dyDescent="0.5">
      <c r="A957" s="3" t="s">
        <v>3928</v>
      </c>
      <c r="B957" s="40" t="s">
        <v>1488</v>
      </c>
      <c r="C957" s="41">
        <f t="shared" si="39"/>
        <v>3</v>
      </c>
      <c r="D957" s="34" t="s">
        <v>3512</v>
      </c>
      <c r="E957" s="40" t="s">
        <v>768</v>
      </c>
      <c r="F957" s="54"/>
      <c r="G957" s="40"/>
      <c r="H957" s="40">
        <v>1</v>
      </c>
      <c r="I957" s="3" t="s">
        <v>3727</v>
      </c>
      <c r="K957" s="40"/>
      <c r="L957" s="40">
        <v>1</v>
      </c>
      <c r="M957" s="3" t="s">
        <v>1542</v>
      </c>
      <c r="O957" s="42" t="str">
        <f>INDEX(accountchart[chartId], MATCH(Table1[[#This Row],[sellChartName]],accountchart[chartName],0))</f>
        <v>52900513</v>
      </c>
      <c r="P957" s="42" t="e">
        <f>INDEX(accountchart[chartId], MATCH(Table1[[#This Row],[buyChartName]],accountchart[chartName],0))</f>
        <v>#N/A</v>
      </c>
    </row>
    <row r="958" spans="1:16" s="3" customFormat="1" x14ac:dyDescent="0.5">
      <c r="A958" s="3" t="s">
        <v>3929</v>
      </c>
      <c r="B958" s="40" t="s">
        <v>1488</v>
      </c>
      <c r="C958" s="41">
        <f t="shared" si="39"/>
        <v>3</v>
      </c>
      <c r="D958" s="34" t="s">
        <v>1263</v>
      </c>
      <c r="E958" s="40" t="s">
        <v>768</v>
      </c>
      <c r="F958" s="54"/>
      <c r="G958" s="40"/>
      <c r="H958" s="40">
        <v>1</v>
      </c>
      <c r="I958" s="3" t="s">
        <v>3727</v>
      </c>
      <c r="K958" s="40"/>
      <c r="L958" s="40">
        <v>1</v>
      </c>
      <c r="M958" s="3" t="s">
        <v>1542</v>
      </c>
      <c r="O958" s="42" t="str">
        <f>INDEX(accountchart[chartId], MATCH(Table1[[#This Row],[sellChartName]],accountchart[chartName],0))</f>
        <v>52900513</v>
      </c>
      <c r="P958" s="42" t="e">
        <f>INDEX(accountchart[chartId], MATCH(Table1[[#This Row],[buyChartName]],accountchart[chartName],0))</f>
        <v>#N/A</v>
      </c>
    </row>
    <row r="959" spans="1:16" s="3" customFormat="1" x14ac:dyDescent="0.5">
      <c r="A959" s="3" t="s">
        <v>3930</v>
      </c>
      <c r="B959" s="40" t="s">
        <v>1488</v>
      </c>
      <c r="C959" s="41">
        <f t="shared" si="39"/>
        <v>3</v>
      </c>
      <c r="D959" s="34" t="s">
        <v>1264</v>
      </c>
      <c r="E959" s="40" t="s">
        <v>768</v>
      </c>
      <c r="F959" s="54"/>
      <c r="G959" s="40">
        <v>60</v>
      </c>
      <c r="H959" s="40">
        <v>1</v>
      </c>
      <c r="I959" s="3" t="s">
        <v>3727</v>
      </c>
      <c r="K959" s="40"/>
      <c r="L959" s="40">
        <v>1</v>
      </c>
      <c r="M959" s="3" t="s">
        <v>1542</v>
      </c>
      <c r="O959" s="42" t="str">
        <f>INDEX(accountchart[chartId], MATCH(Table1[[#This Row],[sellChartName]],accountchart[chartName],0))</f>
        <v>52900513</v>
      </c>
      <c r="P959" s="42" t="e">
        <f>INDEX(accountchart[chartId], MATCH(Table1[[#This Row],[buyChartName]],accountchart[chartName],0))</f>
        <v>#N/A</v>
      </c>
    </row>
    <row r="960" spans="1:16" s="3" customFormat="1" x14ac:dyDescent="0.5">
      <c r="A960" s="3" t="s">
        <v>3931</v>
      </c>
      <c r="B960" s="40" t="s">
        <v>1488</v>
      </c>
      <c r="C960" s="41">
        <f t="shared" si="39"/>
        <v>3</v>
      </c>
      <c r="D960" s="34" t="s">
        <v>1269</v>
      </c>
      <c r="E960" s="40" t="s">
        <v>768</v>
      </c>
      <c r="F960" s="54"/>
      <c r="G960" s="40">
        <v>40</v>
      </c>
      <c r="H960" s="40">
        <v>1</v>
      </c>
      <c r="I960" s="3" t="s">
        <v>3727</v>
      </c>
      <c r="K960" s="40"/>
      <c r="L960" s="40">
        <v>1</v>
      </c>
      <c r="M960" s="3" t="s">
        <v>1542</v>
      </c>
      <c r="O960" s="42" t="str">
        <f>INDEX(accountchart[chartId], MATCH(Table1[[#This Row],[sellChartName]],accountchart[chartName],0))</f>
        <v>52900513</v>
      </c>
      <c r="P960" s="42" t="e">
        <f>INDEX(accountchart[chartId], MATCH(Table1[[#This Row],[buyChartName]],accountchart[chartName],0))</f>
        <v>#N/A</v>
      </c>
    </row>
    <row r="961" spans="1:16" s="3" customFormat="1" x14ac:dyDescent="0.5">
      <c r="A961" s="3" t="s">
        <v>3932</v>
      </c>
      <c r="B961" s="40" t="s">
        <v>1488</v>
      </c>
      <c r="C961" s="41">
        <f t="shared" si="39"/>
        <v>3</v>
      </c>
      <c r="D961" s="34" t="s">
        <v>1262</v>
      </c>
      <c r="E961" s="40" t="s">
        <v>768</v>
      </c>
      <c r="F961" s="54"/>
      <c r="G961" s="40"/>
      <c r="H961" s="40">
        <v>1</v>
      </c>
      <c r="I961" s="3" t="s">
        <v>3727</v>
      </c>
      <c r="K961" s="40"/>
      <c r="L961" s="40">
        <v>1</v>
      </c>
      <c r="M961" s="3" t="s">
        <v>1542</v>
      </c>
      <c r="O961" s="42" t="str">
        <f>INDEX(accountchart[chartId], MATCH(Table1[[#This Row],[sellChartName]],accountchart[chartName],0))</f>
        <v>52900513</v>
      </c>
      <c r="P961" s="42" t="e">
        <f>INDEX(accountchart[chartId], MATCH(Table1[[#This Row],[buyChartName]],accountchart[chartName],0))</f>
        <v>#N/A</v>
      </c>
    </row>
    <row r="962" spans="1:16" s="3" customFormat="1" x14ac:dyDescent="0.5">
      <c r="A962" s="3" t="s">
        <v>3933</v>
      </c>
      <c r="B962" s="40" t="s">
        <v>1488</v>
      </c>
      <c r="C962" s="41">
        <f t="shared" si="39"/>
        <v>3</v>
      </c>
      <c r="D962" s="34" t="s">
        <v>3554</v>
      </c>
      <c r="E962" s="40" t="s">
        <v>768</v>
      </c>
      <c r="F962" s="54" t="s">
        <v>3555</v>
      </c>
      <c r="G962" s="40"/>
      <c r="H962" s="40">
        <v>1</v>
      </c>
      <c r="I962" s="3" t="s">
        <v>3727</v>
      </c>
      <c r="K962" s="40"/>
      <c r="L962" s="40">
        <v>1</v>
      </c>
      <c r="M962" s="3" t="s">
        <v>1542</v>
      </c>
      <c r="O962" s="42" t="str">
        <f>INDEX(accountchart[chartId], MATCH(Table1[[#This Row],[sellChartName]],accountchart[chartName],0))</f>
        <v>52900513</v>
      </c>
      <c r="P962" s="42" t="e">
        <f>INDEX(accountchart[chartId], MATCH(Table1[[#This Row],[buyChartName]],accountchart[chartName],0))</f>
        <v>#N/A</v>
      </c>
    </row>
    <row r="963" spans="1:16" s="3" customFormat="1" x14ac:dyDescent="0.5">
      <c r="A963" s="3" t="s">
        <v>3934</v>
      </c>
      <c r="B963" s="40" t="s">
        <v>1488</v>
      </c>
      <c r="C963" s="41">
        <f t="shared" si="39"/>
        <v>3</v>
      </c>
      <c r="D963" s="34" t="s">
        <v>1111</v>
      </c>
      <c r="E963" s="40" t="s">
        <v>768</v>
      </c>
      <c r="F963" s="54"/>
      <c r="G963" s="40"/>
      <c r="H963" s="40">
        <v>1</v>
      </c>
      <c r="I963" s="3" t="s">
        <v>3727</v>
      </c>
      <c r="K963" s="40"/>
      <c r="L963" s="40">
        <v>1</v>
      </c>
      <c r="M963" s="3" t="s">
        <v>1542</v>
      </c>
      <c r="O963" s="42" t="str">
        <f>INDEX(accountchart[chartId], MATCH(Table1[[#This Row],[sellChartName]],accountchart[chartName],0))</f>
        <v>52900513</v>
      </c>
      <c r="P963" s="42" t="e">
        <f>INDEX(accountchart[chartId], MATCH(Table1[[#This Row],[buyChartName]],accountchart[chartName],0))</f>
        <v>#N/A</v>
      </c>
    </row>
    <row r="964" spans="1:16" s="3" customFormat="1" x14ac:dyDescent="0.5">
      <c r="A964" s="3" t="s">
        <v>3935</v>
      </c>
      <c r="B964" s="40" t="s">
        <v>1488</v>
      </c>
      <c r="C964" s="41">
        <f t="shared" si="39"/>
        <v>3</v>
      </c>
      <c r="D964" s="34" t="s">
        <v>1261</v>
      </c>
      <c r="E964" s="40" t="s">
        <v>768</v>
      </c>
      <c r="F964" s="54"/>
      <c r="G964" s="40"/>
      <c r="H964" s="40">
        <v>1</v>
      </c>
      <c r="I964" s="3" t="s">
        <v>3727</v>
      </c>
      <c r="K964" s="40"/>
      <c r="L964" s="40">
        <v>1</v>
      </c>
      <c r="M964" s="3" t="s">
        <v>1542</v>
      </c>
      <c r="O964" s="42" t="str">
        <f>INDEX(accountchart[chartId], MATCH(Table1[[#This Row],[sellChartName]],accountchart[chartName],0))</f>
        <v>52900513</v>
      </c>
      <c r="P964" s="42" t="e">
        <f>INDEX(accountchart[chartId], MATCH(Table1[[#This Row],[buyChartName]],accountchart[chartName],0))</f>
        <v>#N/A</v>
      </c>
    </row>
    <row r="965" spans="1:16" s="3" customFormat="1" x14ac:dyDescent="0.5">
      <c r="A965" s="3" t="s">
        <v>3936</v>
      </c>
      <c r="B965" s="40" t="s">
        <v>1489</v>
      </c>
      <c r="C965" s="41">
        <f t="shared" si="39"/>
        <v>5</v>
      </c>
      <c r="D965" s="34" t="s">
        <v>1390</v>
      </c>
      <c r="E965" s="40" t="s">
        <v>2288</v>
      </c>
      <c r="F965" s="54" t="s">
        <v>3548</v>
      </c>
      <c r="G965" s="40"/>
      <c r="H965" s="40">
        <v>1</v>
      </c>
      <c r="I965" s="3" t="s">
        <v>3727</v>
      </c>
      <c r="K965" s="40"/>
      <c r="L965" s="40">
        <v>1</v>
      </c>
      <c r="M965" s="3" t="s">
        <v>1542</v>
      </c>
      <c r="N965" s="3" t="s">
        <v>1512</v>
      </c>
      <c r="O965" s="42" t="str">
        <f>INDEX(accountchart[chartId], MATCH(Table1[[#This Row],[sellChartName]],accountchart[chartName],0))</f>
        <v>52900513</v>
      </c>
      <c r="P965" s="42" t="str">
        <f>INDEX(accountchart[chartId], MATCH(Table1[[#This Row],[buyChartName]],accountchart[chartName],0))</f>
        <v>47210273</v>
      </c>
    </row>
    <row r="966" spans="1:16" s="3" customFormat="1" x14ac:dyDescent="0.5">
      <c r="A966" s="3" t="s">
        <v>3937</v>
      </c>
      <c r="B966" s="40" t="s">
        <v>1488</v>
      </c>
      <c r="C966" s="41">
        <f t="shared" si="39"/>
        <v>3</v>
      </c>
      <c r="D966" s="34" t="s">
        <v>3551</v>
      </c>
      <c r="E966" s="40" t="s">
        <v>2385</v>
      </c>
      <c r="F966" s="54"/>
      <c r="G966" s="40"/>
      <c r="H966" s="40">
        <v>1</v>
      </c>
      <c r="I966" s="3" t="s">
        <v>3727</v>
      </c>
      <c r="K966" s="40"/>
      <c r="L966" s="40">
        <v>1</v>
      </c>
      <c r="M966" s="3" t="s">
        <v>1542</v>
      </c>
      <c r="N966" s="3" t="s">
        <v>1512</v>
      </c>
      <c r="O966" s="42" t="str">
        <f>INDEX(accountchart[chartId], MATCH(Table1[[#This Row],[sellChartName]],accountchart[chartName],0))</f>
        <v>52900513</v>
      </c>
      <c r="P966" s="42" t="str">
        <f>INDEX(accountchart[chartId], MATCH(Table1[[#This Row],[buyChartName]],accountchart[chartName],0))</f>
        <v>47210273</v>
      </c>
    </row>
    <row r="967" spans="1:16" s="3" customFormat="1" x14ac:dyDescent="0.5">
      <c r="A967" s="3" t="s">
        <v>3938</v>
      </c>
      <c r="B967" s="40" t="s">
        <v>1488</v>
      </c>
      <c r="C967" s="41">
        <f t="shared" si="39"/>
        <v>3</v>
      </c>
      <c r="D967" s="34" t="s">
        <v>3549</v>
      </c>
      <c r="E967" s="40" t="s">
        <v>2385</v>
      </c>
      <c r="F967" s="54" t="s">
        <v>3550</v>
      </c>
      <c r="G967" s="40"/>
      <c r="H967" s="40">
        <v>1</v>
      </c>
      <c r="I967" s="3" t="s">
        <v>3727</v>
      </c>
      <c r="K967" s="40"/>
      <c r="L967" s="40">
        <v>1</v>
      </c>
      <c r="M967" s="3" t="s">
        <v>1542</v>
      </c>
      <c r="N967" s="3" t="s">
        <v>1512</v>
      </c>
      <c r="O967" s="42" t="str">
        <f>INDEX(accountchart[chartId], MATCH(Table1[[#This Row],[sellChartName]],accountchart[chartName],0))</f>
        <v>52900513</v>
      </c>
      <c r="P967" s="42" t="str">
        <f>INDEX(accountchart[chartId], MATCH(Table1[[#This Row],[buyChartName]],accountchart[chartName],0))</f>
        <v>47210273</v>
      </c>
    </row>
    <row r="968" spans="1:16" s="3" customFormat="1" x14ac:dyDescent="0.5">
      <c r="A968" s="3" t="s">
        <v>3939</v>
      </c>
      <c r="B968" s="40" t="s">
        <v>1488</v>
      </c>
      <c r="C968" s="41">
        <f t="shared" si="39"/>
        <v>3</v>
      </c>
      <c r="D968" s="34" t="s">
        <v>1260</v>
      </c>
      <c r="E968" s="40" t="s">
        <v>768</v>
      </c>
      <c r="F968" s="54"/>
      <c r="G968" s="40"/>
      <c r="H968" s="40">
        <v>1</v>
      </c>
      <c r="I968" s="3" t="s">
        <v>3727</v>
      </c>
      <c r="K968" s="40"/>
      <c r="L968" s="40">
        <v>1</v>
      </c>
      <c r="M968" s="3" t="s">
        <v>1542</v>
      </c>
      <c r="O968" s="42" t="str">
        <f>INDEX(accountchart[chartId], MATCH(Table1[[#This Row],[sellChartName]],accountchart[chartName],0))</f>
        <v>52900513</v>
      </c>
      <c r="P968" s="42" t="e">
        <f>INDEX(accountchart[chartId], MATCH(Table1[[#This Row],[buyChartName]],accountchart[chartName],0))</f>
        <v>#N/A</v>
      </c>
    </row>
    <row r="969" spans="1:16" s="3" customFormat="1" x14ac:dyDescent="0.5">
      <c r="A969" s="3" t="s">
        <v>3940</v>
      </c>
      <c r="B969" s="40" t="s">
        <v>1488</v>
      </c>
      <c r="C969" s="41">
        <f t="shared" si="39"/>
        <v>3</v>
      </c>
      <c r="D969" s="34" t="s">
        <v>1114</v>
      </c>
      <c r="E969" s="40" t="s">
        <v>768</v>
      </c>
      <c r="F969" s="54"/>
      <c r="G969" s="40"/>
      <c r="H969" s="40">
        <v>1</v>
      </c>
      <c r="I969" s="3" t="s">
        <v>3727</v>
      </c>
      <c r="K969" s="40"/>
      <c r="L969" s="40">
        <v>1</v>
      </c>
      <c r="M969" s="3" t="s">
        <v>1542</v>
      </c>
      <c r="O969" s="42" t="str">
        <f>INDEX(accountchart[chartId], MATCH(Table1[[#This Row],[sellChartName]],accountchart[chartName],0))</f>
        <v>52900513</v>
      </c>
      <c r="P969" s="42" t="e">
        <f>INDEX(accountchart[chartId], MATCH(Table1[[#This Row],[buyChartName]],accountchart[chartName],0))</f>
        <v>#N/A</v>
      </c>
    </row>
    <row r="970" spans="1:16" s="3" customFormat="1" x14ac:dyDescent="0.5">
      <c r="A970" s="3" t="s">
        <v>3941</v>
      </c>
      <c r="B970" s="40" t="s">
        <v>1488</v>
      </c>
      <c r="C970" s="41">
        <f t="shared" si="39"/>
        <v>3</v>
      </c>
      <c r="D970" s="34" t="s">
        <v>3719</v>
      </c>
      <c r="E970" s="40" t="s">
        <v>768</v>
      </c>
      <c r="F970" s="54"/>
      <c r="G970" s="40"/>
      <c r="H970" s="40">
        <v>1</v>
      </c>
      <c r="I970" s="3" t="s">
        <v>3727</v>
      </c>
      <c r="K970" s="40"/>
      <c r="L970" s="40">
        <v>1</v>
      </c>
      <c r="M970" s="3" t="s">
        <v>1542</v>
      </c>
      <c r="O970" s="42" t="str">
        <f>INDEX(accountchart[chartId], MATCH(Table1[[#This Row],[sellChartName]],accountchart[chartName],0))</f>
        <v>52900513</v>
      </c>
      <c r="P970" s="42" t="e">
        <f>INDEX(accountchart[chartId], MATCH(Table1[[#This Row],[buyChartName]],accountchart[chartName],0))</f>
        <v>#N/A</v>
      </c>
    </row>
    <row r="971" spans="1:16" s="3" customFormat="1" x14ac:dyDescent="0.5">
      <c r="A971" s="3" t="s">
        <v>3942</v>
      </c>
      <c r="B971" s="40" t="s">
        <v>1488</v>
      </c>
      <c r="C971" s="41">
        <f t="shared" si="39"/>
        <v>3</v>
      </c>
      <c r="D971" s="34" t="s">
        <v>3720</v>
      </c>
      <c r="E971" s="40" t="s">
        <v>768</v>
      </c>
      <c r="F971" s="54"/>
      <c r="G971" s="40"/>
      <c r="H971" s="40">
        <v>1</v>
      </c>
      <c r="I971" s="3" t="s">
        <v>3727</v>
      </c>
      <c r="K971" s="40"/>
      <c r="L971" s="40">
        <v>1</v>
      </c>
      <c r="M971" s="3" t="s">
        <v>1542</v>
      </c>
      <c r="O971" s="42" t="str">
        <f>INDEX(accountchart[chartId], MATCH(Table1[[#This Row],[sellChartName]],accountchart[chartName],0))</f>
        <v>52900513</v>
      </c>
      <c r="P971" s="42" t="e">
        <f>INDEX(accountchart[chartId], MATCH(Table1[[#This Row],[buyChartName]],accountchart[chartName],0))</f>
        <v>#N/A</v>
      </c>
    </row>
    <row r="972" spans="1:16" s="3" customFormat="1" x14ac:dyDescent="0.5">
      <c r="A972" s="3" t="s">
        <v>3943</v>
      </c>
      <c r="B972" s="40" t="s">
        <v>1488</v>
      </c>
      <c r="C972" s="41">
        <f t="shared" si="39"/>
        <v>3</v>
      </c>
      <c r="D972" s="34" t="s">
        <v>3686</v>
      </c>
      <c r="E972" s="40" t="s">
        <v>768</v>
      </c>
      <c r="F972" s="54"/>
      <c r="G972" s="40"/>
      <c r="H972" s="40">
        <v>1</v>
      </c>
      <c r="I972" s="3" t="s">
        <v>3727</v>
      </c>
      <c r="K972" s="40"/>
      <c r="L972" s="40">
        <v>1</v>
      </c>
      <c r="M972" s="3" t="s">
        <v>1542</v>
      </c>
      <c r="O972" s="42" t="str">
        <f>INDEX(accountchart[chartId], MATCH(Table1[[#This Row],[sellChartName]],accountchart[chartName],0))</f>
        <v>52900513</v>
      </c>
      <c r="P972" s="42" t="e">
        <f>INDEX(accountchart[chartId], MATCH(Table1[[#This Row],[buyChartName]],accountchart[chartName],0))</f>
        <v>#N/A</v>
      </c>
    </row>
    <row r="973" spans="1:16" s="3" customFormat="1" x14ac:dyDescent="0.5">
      <c r="A973" s="3" t="s">
        <v>3944</v>
      </c>
      <c r="B973" s="40" t="s">
        <v>1488</v>
      </c>
      <c r="C973" s="41">
        <f t="shared" si="39"/>
        <v>3</v>
      </c>
      <c r="D973" s="34" t="s">
        <v>3687</v>
      </c>
      <c r="E973" s="40" t="s">
        <v>768</v>
      </c>
      <c r="F973" s="54"/>
      <c r="G973" s="40"/>
      <c r="H973" s="40">
        <v>1</v>
      </c>
      <c r="I973" s="3" t="s">
        <v>3727</v>
      </c>
      <c r="K973" s="40"/>
      <c r="L973" s="40">
        <v>1</v>
      </c>
      <c r="M973" s="3" t="s">
        <v>1542</v>
      </c>
      <c r="O973" s="42" t="str">
        <f>INDEX(accountchart[chartId], MATCH(Table1[[#This Row],[sellChartName]],accountchart[chartName],0))</f>
        <v>52900513</v>
      </c>
      <c r="P973" s="42" t="e">
        <f>INDEX(accountchart[chartId], MATCH(Table1[[#This Row],[buyChartName]],accountchart[chartName],0))</f>
        <v>#N/A</v>
      </c>
    </row>
    <row r="974" spans="1:16" s="3" customFormat="1" x14ac:dyDescent="0.5">
      <c r="A974" s="3" t="s">
        <v>3945</v>
      </c>
      <c r="B974" s="40" t="s">
        <v>1488</v>
      </c>
      <c r="C974" s="41">
        <f t="shared" si="39"/>
        <v>3</v>
      </c>
      <c r="D974" s="34" t="s">
        <v>3696</v>
      </c>
      <c r="E974" s="40" t="s">
        <v>768</v>
      </c>
      <c r="F974" s="54" t="s">
        <v>3697</v>
      </c>
      <c r="G974" s="40"/>
      <c r="H974" s="40">
        <v>1</v>
      </c>
      <c r="I974" s="3" t="s">
        <v>3727</v>
      </c>
      <c r="K974" s="40"/>
      <c r="L974" s="40">
        <v>1</v>
      </c>
      <c r="M974" s="3" t="s">
        <v>1542</v>
      </c>
      <c r="O974" s="42" t="str">
        <f>INDEX(accountchart[chartId], MATCH(Table1[[#This Row],[sellChartName]],accountchart[chartName],0))</f>
        <v>52900513</v>
      </c>
      <c r="P974" s="42" t="e">
        <f>INDEX(accountchart[chartId], MATCH(Table1[[#This Row],[buyChartName]],accountchart[chartName],0))</f>
        <v>#N/A</v>
      </c>
    </row>
    <row r="975" spans="1:16" s="3" customFormat="1" x14ac:dyDescent="0.5">
      <c r="A975" s="3" t="s">
        <v>3946</v>
      </c>
      <c r="B975" s="40" t="s">
        <v>1488</v>
      </c>
      <c r="C975" s="41">
        <f t="shared" si="39"/>
        <v>3</v>
      </c>
      <c r="D975" s="34" t="s">
        <v>1211</v>
      </c>
      <c r="E975" s="40" t="s">
        <v>2385</v>
      </c>
      <c r="F975" s="54"/>
      <c r="G975" s="40"/>
      <c r="H975" s="40">
        <v>1</v>
      </c>
      <c r="I975" s="3" t="s">
        <v>3727</v>
      </c>
      <c r="K975" s="40"/>
      <c r="L975" s="40">
        <v>1</v>
      </c>
      <c r="M975" s="3" t="s">
        <v>1542</v>
      </c>
      <c r="O975" s="42" t="str">
        <f>INDEX(accountchart[chartId], MATCH(Table1[[#This Row],[sellChartName]],accountchart[chartName],0))</f>
        <v>52900513</v>
      </c>
      <c r="P975" s="42" t="e">
        <f>INDEX(accountchart[chartId], MATCH(Table1[[#This Row],[buyChartName]],accountchart[chartName],0))</f>
        <v>#N/A</v>
      </c>
    </row>
    <row r="976" spans="1:16" s="3" customFormat="1" x14ac:dyDescent="0.5">
      <c r="A976" s="3" t="s">
        <v>3947</v>
      </c>
      <c r="B976" s="40" t="s">
        <v>1488</v>
      </c>
      <c r="C976" s="41">
        <f t="shared" si="39"/>
        <v>3</v>
      </c>
      <c r="D976" s="34" t="s">
        <v>3721</v>
      </c>
      <c r="E976" s="49" t="s">
        <v>768</v>
      </c>
      <c r="F976" s="54"/>
      <c r="G976" s="40"/>
      <c r="H976" s="40">
        <v>1</v>
      </c>
      <c r="I976" s="3" t="s">
        <v>3727</v>
      </c>
      <c r="K976" s="40"/>
      <c r="L976" s="40">
        <v>1</v>
      </c>
      <c r="M976" s="3" t="s">
        <v>1542</v>
      </c>
      <c r="O976" s="42" t="str">
        <f>INDEX(accountchart[chartId], MATCH(Table1[[#This Row],[sellChartName]],accountchart[chartName],0))</f>
        <v>52900513</v>
      </c>
      <c r="P976" s="42" t="e">
        <f>INDEX(accountchart[chartId], MATCH(Table1[[#This Row],[buyChartName]],accountchart[chartName],0))</f>
        <v>#N/A</v>
      </c>
    </row>
    <row r="977" spans="1:16" s="3" customFormat="1" x14ac:dyDescent="0.5">
      <c r="A977" s="3" t="s">
        <v>3948</v>
      </c>
      <c r="B977" s="40" t="s">
        <v>1488</v>
      </c>
      <c r="C977" s="41">
        <f t="shared" ref="C977:C995" si="40">IF($B977="ProductService",1,IF($B977="ProductNonInventory",3,IF($B977="ProductInventory",5,"error")))</f>
        <v>3</v>
      </c>
      <c r="D977" s="34" t="s">
        <v>3627</v>
      </c>
      <c r="E977" s="49" t="s">
        <v>768</v>
      </c>
      <c r="F977" s="54" t="s">
        <v>3626</v>
      </c>
      <c r="G977" s="40"/>
      <c r="H977" s="40">
        <v>1</v>
      </c>
      <c r="I977" s="3" t="s">
        <v>3727</v>
      </c>
      <c r="K977" s="40"/>
      <c r="L977" s="40">
        <v>1</v>
      </c>
      <c r="M977" s="3" t="s">
        <v>1542</v>
      </c>
      <c r="O977" s="42" t="str">
        <f>INDEX(accountchart[chartId], MATCH(Table1[[#This Row],[sellChartName]],accountchart[chartName],0))</f>
        <v>52900513</v>
      </c>
      <c r="P977" s="42" t="e">
        <f>INDEX(accountchart[chartId], MATCH(Table1[[#This Row],[buyChartName]],accountchart[chartName],0))</f>
        <v>#N/A</v>
      </c>
    </row>
    <row r="978" spans="1:16" s="3" customFormat="1" x14ac:dyDescent="0.5">
      <c r="A978" s="3" t="s">
        <v>3950</v>
      </c>
      <c r="B978" s="40" t="s">
        <v>1488</v>
      </c>
      <c r="C978" s="41">
        <f t="shared" si="40"/>
        <v>3</v>
      </c>
      <c r="D978" s="34" t="s">
        <v>3628</v>
      </c>
      <c r="E978" s="49" t="s">
        <v>768</v>
      </c>
      <c r="F978" s="54"/>
      <c r="G978" s="40"/>
      <c r="H978" s="40">
        <v>1</v>
      </c>
      <c r="I978" s="3" t="s">
        <v>3727</v>
      </c>
      <c r="K978" s="40"/>
      <c r="L978" s="40">
        <v>1</v>
      </c>
      <c r="M978" s="3" t="s">
        <v>1542</v>
      </c>
      <c r="O978" s="42" t="str">
        <f>INDEX(accountchart[chartId], MATCH(Table1[[#This Row],[sellChartName]],accountchart[chartName],0))</f>
        <v>52900513</v>
      </c>
      <c r="P978" s="42" t="e">
        <f>INDEX(accountchart[chartId], MATCH(Table1[[#This Row],[buyChartName]],accountchart[chartName],0))</f>
        <v>#N/A</v>
      </c>
    </row>
    <row r="979" spans="1:16" s="3" customFormat="1" x14ac:dyDescent="0.5">
      <c r="A979" s="3" t="s">
        <v>3949</v>
      </c>
      <c r="B979" s="40" t="s">
        <v>1489</v>
      </c>
      <c r="C979" s="41">
        <f t="shared" si="40"/>
        <v>5</v>
      </c>
      <c r="D979" s="34" t="s">
        <v>3701</v>
      </c>
      <c r="E979" s="51"/>
      <c r="F979" s="54"/>
      <c r="G979" s="40"/>
      <c r="H979" s="40">
        <v>1</v>
      </c>
      <c r="I979" s="3" t="s">
        <v>3727</v>
      </c>
      <c r="K979" s="40"/>
      <c r="L979" s="40">
        <v>1</v>
      </c>
      <c r="M979" s="3" t="s">
        <v>1542</v>
      </c>
      <c r="N979" s="3" t="s">
        <v>1512</v>
      </c>
      <c r="O979" s="42" t="str">
        <f>INDEX(accountchart[chartId], MATCH(Table1[[#This Row],[sellChartName]],accountchart[chartName],0))</f>
        <v>52900513</v>
      </c>
      <c r="P979" s="42" t="str">
        <f>INDEX(accountchart[chartId], MATCH(Table1[[#This Row],[buyChartName]],accountchart[chartName],0))</f>
        <v>47210273</v>
      </c>
    </row>
    <row r="980" spans="1:16" s="3" customFormat="1" x14ac:dyDescent="0.5">
      <c r="A980" s="3" t="s">
        <v>3951</v>
      </c>
      <c r="B980" s="40" t="s">
        <v>1489</v>
      </c>
      <c r="C980" s="41">
        <f t="shared" si="40"/>
        <v>5</v>
      </c>
      <c r="D980" s="34" t="s">
        <v>3976</v>
      </c>
      <c r="E980" s="49" t="s">
        <v>765</v>
      </c>
      <c r="F980" s="54" t="s">
        <v>3698</v>
      </c>
      <c r="G980" s="40"/>
      <c r="H980" s="40">
        <v>1</v>
      </c>
      <c r="I980" s="3" t="s">
        <v>3727</v>
      </c>
      <c r="K980" s="40"/>
      <c r="L980" s="40">
        <v>1</v>
      </c>
      <c r="M980" s="3" t="s">
        <v>1542</v>
      </c>
      <c r="N980" s="3" t="s">
        <v>1512</v>
      </c>
      <c r="O980" s="42" t="str">
        <f>INDEX(accountchart[chartId], MATCH(Table1[[#This Row],[sellChartName]],accountchart[chartName],0))</f>
        <v>52900513</v>
      </c>
      <c r="P980" s="42" t="str">
        <f>INDEX(accountchart[chartId], MATCH(Table1[[#This Row],[buyChartName]],accountchart[chartName],0))</f>
        <v>47210273</v>
      </c>
    </row>
    <row r="981" spans="1:16" s="3" customFormat="1" x14ac:dyDescent="0.5">
      <c r="A981" s="3" t="s">
        <v>3972</v>
      </c>
      <c r="B981" s="40" t="s">
        <v>1489</v>
      </c>
      <c r="C981" s="41">
        <f t="shared" si="40"/>
        <v>5</v>
      </c>
      <c r="D981" s="34" t="s">
        <v>3975</v>
      </c>
      <c r="E981" s="49" t="s">
        <v>765</v>
      </c>
      <c r="F981" s="54"/>
      <c r="G981" s="40"/>
      <c r="H981" s="40">
        <v>1</v>
      </c>
      <c r="I981" s="3" t="s">
        <v>3727</v>
      </c>
      <c r="K981" s="40"/>
      <c r="L981" s="40">
        <v>1</v>
      </c>
      <c r="M981" s="3" t="s">
        <v>1542</v>
      </c>
      <c r="N981" s="3" t="s">
        <v>1512</v>
      </c>
      <c r="O981" s="42" t="str">
        <f>INDEX(accountchart[chartId], MATCH(Table1[[#This Row],[sellChartName]],accountchart[chartName],0))</f>
        <v>52900513</v>
      </c>
      <c r="P981" s="42" t="str">
        <f>INDEX(accountchart[chartId], MATCH(Table1[[#This Row],[buyChartName]],accountchart[chartName],0))</f>
        <v>47210273</v>
      </c>
    </row>
    <row r="982" spans="1:16" s="3" customFormat="1" x14ac:dyDescent="0.5">
      <c r="A982" s="3" t="s">
        <v>3973</v>
      </c>
      <c r="B982" s="40" t="s">
        <v>1489</v>
      </c>
      <c r="C982" s="41">
        <f>IF($B982="ProductService",1,IF($B982="ProductNonInventory",3,IF($B982="ProductInventory",5,"error")))</f>
        <v>5</v>
      </c>
      <c r="D982" s="34" t="s">
        <v>3974</v>
      </c>
      <c r="E982" s="49"/>
      <c r="F982" s="54"/>
      <c r="G982" s="40"/>
      <c r="H982" s="40">
        <v>1</v>
      </c>
      <c r="I982" s="3" t="s">
        <v>3727</v>
      </c>
      <c r="K982" s="40"/>
      <c r="L982" s="40">
        <v>1</v>
      </c>
      <c r="M982" s="3" t="s">
        <v>1542</v>
      </c>
      <c r="N982" s="3" t="s">
        <v>1512</v>
      </c>
      <c r="O982" s="42" t="str">
        <f>INDEX(accountchart[chartId], MATCH(Table1[[#This Row],[sellChartName]],accountchart[chartName],0))</f>
        <v>52900513</v>
      </c>
      <c r="P982" s="42" t="str">
        <f>INDEX(accountchart[chartId], MATCH(Table1[[#This Row],[buyChartName]],accountchart[chartName],0))</f>
        <v>47210273</v>
      </c>
    </row>
    <row r="983" spans="1:16" s="3" customFormat="1" x14ac:dyDescent="0.5">
      <c r="A983" s="3" t="s">
        <v>3952</v>
      </c>
      <c r="B983" s="40" t="s">
        <v>1488</v>
      </c>
      <c r="C983" s="41">
        <f t="shared" si="40"/>
        <v>3</v>
      </c>
      <c r="D983" s="34" t="s">
        <v>3722</v>
      </c>
      <c r="E983" s="49" t="s">
        <v>768</v>
      </c>
      <c r="F983" s="54"/>
      <c r="G983" s="40"/>
      <c r="H983" s="40">
        <v>1</v>
      </c>
      <c r="I983" s="3" t="s">
        <v>3727</v>
      </c>
      <c r="K983" s="40"/>
      <c r="L983" s="40">
        <v>1</v>
      </c>
      <c r="M983" s="3" t="s">
        <v>1542</v>
      </c>
      <c r="O983" s="42" t="str">
        <f>INDEX(accountchart[chartId], MATCH(Table1[[#This Row],[sellChartName]],accountchart[chartName],0))</f>
        <v>52900513</v>
      </c>
      <c r="P983" s="42" t="e">
        <f>INDEX(accountchart[chartId], MATCH(Table1[[#This Row],[buyChartName]],accountchart[chartName],0))</f>
        <v>#N/A</v>
      </c>
    </row>
    <row r="984" spans="1:16" s="3" customFormat="1" x14ac:dyDescent="0.5">
      <c r="A984" s="3" t="s">
        <v>3953</v>
      </c>
      <c r="B984" s="40" t="s">
        <v>1488</v>
      </c>
      <c r="C984" s="41">
        <f t="shared" si="40"/>
        <v>3</v>
      </c>
      <c r="D984" s="34" t="s">
        <v>3723</v>
      </c>
      <c r="E984" s="49" t="s">
        <v>768</v>
      </c>
      <c r="F984" s="54"/>
      <c r="G984" s="40"/>
      <c r="H984" s="40">
        <v>1</v>
      </c>
      <c r="I984" s="3" t="s">
        <v>3727</v>
      </c>
      <c r="K984" s="40"/>
      <c r="L984" s="40">
        <v>1</v>
      </c>
      <c r="M984" s="3" t="s">
        <v>1542</v>
      </c>
      <c r="O984" s="42" t="str">
        <f>INDEX(accountchart[chartId], MATCH(Table1[[#This Row],[sellChartName]],accountchart[chartName],0))</f>
        <v>52900513</v>
      </c>
      <c r="P984" s="42" t="e">
        <f>INDEX(accountchart[chartId], MATCH(Table1[[#This Row],[buyChartName]],accountchart[chartName],0))</f>
        <v>#N/A</v>
      </c>
    </row>
    <row r="985" spans="1:16" s="3" customFormat="1" x14ac:dyDescent="0.5">
      <c r="A985" s="3" t="s">
        <v>3954</v>
      </c>
      <c r="B985" s="40" t="s">
        <v>1488</v>
      </c>
      <c r="C985" s="41">
        <f t="shared" si="40"/>
        <v>3</v>
      </c>
      <c r="D985" s="34" t="s">
        <v>3699</v>
      </c>
      <c r="E985" s="49" t="s">
        <v>768</v>
      </c>
      <c r="F985" s="54" t="s">
        <v>3700</v>
      </c>
      <c r="G985" s="40"/>
      <c r="H985" s="40">
        <v>1</v>
      </c>
      <c r="I985" s="3" t="s">
        <v>3727</v>
      </c>
      <c r="K985" s="40"/>
      <c r="L985" s="40">
        <v>1</v>
      </c>
      <c r="M985" s="3" t="s">
        <v>1542</v>
      </c>
      <c r="O985" s="42" t="str">
        <f>INDEX(accountchart[chartId], MATCH(Table1[[#This Row],[sellChartName]],accountchart[chartName],0))</f>
        <v>52900513</v>
      </c>
      <c r="P985" s="42" t="e">
        <f>INDEX(accountchart[chartId], MATCH(Table1[[#This Row],[buyChartName]],accountchart[chartName],0))</f>
        <v>#N/A</v>
      </c>
    </row>
    <row r="986" spans="1:16" s="3" customFormat="1" x14ac:dyDescent="0.5">
      <c r="A986" s="3" t="s">
        <v>3955</v>
      </c>
      <c r="B986" s="40" t="s">
        <v>1488</v>
      </c>
      <c r="C986" s="41">
        <f t="shared" si="40"/>
        <v>3</v>
      </c>
      <c r="D986" s="34" t="s">
        <v>1115</v>
      </c>
      <c r="E986" s="49" t="s">
        <v>768</v>
      </c>
      <c r="F986" s="54"/>
      <c r="G986" s="40"/>
      <c r="H986" s="40">
        <v>1</v>
      </c>
      <c r="I986" s="3" t="s">
        <v>3727</v>
      </c>
      <c r="K986" s="40"/>
      <c r="L986" s="40">
        <v>1</v>
      </c>
      <c r="M986" s="3" t="s">
        <v>1542</v>
      </c>
      <c r="O986" s="42" t="str">
        <f>INDEX(accountchart[chartId], MATCH(Table1[[#This Row],[sellChartName]],accountchart[chartName],0))</f>
        <v>52900513</v>
      </c>
      <c r="P986" s="42" t="e">
        <f>INDEX(accountchart[chartId], MATCH(Table1[[#This Row],[buyChartName]],accountchart[chartName],0))</f>
        <v>#N/A</v>
      </c>
    </row>
    <row r="987" spans="1:16" s="3" customFormat="1" x14ac:dyDescent="0.5">
      <c r="A987" s="3" t="s">
        <v>3956</v>
      </c>
      <c r="B987" s="40" t="s">
        <v>1488</v>
      </c>
      <c r="C987" s="41">
        <f t="shared" si="40"/>
        <v>3</v>
      </c>
      <c r="D987" s="34" t="s">
        <v>3708</v>
      </c>
      <c r="E987" s="49" t="s">
        <v>765</v>
      </c>
      <c r="F987" s="54" t="s">
        <v>3709</v>
      </c>
      <c r="G987" s="40"/>
      <c r="H987" s="40">
        <v>1</v>
      </c>
      <c r="I987" s="3" t="s">
        <v>3727</v>
      </c>
      <c r="K987" s="40"/>
      <c r="L987" s="40">
        <v>1</v>
      </c>
      <c r="M987" s="3" t="s">
        <v>1542</v>
      </c>
      <c r="O987" s="42" t="str">
        <f>INDEX(accountchart[chartId], MATCH(Table1[[#This Row],[sellChartName]],accountchart[chartName],0))</f>
        <v>52900513</v>
      </c>
      <c r="P987" s="42" t="e">
        <f>INDEX(accountchart[chartId], MATCH(Table1[[#This Row],[buyChartName]],accountchart[chartName],0))</f>
        <v>#N/A</v>
      </c>
    </row>
    <row r="988" spans="1:16" s="3" customFormat="1" x14ac:dyDescent="0.5">
      <c r="A988" s="3" t="s">
        <v>3957</v>
      </c>
      <c r="B988" s="40" t="s">
        <v>1489</v>
      </c>
      <c r="C988" s="41">
        <f t="shared" si="40"/>
        <v>5</v>
      </c>
      <c r="D988" s="34" t="s">
        <v>3704</v>
      </c>
      <c r="E988" s="49" t="s">
        <v>765</v>
      </c>
      <c r="F988" s="54" t="s">
        <v>3705</v>
      </c>
      <c r="G988" s="40"/>
      <c r="H988" s="40">
        <v>1</v>
      </c>
      <c r="I988" s="3" t="s">
        <v>3727</v>
      </c>
      <c r="K988" s="40"/>
      <c r="L988" s="40">
        <v>1</v>
      </c>
      <c r="M988" s="3" t="s">
        <v>1542</v>
      </c>
      <c r="N988" s="3" t="s">
        <v>1512</v>
      </c>
      <c r="O988" s="42" t="str">
        <f>INDEX(accountchart[chartId], MATCH(Table1[[#This Row],[sellChartName]],accountchart[chartName],0))</f>
        <v>52900513</v>
      </c>
      <c r="P988" s="42" t="str">
        <f>INDEX(accountchart[chartId], MATCH(Table1[[#This Row],[buyChartName]],accountchart[chartName],0))</f>
        <v>47210273</v>
      </c>
    </row>
    <row r="989" spans="1:16" s="3" customFormat="1" x14ac:dyDescent="0.5">
      <c r="A989" s="3" t="s">
        <v>3958</v>
      </c>
      <c r="B989" s="40" t="s">
        <v>1488</v>
      </c>
      <c r="C989" s="41">
        <f t="shared" si="40"/>
        <v>3</v>
      </c>
      <c r="D989" s="34" t="s">
        <v>3706</v>
      </c>
      <c r="E989" s="49" t="s">
        <v>765</v>
      </c>
      <c r="F989" s="54" t="s">
        <v>3707</v>
      </c>
      <c r="G989" s="40"/>
      <c r="H989" s="40">
        <v>1</v>
      </c>
      <c r="I989" s="3" t="s">
        <v>3727</v>
      </c>
      <c r="K989" s="40"/>
      <c r="L989" s="40">
        <v>1</v>
      </c>
      <c r="M989" s="3" t="s">
        <v>1542</v>
      </c>
      <c r="N989" s="3" t="s">
        <v>1512</v>
      </c>
      <c r="O989" s="42" t="str">
        <f>INDEX(accountchart[chartId], MATCH(Table1[[#This Row],[sellChartName]],accountchart[chartName],0))</f>
        <v>52900513</v>
      </c>
      <c r="P989" s="42" t="str">
        <f>INDEX(accountchart[chartId], MATCH(Table1[[#This Row],[buyChartName]],accountchart[chartName],0))</f>
        <v>47210273</v>
      </c>
    </row>
    <row r="990" spans="1:16" s="3" customFormat="1" x14ac:dyDescent="0.5">
      <c r="A990" s="3" t="s">
        <v>3959</v>
      </c>
      <c r="B990" s="40" t="s">
        <v>1488</v>
      </c>
      <c r="C990" s="41">
        <f t="shared" si="40"/>
        <v>3</v>
      </c>
      <c r="D990" s="34" t="s">
        <v>3702</v>
      </c>
      <c r="E990" s="49" t="s">
        <v>768</v>
      </c>
      <c r="F990" s="54"/>
      <c r="G990" s="40"/>
      <c r="H990" s="40">
        <v>1</v>
      </c>
      <c r="I990" s="3" t="s">
        <v>3727</v>
      </c>
      <c r="K990" s="40"/>
      <c r="L990" s="40">
        <v>1</v>
      </c>
      <c r="M990" s="3" t="s">
        <v>1542</v>
      </c>
      <c r="O990" s="42" t="str">
        <f>INDEX(accountchart[chartId], MATCH(Table1[[#This Row],[sellChartName]],accountchart[chartName],0))</f>
        <v>52900513</v>
      </c>
      <c r="P990" s="42" t="e">
        <f>INDEX(accountchart[chartId], MATCH(Table1[[#This Row],[buyChartName]],accountchart[chartName],0))</f>
        <v>#N/A</v>
      </c>
    </row>
    <row r="991" spans="1:16" s="3" customFormat="1" x14ac:dyDescent="0.5">
      <c r="A991" s="3" t="s">
        <v>3960</v>
      </c>
      <c r="B991" s="40" t="s">
        <v>1488</v>
      </c>
      <c r="C991" s="41">
        <f t="shared" si="40"/>
        <v>3</v>
      </c>
      <c r="D991" s="34" t="s">
        <v>3703</v>
      </c>
      <c r="E991" s="49" t="s">
        <v>768</v>
      </c>
      <c r="F991" s="54"/>
      <c r="G991" s="40"/>
      <c r="H991" s="40">
        <v>1</v>
      </c>
      <c r="I991" s="3" t="s">
        <v>3727</v>
      </c>
      <c r="K991" s="40"/>
      <c r="L991" s="40">
        <v>1</v>
      </c>
      <c r="M991" s="3" t="s">
        <v>1542</v>
      </c>
      <c r="O991" s="42" t="str">
        <f>INDEX(accountchart[chartId], MATCH(Table1[[#This Row],[sellChartName]],accountchart[chartName],0))</f>
        <v>52900513</v>
      </c>
      <c r="P991" s="42" t="e">
        <f>INDEX(accountchart[chartId], MATCH(Table1[[#This Row],[buyChartName]],accountchart[chartName],0))</f>
        <v>#N/A</v>
      </c>
    </row>
    <row r="992" spans="1:16" s="3" customFormat="1" x14ac:dyDescent="0.5">
      <c r="A992" s="3" t="s">
        <v>3962</v>
      </c>
      <c r="B992" s="40" t="s">
        <v>1489</v>
      </c>
      <c r="C992" s="41">
        <f t="shared" si="40"/>
        <v>5</v>
      </c>
      <c r="D992" s="34" t="s">
        <v>3590</v>
      </c>
      <c r="E992" s="51" t="s">
        <v>14</v>
      </c>
      <c r="F992" s="54"/>
      <c r="G992" s="40"/>
      <c r="H992" s="40">
        <v>7</v>
      </c>
      <c r="I992" s="3" t="s">
        <v>3726</v>
      </c>
      <c r="K992" s="40"/>
      <c r="L992" s="40">
        <v>7</v>
      </c>
      <c r="M992" s="3" t="s">
        <v>1533</v>
      </c>
      <c r="N992" s="3" t="s">
        <v>1512</v>
      </c>
      <c r="O992" s="42" t="str">
        <f>INDEX(accountchart[chartId], MATCH(Table1[[#This Row],[sellChartName]],accountchart[chartName],0))</f>
        <v>52899639</v>
      </c>
      <c r="P992" s="42" t="str">
        <f>INDEX(accountchart[chartId], MATCH(Table1[[#This Row],[buyChartName]],accountchart[chartName],0))</f>
        <v>47210273</v>
      </c>
    </row>
    <row r="993" spans="1:16" s="3" customFormat="1" x14ac:dyDescent="0.5">
      <c r="A993" s="3" t="s">
        <v>3961</v>
      </c>
      <c r="B993" s="40" t="s">
        <v>1489</v>
      </c>
      <c r="C993" s="41">
        <f t="shared" si="40"/>
        <v>5</v>
      </c>
      <c r="D993" s="34" t="s">
        <v>3591</v>
      </c>
      <c r="E993" s="51" t="s">
        <v>14</v>
      </c>
      <c r="F993" s="54"/>
      <c r="G993" s="40"/>
      <c r="H993" s="40">
        <v>7</v>
      </c>
      <c r="I993" s="3" t="s">
        <v>3726</v>
      </c>
      <c r="K993" s="40"/>
      <c r="L993" s="40">
        <v>7</v>
      </c>
      <c r="M993" s="3" t="s">
        <v>1533</v>
      </c>
      <c r="N993" s="3" t="s">
        <v>1512</v>
      </c>
      <c r="O993" s="42" t="str">
        <f>INDEX(accountchart[chartId], MATCH(Table1[[#This Row],[sellChartName]],accountchart[chartName],0))</f>
        <v>52899639</v>
      </c>
      <c r="P993" s="42" t="str">
        <f>INDEX(accountchart[chartId], MATCH(Table1[[#This Row],[buyChartName]],accountchart[chartName],0))</f>
        <v>47210273</v>
      </c>
    </row>
    <row r="994" spans="1:16" s="3" customFormat="1" x14ac:dyDescent="0.5">
      <c r="A994" s="3" t="s">
        <v>3963</v>
      </c>
      <c r="B994" s="40" t="s">
        <v>1489</v>
      </c>
      <c r="C994" s="41">
        <f t="shared" si="40"/>
        <v>5</v>
      </c>
      <c r="D994" s="34" t="s">
        <v>3592</v>
      </c>
      <c r="E994" s="51" t="s">
        <v>14</v>
      </c>
      <c r="F994" s="54"/>
      <c r="G994" s="40"/>
      <c r="H994" s="40">
        <v>7</v>
      </c>
      <c r="I994" s="3" t="s">
        <v>3726</v>
      </c>
      <c r="K994" s="40"/>
      <c r="L994" s="40">
        <v>7</v>
      </c>
      <c r="M994" s="3" t="s">
        <v>1533</v>
      </c>
      <c r="N994" s="3" t="s">
        <v>1512</v>
      </c>
      <c r="O994" s="42" t="str">
        <f>INDEX(accountchart[chartId], MATCH(Table1[[#This Row],[sellChartName]],accountchart[chartName],0))</f>
        <v>52899639</v>
      </c>
      <c r="P994" s="42" t="str">
        <f>INDEX(accountchart[chartId], MATCH(Table1[[#This Row],[buyChartName]],accountchart[chartName],0))</f>
        <v>47210273</v>
      </c>
    </row>
    <row r="995" spans="1:16" s="3" customFormat="1" x14ac:dyDescent="0.5">
      <c r="A995" s="3" t="s">
        <v>3964</v>
      </c>
      <c r="B995" s="40" t="s">
        <v>1489</v>
      </c>
      <c r="C995" s="41">
        <f t="shared" si="40"/>
        <v>5</v>
      </c>
      <c r="D995" s="34" t="s">
        <v>3593</v>
      </c>
      <c r="E995" s="51" t="s">
        <v>14</v>
      </c>
      <c r="F995" s="54"/>
      <c r="G995" s="40"/>
      <c r="H995" s="40">
        <v>7</v>
      </c>
      <c r="I995" s="3" t="s">
        <v>3726</v>
      </c>
      <c r="K995" s="40"/>
      <c r="L995" s="40">
        <v>7</v>
      </c>
      <c r="M995" s="3" t="s">
        <v>1533</v>
      </c>
      <c r="N995" s="3" t="s">
        <v>1512</v>
      </c>
      <c r="O995" s="42" t="str">
        <f>INDEX(accountchart[chartId], MATCH(Table1[[#This Row],[sellChartName]],accountchart[chartName],0))</f>
        <v>52899639</v>
      </c>
      <c r="P995" s="42" t="str">
        <f>INDEX(accountchart[chartId], MATCH(Table1[[#This Row],[buyChartName]],accountchart[chartName],0))</f>
        <v>47210273</v>
      </c>
    </row>
    <row r="996" spans="1:16" s="3" customFormat="1" x14ac:dyDescent="0.5">
      <c r="A996" s="3" t="s">
        <v>3982</v>
      </c>
      <c r="B996" s="40" t="s">
        <v>1489</v>
      </c>
      <c r="C996" s="41">
        <f t="shared" ref="C996:C1005" si="41">IF($B996="ProductService",1,IF($B996="ProductNonInventory",3,IF($B996="ProductInventory",5,"error")))</f>
        <v>5</v>
      </c>
      <c r="D996" s="51" t="s">
        <v>9</v>
      </c>
      <c r="E996" s="51" t="s">
        <v>2406</v>
      </c>
      <c r="F996" s="54"/>
      <c r="G996" s="40"/>
      <c r="H996" s="40">
        <v>1</v>
      </c>
      <c r="I996" s="3" t="s">
        <v>3981</v>
      </c>
      <c r="K996" s="40"/>
      <c r="L996" s="40">
        <v>1</v>
      </c>
      <c r="M996" s="3" t="s">
        <v>1533</v>
      </c>
      <c r="N996" s="3" t="s">
        <v>1512</v>
      </c>
      <c r="O996" s="42" t="str">
        <f>INDEX(accountchart[chartId], MATCH(Table1[[#This Row],[sellChartName]],accountchart[chartName],0))</f>
        <v>52899639</v>
      </c>
      <c r="P996" s="42" t="str">
        <f>INDEX(accountchart[chartId], MATCH(Table1[[#This Row],[buyChartName]],accountchart[chartName],0))</f>
        <v>47210273</v>
      </c>
    </row>
    <row r="997" spans="1:16" s="3" customFormat="1" x14ac:dyDescent="0.5">
      <c r="A997" s="3" t="s">
        <v>3984</v>
      </c>
      <c r="B997" s="40" t="s">
        <v>1489</v>
      </c>
      <c r="C997" s="41">
        <f t="shared" si="41"/>
        <v>5</v>
      </c>
      <c r="D997" s="51" t="s">
        <v>3986</v>
      </c>
      <c r="E997" s="51" t="s">
        <v>2288</v>
      </c>
      <c r="F997" s="54"/>
      <c r="G997" s="40"/>
      <c r="H997" s="40">
        <v>1</v>
      </c>
      <c r="I997" s="3" t="s">
        <v>3985</v>
      </c>
      <c r="K997" s="40"/>
      <c r="L997" s="40">
        <v>1</v>
      </c>
      <c r="M997" s="3" t="s">
        <v>1533</v>
      </c>
      <c r="O997" s="42" t="str">
        <f>INDEX(accountchart[chartId], MATCH(Table1[[#This Row],[sellChartName]],accountchart[chartName],0))</f>
        <v>52899639</v>
      </c>
      <c r="P997" s="42" t="e">
        <f>INDEX(accountchart[chartId], MATCH(Table1[[#This Row],[buyChartName]],accountchart[chartName],0))</f>
        <v>#N/A</v>
      </c>
    </row>
    <row r="998" spans="1:16" s="3" customFormat="1" x14ac:dyDescent="0.5">
      <c r="A998" s="3" t="s">
        <v>3993</v>
      </c>
      <c r="B998" s="40" t="s">
        <v>1489</v>
      </c>
      <c r="C998" s="41">
        <f t="shared" si="41"/>
        <v>5</v>
      </c>
      <c r="D998" s="30" t="s">
        <v>3998</v>
      </c>
      <c r="E998" s="51" t="s">
        <v>2288</v>
      </c>
      <c r="F998" s="54"/>
      <c r="G998" s="40"/>
      <c r="H998" s="40">
        <v>1</v>
      </c>
      <c r="I998" s="3" t="s">
        <v>3387</v>
      </c>
      <c r="K998" s="40"/>
      <c r="L998" s="40">
        <v>1</v>
      </c>
      <c r="M998" s="3" t="s">
        <v>1533</v>
      </c>
      <c r="O998" s="42" t="str">
        <f>INDEX(accountchart[chartId], MATCH(Table1[[#This Row],[sellChartName]],accountchart[chartName],0))</f>
        <v>52899639</v>
      </c>
      <c r="P998" s="42" t="e">
        <f>INDEX(accountchart[chartId], MATCH(Table1[[#This Row],[buyChartName]],accountchart[chartName],0))</f>
        <v>#N/A</v>
      </c>
    </row>
    <row r="999" spans="1:16" s="3" customFormat="1" x14ac:dyDescent="0.5">
      <c r="A999" s="3" t="s">
        <v>3994</v>
      </c>
      <c r="B999" s="40" t="s">
        <v>1489</v>
      </c>
      <c r="C999" s="41">
        <f t="shared" si="41"/>
        <v>5</v>
      </c>
      <c r="D999" s="30" t="s">
        <v>3999</v>
      </c>
      <c r="E999" s="51" t="s">
        <v>2288</v>
      </c>
      <c r="F999" s="54"/>
      <c r="G999" s="40"/>
      <c r="H999" s="40">
        <v>1</v>
      </c>
      <c r="I999" s="3" t="s">
        <v>3387</v>
      </c>
      <c r="K999" s="40"/>
      <c r="L999" s="40">
        <v>1</v>
      </c>
      <c r="M999" s="3" t="s">
        <v>1533</v>
      </c>
      <c r="O999" s="42" t="str">
        <f>INDEX(accountchart[chartId], MATCH(Table1[[#This Row],[sellChartName]],accountchart[chartName],0))</f>
        <v>52899639</v>
      </c>
      <c r="P999" s="42" t="e">
        <f>INDEX(accountchart[chartId], MATCH(Table1[[#This Row],[buyChartName]],accountchart[chartName],0))</f>
        <v>#N/A</v>
      </c>
    </row>
    <row r="1000" spans="1:16" s="3" customFormat="1" x14ac:dyDescent="0.5">
      <c r="A1000" s="3" t="s">
        <v>3995</v>
      </c>
      <c r="B1000" s="40" t="s">
        <v>1489</v>
      </c>
      <c r="C1000" s="41">
        <f>IF($B1000="ProductService",1,IF($B1000="ProductNonInventory",3,IF($B1000="ProductInventory",5,"error")))</f>
        <v>5</v>
      </c>
      <c r="D1000" s="30" t="s">
        <v>4008</v>
      </c>
      <c r="E1000" s="51" t="s">
        <v>2288</v>
      </c>
      <c r="F1000" s="54"/>
      <c r="G1000" s="40"/>
      <c r="H1000" s="40">
        <v>1</v>
      </c>
      <c r="I1000" s="3" t="s">
        <v>3387</v>
      </c>
      <c r="K1000" s="40"/>
      <c r="L1000" s="40">
        <v>1</v>
      </c>
      <c r="M1000" s="3" t="s">
        <v>1533</v>
      </c>
      <c r="O1000" s="42" t="str">
        <f>INDEX(accountchart[chartId], MATCH(Table1[[#This Row],[sellChartName]],accountchart[chartName],0))</f>
        <v>52899639</v>
      </c>
      <c r="P1000" s="42" t="e">
        <f>INDEX(accountchart[chartId], MATCH(Table1[[#This Row],[buyChartName]],accountchart[chartName],0))</f>
        <v>#N/A</v>
      </c>
    </row>
    <row r="1001" spans="1:16" s="3" customFormat="1" x14ac:dyDescent="0.5">
      <c r="A1001" s="3" t="s">
        <v>4007</v>
      </c>
      <c r="B1001" s="40" t="s">
        <v>1489</v>
      </c>
      <c r="C1001" s="41">
        <f t="shared" si="41"/>
        <v>5</v>
      </c>
      <c r="D1001" s="30" t="s">
        <v>4000</v>
      </c>
      <c r="E1001" s="51" t="s">
        <v>2288</v>
      </c>
      <c r="F1001" s="54"/>
      <c r="G1001" s="40"/>
      <c r="H1001" s="40">
        <v>1</v>
      </c>
      <c r="I1001" s="3" t="s">
        <v>3387</v>
      </c>
      <c r="K1001" s="40"/>
      <c r="L1001" s="40">
        <v>1</v>
      </c>
      <c r="M1001" s="3" t="s">
        <v>1533</v>
      </c>
      <c r="O1001" s="42" t="str">
        <f>INDEX(accountchart[chartId], MATCH(Table1[[#This Row],[sellChartName]],accountchart[chartName],0))</f>
        <v>52899639</v>
      </c>
      <c r="P1001" s="42" t="e">
        <f>INDEX(accountchart[chartId], MATCH(Table1[[#This Row],[buyChartName]],accountchart[chartName],0))</f>
        <v>#N/A</v>
      </c>
    </row>
    <row r="1002" spans="1:16" s="3" customFormat="1" x14ac:dyDescent="0.5">
      <c r="A1002" s="3" t="s">
        <v>3996</v>
      </c>
      <c r="B1002" s="40" t="s">
        <v>1489</v>
      </c>
      <c r="C1002" s="41">
        <f t="shared" si="41"/>
        <v>5</v>
      </c>
      <c r="D1002" s="30" t="s">
        <v>4001</v>
      </c>
      <c r="E1002" s="51" t="s">
        <v>2288</v>
      </c>
      <c r="F1002" s="54"/>
      <c r="G1002" s="40"/>
      <c r="H1002" s="40">
        <v>1</v>
      </c>
      <c r="I1002" s="3" t="s">
        <v>3387</v>
      </c>
      <c r="K1002" s="40"/>
      <c r="L1002" s="40">
        <v>1</v>
      </c>
      <c r="M1002" s="3" t="s">
        <v>1533</v>
      </c>
      <c r="O1002" s="42" t="str">
        <f>INDEX(accountchart[chartId], MATCH(Table1[[#This Row],[sellChartName]],accountchart[chartName],0))</f>
        <v>52899639</v>
      </c>
      <c r="P1002" s="42" t="e">
        <f>INDEX(accountchart[chartId], MATCH(Table1[[#This Row],[buyChartName]],accountchart[chartName],0))</f>
        <v>#N/A</v>
      </c>
    </row>
    <row r="1003" spans="1:16" s="3" customFormat="1" x14ac:dyDescent="0.5">
      <c r="A1003" s="3" t="s">
        <v>3997</v>
      </c>
      <c r="B1003" s="40" t="s">
        <v>1489</v>
      </c>
      <c r="C1003" s="41">
        <f t="shared" si="41"/>
        <v>5</v>
      </c>
      <c r="D1003" s="30" t="s">
        <v>4002</v>
      </c>
      <c r="E1003" s="51" t="s">
        <v>2288</v>
      </c>
      <c r="F1003" s="54"/>
      <c r="G1003" s="40"/>
      <c r="H1003" s="40">
        <v>1</v>
      </c>
      <c r="I1003" s="3" t="s">
        <v>3387</v>
      </c>
      <c r="K1003" s="40"/>
      <c r="L1003" s="40">
        <v>1</v>
      </c>
      <c r="M1003" s="3" t="s">
        <v>1533</v>
      </c>
      <c r="O1003" s="42" t="str">
        <f>INDEX(accountchart[chartId], MATCH(Table1[[#This Row],[sellChartName]],accountchart[chartName],0))</f>
        <v>52899639</v>
      </c>
      <c r="P1003" s="42" t="e">
        <f>INDEX(accountchart[chartId], MATCH(Table1[[#This Row],[buyChartName]],accountchart[chartName],0))</f>
        <v>#N/A</v>
      </c>
    </row>
    <row r="1004" spans="1:16" s="3" customFormat="1" x14ac:dyDescent="0.5">
      <c r="A1004" s="3" t="s">
        <v>4003</v>
      </c>
      <c r="B1004" s="40" t="s">
        <v>1489</v>
      </c>
      <c r="C1004" s="41">
        <f t="shared" si="41"/>
        <v>5</v>
      </c>
      <c r="D1004" s="30" t="s">
        <v>4004</v>
      </c>
      <c r="E1004" s="51" t="s">
        <v>2288</v>
      </c>
      <c r="F1004" s="54"/>
      <c r="G1004" s="40"/>
      <c r="H1004" s="40">
        <v>1</v>
      </c>
      <c r="I1004" s="3" t="s">
        <v>3387</v>
      </c>
      <c r="K1004" s="40"/>
      <c r="L1004" s="40">
        <v>1</v>
      </c>
      <c r="M1004" s="3" t="s">
        <v>1533</v>
      </c>
      <c r="O1004" s="42" t="str">
        <f>INDEX(accountchart[chartId], MATCH(Table1[[#This Row],[sellChartName]],accountchart[chartName],0))</f>
        <v>52899639</v>
      </c>
      <c r="P1004" s="42" t="e">
        <f>INDEX(accountchart[chartId], MATCH(Table1[[#This Row],[buyChartName]],accountchart[chartName],0))</f>
        <v>#N/A</v>
      </c>
    </row>
    <row r="1005" spans="1:16" s="3" customFormat="1" x14ac:dyDescent="0.5">
      <c r="A1005" s="3" t="s">
        <v>4005</v>
      </c>
      <c r="B1005" s="40" t="s">
        <v>1489</v>
      </c>
      <c r="C1005" s="41">
        <f t="shared" si="41"/>
        <v>5</v>
      </c>
      <c r="D1005" s="30" t="s">
        <v>4006</v>
      </c>
      <c r="E1005" s="51" t="s">
        <v>2288</v>
      </c>
      <c r="F1005" s="54"/>
      <c r="G1005" s="40"/>
      <c r="H1005" s="40">
        <v>1</v>
      </c>
      <c r="I1005" s="3" t="s">
        <v>3387</v>
      </c>
      <c r="K1005" s="40"/>
      <c r="L1005" s="40">
        <v>1</v>
      </c>
      <c r="M1005" s="3" t="s">
        <v>1533</v>
      </c>
      <c r="O1005" s="42" t="str">
        <f>INDEX(accountchart[chartId], MATCH(Table1[[#This Row],[sellChartName]],accountchart[chartName],0))</f>
        <v>52899639</v>
      </c>
      <c r="P1005" s="42" t="e">
        <f>INDEX(accountchart[chartId], MATCH(Table1[[#This Row],[buyChartName]],accountchart[chartName],0))</f>
        <v>#N/A</v>
      </c>
    </row>
    <row r="1006" spans="1:16" x14ac:dyDescent="0.5">
      <c r="A1006" s="17" t="s">
        <v>3360</v>
      </c>
      <c r="B1006" s="17" t="s">
        <v>1487</v>
      </c>
      <c r="C1006" s="37">
        <f t="shared" ref="C1006:C1029" si="42">IF($B1006="ProductService",1,IF($B1006="ProductNonInventory",3,IF($B1006="ProductInventory",5,"error")))</f>
        <v>1</v>
      </c>
      <c r="D1006" s="50" t="s">
        <v>1361</v>
      </c>
      <c r="E1006" s="30" t="s">
        <v>4017</v>
      </c>
      <c r="F1006" s="52"/>
      <c r="G1006" s="30"/>
      <c r="H1006" s="40">
        <v>1</v>
      </c>
      <c r="I1006" s="17" t="s">
        <v>3362</v>
      </c>
      <c r="L1006" s="40">
        <v>1</v>
      </c>
      <c r="M1006" s="17" t="s">
        <v>1581</v>
      </c>
      <c r="O1006" s="27" t="str">
        <f>INDEX(accountchart[chartId], MATCH(Table1[[#This Row],[sellChartName]],accountchart[chartName],0))</f>
        <v>52900961</v>
      </c>
      <c r="P1006" s="27" t="e">
        <f>INDEX(accountchart[chartId], MATCH(Table1[[#This Row],[buyChartName]],accountchart[chartName],0))</f>
        <v>#N/A</v>
      </c>
    </row>
    <row r="1007" spans="1:16" x14ac:dyDescent="0.5">
      <c r="A1007" s="17" t="s">
        <v>3366</v>
      </c>
      <c r="B1007" s="17" t="s">
        <v>1487</v>
      </c>
      <c r="C1007" s="37">
        <f t="shared" si="42"/>
        <v>1</v>
      </c>
      <c r="D1007" s="50" t="s">
        <v>1363</v>
      </c>
      <c r="E1007" s="30" t="s">
        <v>4017</v>
      </c>
      <c r="F1007" s="52"/>
      <c r="G1007" s="30"/>
      <c r="H1007" s="40">
        <v>1</v>
      </c>
      <c r="I1007" s="17" t="s">
        <v>3362</v>
      </c>
      <c r="L1007" s="40">
        <v>1</v>
      </c>
      <c r="M1007" s="17" t="s">
        <v>1581</v>
      </c>
      <c r="O1007" s="27" t="str">
        <f>INDEX(accountchart[chartId], MATCH(Table1[[#This Row],[sellChartName]],accountchart[chartName],0))</f>
        <v>52900961</v>
      </c>
      <c r="P1007" s="27" t="e">
        <f>INDEX(accountchart[chartId], MATCH(Table1[[#This Row],[buyChartName]],accountchart[chartName],0))</f>
        <v>#N/A</v>
      </c>
    </row>
    <row r="1008" spans="1:16" x14ac:dyDescent="0.5">
      <c r="A1008" s="17" t="s">
        <v>3367</v>
      </c>
      <c r="B1008" s="17" t="s">
        <v>1487</v>
      </c>
      <c r="C1008" s="37">
        <f t="shared" si="42"/>
        <v>1</v>
      </c>
      <c r="D1008" s="50" t="s">
        <v>1369</v>
      </c>
      <c r="E1008" s="30" t="s">
        <v>4017</v>
      </c>
      <c r="F1008" s="52"/>
      <c r="G1008" s="30"/>
      <c r="H1008" s="40">
        <v>1</v>
      </c>
      <c r="I1008" s="17" t="s">
        <v>3362</v>
      </c>
      <c r="L1008" s="40">
        <v>1</v>
      </c>
      <c r="M1008" s="17" t="s">
        <v>1581</v>
      </c>
      <c r="O1008" s="27" t="str">
        <f>INDEX(accountchart[chartId], MATCH(Table1[[#This Row],[sellChartName]],accountchart[chartName],0))</f>
        <v>52900961</v>
      </c>
      <c r="P1008" s="27" t="e">
        <f>INDEX(accountchart[chartId], MATCH(Table1[[#This Row],[buyChartName]],accountchart[chartName],0))</f>
        <v>#N/A</v>
      </c>
    </row>
    <row r="1009" spans="1:16" x14ac:dyDescent="0.5">
      <c r="A1009" s="17" t="s">
        <v>3368</v>
      </c>
      <c r="B1009" s="17" t="s">
        <v>1487</v>
      </c>
      <c r="C1009" s="37">
        <f t="shared" si="42"/>
        <v>1</v>
      </c>
      <c r="D1009" s="50" t="s">
        <v>1362</v>
      </c>
      <c r="E1009" s="30" t="s">
        <v>4017</v>
      </c>
      <c r="F1009" s="52"/>
      <c r="G1009" s="30"/>
      <c r="H1009" s="40">
        <v>1</v>
      </c>
      <c r="I1009" s="17" t="s">
        <v>3362</v>
      </c>
      <c r="L1009" s="40">
        <v>1</v>
      </c>
      <c r="M1009" s="17" t="s">
        <v>1581</v>
      </c>
      <c r="O1009" s="27" t="str">
        <f>INDEX(accountchart[chartId], MATCH(Table1[[#This Row],[sellChartName]],accountchart[chartName],0))</f>
        <v>52900961</v>
      </c>
      <c r="P1009" s="27" t="e">
        <f>INDEX(accountchart[chartId], MATCH(Table1[[#This Row],[buyChartName]],accountchart[chartName],0))</f>
        <v>#N/A</v>
      </c>
    </row>
    <row r="1010" spans="1:16" x14ac:dyDescent="0.5">
      <c r="A1010" s="17" t="s">
        <v>3369</v>
      </c>
      <c r="B1010" s="17" t="s">
        <v>1487</v>
      </c>
      <c r="C1010" s="37">
        <f t="shared" si="42"/>
        <v>1</v>
      </c>
      <c r="D1010" s="50" t="s">
        <v>1367</v>
      </c>
      <c r="E1010" s="30" t="s">
        <v>4017</v>
      </c>
      <c r="F1010" s="52"/>
      <c r="G1010" s="30"/>
      <c r="H1010" s="40">
        <v>1</v>
      </c>
      <c r="I1010" s="17" t="s">
        <v>3362</v>
      </c>
      <c r="L1010" s="40">
        <v>1</v>
      </c>
      <c r="M1010" s="17" t="s">
        <v>1581</v>
      </c>
      <c r="O1010" s="27" t="str">
        <f>INDEX(accountchart[chartId], MATCH(Table1[[#This Row],[sellChartName]],accountchart[chartName],0))</f>
        <v>52900961</v>
      </c>
      <c r="P1010" s="27" t="e">
        <f>INDEX(accountchart[chartId], MATCH(Table1[[#This Row],[buyChartName]],accountchart[chartName],0))</f>
        <v>#N/A</v>
      </c>
    </row>
    <row r="1011" spans="1:16" x14ac:dyDescent="0.5">
      <c r="A1011" s="17" t="s">
        <v>3370</v>
      </c>
      <c r="B1011" s="17" t="s">
        <v>1487</v>
      </c>
      <c r="C1011" s="37">
        <f t="shared" si="42"/>
        <v>1</v>
      </c>
      <c r="D1011" s="50" t="s">
        <v>1364</v>
      </c>
      <c r="E1011" s="30" t="s">
        <v>4017</v>
      </c>
      <c r="F1011" s="52"/>
      <c r="G1011" s="30"/>
      <c r="H1011" s="40">
        <v>1</v>
      </c>
      <c r="I1011" s="17" t="s">
        <v>3362</v>
      </c>
      <c r="L1011" s="40">
        <v>1</v>
      </c>
      <c r="M1011" s="17" t="s">
        <v>1581</v>
      </c>
      <c r="O1011" s="27" t="str">
        <f>INDEX(accountchart[chartId], MATCH(Table1[[#This Row],[sellChartName]],accountchart[chartName],0))</f>
        <v>52900961</v>
      </c>
      <c r="P1011" s="27" t="e">
        <f>INDEX(accountchart[chartId], MATCH(Table1[[#This Row],[buyChartName]],accountchart[chartName],0))</f>
        <v>#N/A</v>
      </c>
    </row>
    <row r="1012" spans="1:16" x14ac:dyDescent="0.5">
      <c r="A1012" s="17" t="s">
        <v>3371</v>
      </c>
      <c r="B1012" s="17" t="s">
        <v>1487</v>
      </c>
      <c r="C1012" s="37">
        <f t="shared" si="42"/>
        <v>1</v>
      </c>
      <c r="D1012" s="50" t="s">
        <v>1373</v>
      </c>
      <c r="E1012" s="30" t="s">
        <v>4017</v>
      </c>
      <c r="F1012" s="52"/>
      <c r="G1012" s="30"/>
      <c r="H1012" s="40">
        <v>1</v>
      </c>
      <c r="I1012" s="17" t="s">
        <v>3362</v>
      </c>
      <c r="L1012" s="40">
        <v>1</v>
      </c>
      <c r="M1012" s="17" t="s">
        <v>1581</v>
      </c>
      <c r="O1012" s="27" t="str">
        <f>INDEX(accountchart[chartId], MATCH(Table1[[#This Row],[sellChartName]],accountchart[chartName],0))</f>
        <v>52900961</v>
      </c>
      <c r="P1012" s="27" t="e">
        <f>INDEX(accountchart[chartId], MATCH(Table1[[#This Row],[buyChartName]],accountchart[chartName],0))</f>
        <v>#N/A</v>
      </c>
    </row>
    <row r="1013" spans="1:16" x14ac:dyDescent="0.5">
      <c r="A1013" s="17" t="s">
        <v>3372</v>
      </c>
      <c r="B1013" s="17" t="s">
        <v>1487</v>
      </c>
      <c r="C1013" s="37">
        <f t="shared" si="42"/>
        <v>1</v>
      </c>
      <c r="D1013" s="50" t="s">
        <v>1365</v>
      </c>
      <c r="E1013" s="30" t="s">
        <v>4023</v>
      </c>
      <c r="F1013" s="52"/>
      <c r="G1013" s="30"/>
      <c r="H1013" s="40">
        <v>1</v>
      </c>
      <c r="I1013" s="17" t="s">
        <v>3362</v>
      </c>
      <c r="L1013" s="40">
        <v>1</v>
      </c>
      <c r="M1013" s="17" t="s">
        <v>1581</v>
      </c>
      <c r="O1013" s="27" t="str">
        <f>INDEX(accountchart[chartId], MATCH(Table1[[#This Row],[sellChartName]],accountchart[chartName],0))</f>
        <v>52900961</v>
      </c>
      <c r="P1013" s="27" t="e">
        <f>INDEX(accountchart[chartId], MATCH(Table1[[#This Row],[buyChartName]],accountchart[chartName],0))</f>
        <v>#N/A</v>
      </c>
    </row>
    <row r="1014" spans="1:16" x14ac:dyDescent="0.5">
      <c r="A1014" s="17" t="s">
        <v>3373</v>
      </c>
      <c r="B1014" s="17" t="s">
        <v>1487</v>
      </c>
      <c r="C1014" s="37">
        <f t="shared" si="42"/>
        <v>1</v>
      </c>
      <c r="D1014" s="50" t="s">
        <v>1370</v>
      </c>
      <c r="E1014" s="30" t="s">
        <v>4024</v>
      </c>
      <c r="F1014" s="52"/>
      <c r="G1014" s="30"/>
      <c r="H1014" s="40">
        <v>1</v>
      </c>
      <c r="I1014" s="17" t="s">
        <v>3362</v>
      </c>
      <c r="L1014" s="40">
        <v>1</v>
      </c>
      <c r="M1014" s="17" t="s">
        <v>1581</v>
      </c>
      <c r="O1014" s="27" t="str">
        <f>INDEX(accountchart[chartId], MATCH(Table1[[#This Row],[sellChartName]],accountchart[chartName],0))</f>
        <v>52900961</v>
      </c>
      <c r="P1014" s="27" t="e">
        <f>INDEX(accountchart[chartId], MATCH(Table1[[#This Row],[buyChartName]],accountchart[chartName],0))</f>
        <v>#N/A</v>
      </c>
    </row>
    <row r="1015" spans="1:16" x14ac:dyDescent="0.5">
      <c r="A1015" s="17" t="s">
        <v>3374</v>
      </c>
      <c r="B1015" s="17" t="s">
        <v>1487</v>
      </c>
      <c r="C1015" s="37">
        <f t="shared" si="42"/>
        <v>1</v>
      </c>
      <c r="D1015" s="50" t="s">
        <v>3356</v>
      </c>
      <c r="E1015" s="30" t="s">
        <v>4017</v>
      </c>
      <c r="F1015" s="52"/>
      <c r="G1015" s="30"/>
      <c r="H1015" s="40">
        <v>1</v>
      </c>
      <c r="I1015" s="17" t="s">
        <v>3362</v>
      </c>
      <c r="L1015" s="40">
        <v>1</v>
      </c>
      <c r="M1015" s="17" t="s">
        <v>1581</v>
      </c>
      <c r="O1015" s="27" t="str">
        <f>INDEX(accountchart[chartId], MATCH(Table1[[#This Row],[sellChartName]],accountchart[chartName],0))</f>
        <v>52900961</v>
      </c>
      <c r="P1015" s="27" t="e">
        <f>INDEX(accountchart[chartId], MATCH(Table1[[#This Row],[buyChartName]],accountchart[chartName],0))</f>
        <v>#N/A</v>
      </c>
    </row>
    <row r="1016" spans="1:16" x14ac:dyDescent="0.5">
      <c r="A1016" s="17" t="s">
        <v>3375</v>
      </c>
      <c r="B1016" s="17" t="s">
        <v>1487</v>
      </c>
      <c r="C1016" s="37">
        <f t="shared" ref="C1016:C1018" si="43">IF($B1016="ProductService",1,IF($B1016="ProductNonInventory",3,IF($B1016="ProductInventory",5,"error")))</f>
        <v>1</v>
      </c>
      <c r="D1016" s="50" t="s">
        <v>3365</v>
      </c>
      <c r="F1016" s="52"/>
      <c r="G1016" s="30"/>
      <c r="H1016" s="40">
        <v>1</v>
      </c>
      <c r="I1016" s="17" t="s">
        <v>3362</v>
      </c>
      <c r="L1016" s="40">
        <v>1</v>
      </c>
      <c r="M1016" s="17" t="s">
        <v>1581</v>
      </c>
      <c r="O1016" s="27" t="str">
        <f>INDEX(accountchart[chartId], MATCH(Table1[[#This Row],[sellChartName]],accountchart[chartName],0))</f>
        <v>52900961</v>
      </c>
      <c r="P1016" s="27" t="e">
        <f>INDEX(accountchart[chartId], MATCH(Table1[[#This Row],[buyChartName]],accountchart[chartName],0))</f>
        <v>#N/A</v>
      </c>
    </row>
    <row r="1017" spans="1:16" x14ac:dyDescent="0.5">
      <c r="A1017" s="17" t="s">
        <v>3965</v>
      </c>
      <c r="B1017" s="17" t="s">
        <v>1487</v>
      </c>
      <c r="C1017" s="37">
        <f t="shared" si="43"/>
        <v>1</v>
      </c>
      <c r="D1017" s="50" t="s">
        <v>3966</v>
      </c>
      <c r="F1017" s="52"/>
      <c r="G1017" s="30"/>
      <c r="H1017" s="40">
        <v>1</v>
      </c>
      <c r="I1017" s="17" t="s">
        <v>3362</v>
      </c>
      <c r="L1017" s="40">
        <v>1</v>
      </c>
      <c r="M1017" s="17" t="s">
        <v>1581</v>
      </c>
      <c r="O1017" s="27" t="str">
        <f>INDEX(accountchart[chartId], MATCH(Table1[[#This Row],[sellChartName]],accountchart[chartName],0))</f>
        <v>52900961</v>
      </c>
      <c r="P1017" s="27" t="e">
        <f>INDEX(accountchart[chartId], MATCH(Table1[[#This Row],[buyChartName]],accountchart[chartName],0))</f>
        <v>#N/A</v>
      </c>
    </row>
    <row r="1018" spans="1:16" x14ac:dyDescent="0.5">
      <c r="A1018" s="17" t="s">
        <v>3967</v>
      </c>
      <c r="B1018" s="17" t="s">
        <v>1487</v>
      </c>
      <c r="C1018" s="37">
        <f t="shared" si="43"/>
        <v>1</v>
      </c>
      <c r="D1018" s="50" t="s">
        <v>3385</v>
      </c>
      <c r="F1018" s="52"/>
      <c r="G1018" s="30"/>
      <c r="H1018" s="40">
        <v>1</v>
      </c>
      <c r="I1018" s="17" t="s">
        <v>3362</v>
      </c>
      <c r="L1018" s="40">
        <v>1</v>
      </c>
      <c r="M1018" s="17" t="s">
        <v>1581</v>
      </c>
      <c r="O1018" s="27" t="str">
        <f>INDEX(accountchart[chartId], MATCH(Table1[[#This Row],[sellChartName]],accountchart[chartName],0))</f>
        <v>52900961</v>
      </c>
      <c r="P1018" s="27" t="e">
        <f>INDEX(accountchart[chartId], MATCH(Table1[[#This Row],[buyChartName]],accountchart[chartName],0))</f>
        <v>#N/A</v>
      </c>
    </row>
    <row r="1019" spans="1:16" x14ac:dyDescent="0.5">
      <c r="A1019" s="17" t="s">
        <v>3363</v>
      </c>
      <c r="B1019" s="17" t="s">
        <v>1487</v>
      </c>
      <c r="C1019" s="37">
        <f t="shared" si="42"/>
        <v>1</v>
      </c>
      <c r="D1019" s="50" t="s">
        <v>3383</v>
      </c>
      <c r="F1019" s="52"/>
      <c r="G1019" s="30"/>
      <c r="H1019" s="40">
        <v>1</v>
      </c>
      <c r="I1019" s="17" t="s">
        <v>3364</v>
      </c>
      <c r="L1019" s="40">
        <v>1</v>
      </c>
      <c r="O1019" s="27" t="e">
        <f>INDEX(accountchart[chartId], MATCH(Table1[[#This Row],[sellChartName]],accountchart[chartName],0))</f>
        <v>#N/A</v>
      </c>
      <c r="P1019" s="27" t="e">
        <f>INDEX(accountchart[chartId], MATCH(Table1[[#This Row],[buyChartName]],accountchart[chartName],0))</f>
        <v>#N/A</v>
      </c>
    </row>
    <row r="1020" spans="1:16" x14ac:dyDescent="0.5">
      <c r="A1020" s="17" t="s">
        <v>3376</v>
      </c>
      <c r="B1020" s="17" t="s">
        <v>1487</v>
      </c>
      <c r="C1020" s="37">
        <f t="shared" si="42"/>
        <v>1</v>
      </c>
      <c r="D1020" s="50" t="s">
        <v>3384</v>
      </c>
      <c r="F1020" s="52"/>
      <c r="G1020" s="30"/>
      <c r="H1020" s="40">
        <v>1</v>
      </c>
      <c r="I1020" s="17" t="s">
        <v>3364</v>
      </c>
      <c r="L1020" s="40">
        <v>1</v>
      </c>
      <c r="O1020" s="27" t="e">
        <f>INDEX(accountchart[chartId], MATCH(Table1[[#This Row],[sellChartName]],accountchart[chartName],0))</f>
        <v>#N/A</v>
      </c>
      <c r="P1020" s="27" t="e">
        <f>INDEX(accountchart[chartId], MATCH(Table1[[#This Row],[buyChartName]],accountchart[chartName],0))</f>
        <v>#N/A</v>
      </c>
    </row>
    <row r="1021" spans="1:16" x14ac:dyDescent="0.5">
      <c r="A1021" s="17" t="s">
        <v>3377</v>
      </c>
      <c r="B1021" s="17" t="s">
        <v>1487</v>
      </c>
      <c r="C1021" s="37">
        <f t="shared" si="42"/>
        <v>1</v>
      </c>
      <c r="D1021" s="50" t="s">
        <v>1376</v>
      </c>
      <c r="F1021" s="52"/>
      <c r="G1021" s="30"/>
      <c r="H1021" s="40">
        <v>1</v>
      </c>
      <c r="I1021" s="17" t="s">
        <v>3364</v>
      </c>
      <c r="L1021" s="40">
        <v>1</v>
      </c>
      <c r="O1021" s="27" t="e">
        <f>INDEX(accountchart[chartId], MATCH(Table1[[#This Row],[sellChartName]],accountchart[chartName],0))</f>
        <v>#N/A</v>
      </c>
      <c r="P1021" s="27" t="e">
        <f>INDEX(accountchart[chartId], MATCH(Table1[[#This Row],[buyChartName]],accountchart[chartName],0))</f>
        <v>#N/A</v>
      </c>
    </row>
    <row r="1022" spans="1:16" x14ac:dyDescent="0.5">
      <c r="A1022" s="17" t="s">
        <v>3378</v>
      </c>
      <c r="B1022" s="17" t="s">
        <v>1487</v>
      </c>
      <c r="C1022" s="37">
        <f t="shared" si="42"/>
        <v>1</v>
      </c>
      <c r="D1022" s="50" t="s">
        <v>1371</v>
      </c>
      <c r="F1022" s="52"/>
      <c r="G1022" s="30"/>
      <c r="H1022" s="40">
        <v>1</v>
      </c>
      <c r="I1022" s="17" t="s">
        <v>3364</v>
      </c>
      <c r="L1022" s="40">
        <v>1</v>
      </c>
      <c r="O1022" s="27" t="e">
        <f>INDEX(accountchart[chartId], MATCH(Table1[[#This Row],[sellChartName]],accountchart[chartName],0))</f>
        <v>#N/A</v>
      </c>
      <c r="P1022" s="27" t="e">
        <f>INDEX(accountchart[chartId], MATCH(Table1[[#This Row],[buyChartName]],accountchart[chartName],0))</f>
        <v>#N/A</v>
      </c>
    </row>
    <row r="1023" spans="1:16" x14ac:dyDescent="0.5">
      <c r="A1023" s="17" t="s">
        <v>3379</v>
      </c>
      <c r="B1023" s="17" t="s">
        <v>1487</v>
      </c>
      <c r="C1023" s="37">
        <f t="shared" si="42"/>
        <v>1</v>
      </c>
      <c r="D1023" s="50" t="s">
        <v>1381</v>
      </c>
      <c r="F1023" s="52"/>
      <c r="G1023" s="30"/>
      <c r="H1023" s="40">
        <v>1</v>
      </c>
      <c r="I1023" s="17" t="s">
        <v>3364</v>
      </c>
      <c r="L1023" s="40">
        <v>1</v>
      </c>
      <c r="O1023" s="27" t="e">
        <f>INDEX(accountchart[chartId], MATCH(Table1[[#This Row],[sellChartName]],accountchart[chartName],0))</f>
        <v>#N/A</v>
      </c>
      <c r="P1023" s="27" t="e">
        <f>INDEX(accountchart[chartId], MATCH(Table1[[#This Row],[buyChartName]],accountchart[chartName],0))</f>
        <v>#N/A</v>
      </c>
    </row>
    <row r="1024" spans="1:16" x14ac:dyDescent="0.5">
      <c r="A1024" s="17" t="s">
        <v>3380</v>
      </c>
      <c r="B1024" s="17" t="s">
        <v>1487</v>
      </c>
      <c r="C1024" s="37">
        <f t="shared" si="42"/>
        <v>1</v>
      </c>
      <c r="D1024" s="50" t="s">
        <v>1360</v>
      </c>
      <c r="E1024" s="30" t="s">
        <v>4017</v>
      </c>
      <c r="F1024" s="52"/>
      <c r="G1024" s="30"/>
      <c r="H1024" s="40">
        <v>1</v>
      </c>
      <c r="I1024" s="17" t="s">
        <v>3364</v>
      </c>
      <c r="L1024" s="40">
        <v>1</v>
      </c>
      <c r="O1024" s="27" t="e">
        <f>INDEX(accountchart[chartId], MATCH(Table1[[#This Row],[sellChartName]],accountchart[chartName],0))</f>
        <v>#N/A</v>
      </c>
      <c r="P1024" s="27" t="e">
        <f>INDEX(accountchart[chartId], MATCH(Table1[[#This Row],[buyChartName]],accountchart[chartName],0))</f>
        <v>#N/A</v>
      </c>
    </row>
    <row r="1025" spans="1:16" x14ac:dyDescent="0.5">
      <c r="A1025" s="17" t="s">
        <v>3381</v>
      </c>
      <c r="B1025" s="17" t="s">
        <v>1487</v>
      </c>
      <c r="C1025" s="37">
        <f t="shared" si="42"/>
        <v>1</v>
      </c>
      <c r="D1025" s="50" t="s">
        <v>3355</v>
      </c>
      <c r="E1025" s="30" t="s">
        <v>4017</v>
      </c>
      <c r="F1025" s="52"/>
      <c r="G1025" s="30"/>
      <c r="H1025" s="40">
        <v>1</v>
      </c>
      <c r="I1025" s="17" t="s">
        <v>3364</v>
      </c>
      <c r="L1025" s="40">
        <v>1</v>
      </c>
      <c r="O1025" s="27" t="e">
        <f>INDEX(accountchart[chartId], MATCH(Table1[[#This Row],[sellChartName]],accountchart[chartName],0))</f>
        <v>#N/A</v>
      </c>
      <c r="P1025" s="27" t="e">
        <f>INDEX(accountchart[chartId], MATCH(Table1[[#This Row],[buyChartName]],accountchart[chartName],0))</f>
        <v>#N/A</v>
      </c>
    </row>
    <row r="1026" spans="1:16" x14ac:dyDescent="0.5">
      <c r="A1026" s="17" t="s">
        <v>3382</v>
      </c>
      <c r="B1026" s="17" t="s">
        <v>1487</v>
      </c>
      <c r="C1026" s="37">
        <f t="shared" si="42"/>
        <v>1</v>
      </c>
      <c r="D1026" s="50" t="s">
        <v>1378</v>
      </c>
      <c r="F1026" s="52"/>
      <c r="G1026" s="30"/>
      <c r="H1026" s="40">
        <v>1</v>
      </c>
      <c r="I1026" s="17" t="s">
        <v>3364</v>
      </c>
      <c r="L1026" s="40">
        <v>1</v>
      </c>
      <c r="O1026" s="27" t="e">
        <f>INDEX(accountchart[chartId], MATCH(Table1[[#This Row],[sellChartName]],accountchart[chartName],0))</f>
        <v>#N/A</v>
      </c>
      <c r="P1026" s="27" t="e">
        <f>INDEX(accountchart[chartId], MATCH(Table1[[#This Row],[buyChartName]],accountchart[chartName],0))</f>
        <v>#N/A</v>
      </c>
    </row>
    <row r="1027" spans="1:16" x14ac:dyDescent="0.5">
      <c r="A1027" s="17" t="s">
        <v>3968</v>
      </c>
      <c r="B1027" s="17" t="s">
        <v>1487</v>
      </c>
      <c r="C1027" s="37">
        <f t="shared" si="42"/>
        <v>1</v>
      </c>
      <c r="D1027" s="50" t="s">
        <v>1383</v>
      </c>
      <c r="F1027" s="52"/>
      <c r="G1027" s="30"/>
      <c r="H1027" s="40">
        <v>1</v>
      </c>
      <c r="I1027" s="17" t="s">
        <v>3364</v>
      </c>
      <c r="L1027" s="40">
        <v>1</v>
      </c>
      <c r="O1027" s="27" t="e">
        <f>INDEX(accountchart[chartId], MATCH(Table1[[#This Row],[sellChartName]],accountchart[chartName],0))</f>
        <v>#N/A</v>
      </c>
      <c r="P1027" s="27" t="e">
        <f>INDEX(accountchart[chartId], MATCH(Table1[[#This Row],[buyChartName]],accountchart[chartName],0))</f>
        <v>#N/A</v>
      </c>
    </row>
    <row r="1028" spans="1:16" x14ac:dyDescent="0.5">
      <c r="A1028" s="17" t="s">
        <v>3983</v>
      </c>
      <c r="B1028" s="17" t="s">
        <v>1488</v>
      </c>
      <c r="C1028" s="37">
        <f>IF($B1028="ProductService",1,IF($B1028="ProductNonInventory",3,IF($B1028="ProductInventory",5,"error")))</f>
        <v>3</v>
      </c>
      <c r="D1028" s="30" t="s">
        <v>1395</v>
      </c>
      <c r="F1028" s="52"/>
      <c r="G1028" s="30"/>
      <c r="H1028" s="40">
        <v>1</v>
      </c>
      <c r="I1028" s="17" t="s">
        <v>3364</v>
      </c>
      <c r="L1028" s="40">
        <v>1</v>
      </c>
      <c r="O1028" s="27" t="e">
        <f>INDEX(accountchart[chartId], MATCH(Table1[[#This Row],[sellChartName]],accountchart[chartName],0))</f>
        <v>#N/A</v>
      </c>
      <c r="P1028" s="27" t="e">
        <f>INDEX(accountchart[chartId], MATCH(Table1[[#This Row],[buyChartName]],accountchart[chartName],0))</f>
        <v>#N/A</v>
      </c>
    </row>
    <row r="1029" spans="1:16" x14ac:dyDescent="0.5">
      <c r="A1029" s="17" t="s">
        <v>3969</v>
      </c>
      <c r="B1029" s="17" t="s">
        <v>1487</v>
      </c>
      <c r="C1029" s="37">
        <f t="shared" si="42"/>
        <v>1</v>
      </c>
      <c r="D1029" s="50" t="s">
        <v>3354</v>
      </c>
      <c r="E1029" s="30" t="s">
        <v>4016</v>
      </c>
      <c r="F1029" s="52"/>
      <c r="G1029" s="30"/>
      <c r="H1029" s="40">
        <v>1</v>
      </c>
      <c r="I1029" s="17" t="s">
        <v>3386</v>
      </c>
      <c r="L1029" s="40">
        <v>1</v>
      </c>
      <c r="O1029" s="27" t="e">
        <f>INDEX(accountchart[chartId], MATCH(Table1[[#This Row],[sellChartName]],accountchart[chartName],0))</f>
        <v>#N/A</v>
      </c>
      <c r="P1029" s="27" t="e">
        <f>INDEX(accountchart[chartId], MATCH(Table1[[#This Row],[buyChartName]],accountchart[chartName],0))</f>
        <v>#N/A</v>
      </c>
    </row>
  </sheetData>
  <phoneticPr fontId="16" type="noConversion"/>
  <conditionalFormatting sqref="D1:D302 D305:D716 D718:D1048576">
    <cfRule type="duplicateValues" dxfId="1172" priority="49"/>
  </conditionalFormatting>
  <conditionalFormatting sqref="A1:A302 A305:A716 A718:A1048576">
    <cfRule type="duplicateValues" dxfId="1171" priority="48"/>
  </conditionalFormatting>
  <conditionalFormatting sqref="E1:E302 K305:N347 L348:N351 G348:G351 K352:N1048576 E305:E1048576 G577:G1048576 H718:I1048576">
    <cfRule type="cellIs" dxfId="1170" priority="43" operator="equal">
      <formula>""</formula>
    </cfRule>
  </conditionalFormatting>
  <conditionalFormatting sqref="G1:G302 G305:G307 G322:G326 G330:G370 G377 G401 G413:G414 G419:G422 G433:G439 G447:G452 G466:G470 G482:G484 G496 G521">
    <cfRule type="cellIs" dxfId="1169" priority="42" operator="equal">
      <formula>""</formula>
    </cfRule>
  </conditionalFormatting>
  <conditionalFormatting sqref="H1:H302 H714:H716 H305:H712">
    <cfRule type="cellIs" dxfId="1168" priority="41" operator="equal">
      <formula>""</formula>
    </cfRule>
  </conditionalFormatting>
  <conditionalFormatting sqref="I714:I716 I1:I302 I305:I712">
    <cfRule type="cellIs" dxfId="1167" priority="40" operator="equal">
      <formula>""</formula>
    </cfRule>
  </conditionalFormatting>
  <conditionalFormatting sqref="K1:N302">
    <cfRule type="cellIs" dxfId="1166" priority="39" operator="equal">
      <formula>""</formula>
    </cfRule>
  </conditionalFormatting>
  <conditionalFormatting sqref="D717">
    <cfRule type="duplicateValues" dxfId="1165" priority="38"/>
  </conditionalFormatting>
  <conditionalFormatting sqref="A717">
    <cfRule type="duplicateValues" dxfId="1164" priority="37"/>
  </conditionalFormatting>
  <conditionalFormatting sqref="H717">
    <cfRule type="cellIs" dxfId="1163" priority="36" operator="equal">
      <formula>""</formula>
    </cfRule>
  </conditionalFormatting>
  <conditionalFormatting sqref="I717">
    <cfRule type="cellIs" dxfId="1162" priority="35" operator="equal">
      <formula>""</formula>
    </cfRule>
  </conditionalFormatting>
  <conditionalFormatting sqref="H713">
    <cfRule type="cellIs" dxfId="1161" priority="34" operator="equal">
      <formula>""</formula>
    </cfRule>
  </conditionalFormatting>
  <conditionalFormatting sqref="I713">
    <cfRule type="cellIs" dxfId="1160" priority="33" operator="equal">
      <formula>""</formula>
    </cfRule>
  </conditionalFormatting>
  <conditionalFormatting sqref="D303">
    <cfRule type="duplicateValues" dxfId="1159" priority="32"/>
  </conditionalFormatting>
  <conditionalFormatting sqref="A303">
    <cfRule type="duplicateValues" dxfId="1158" priority="31"/>
  </conditionalFormatting>
  <conditionalFormatting sqref="E303">
    <cfRule type="cellIs" dxfId="1157" priority="30" operator="equal">
      <formula>""</formula>
    </cfRule>
  </conditionalFormatting>
  <conditionalFormatting sqref="G303">
    <cfRule type="cellIs" dxfId="1156" priority="29" operator="equal">
      <formula>""</formula>
    </cfRule>
  </conditionalFormatting>
  <conditionalFormatting sqref="H303">
    <cfRule type="cellIs" dxfId="1155" priority="28" operator="equal">
      <formula>""</formula>
    </cfRule>
  </conditionalFormatting>
  <conditionalFormatting sqref="I303">
    <cfRule type="cellIs" dxfId="1154" priority="27" operator="equal">
      <formula>""</formula>
    </cfRule>
  </conditionalFormatting>
  <conditionalFormatting sqref="K303:N303">
    <cfRule type="cellIs" dxfId="1153" priority="26" operator="equal">
      <formula>""</formula>
    </cfRule>
  </conditionalFormatting>
  <conditionalFormatting sqref="D304">
    <cfRule type="duplicateValues" dxfId="1152" priority="25"/>
  </conditionalFormatting>
  <conditionalFormatting sqref="A304">
    <cfRule type="duplicateValues" dxfId="1151" priority="24"/>
  </conditionalFormatting>
  <conditionalFormatting sqref="E304">
    <cfRule type="cellIs" dxfId="1150" priority="23" operator="equal">
      <formula>""</formula>
    </cfRule>
  </conditionalFormatting>
  <conditionalFormatting sqref="G304">
    <cfRule type="cellIs" dxfId="1149" priority="22" operator="equal">
      <formula>""</formula>
    </cfRule>
  </conditionalFormatting>
  <conditionalFormatting sqref="H304">
    <cfRule type="cellIs" dxfId="1148" priority="21" operator="equal">
      <formula>""</formula>
    </cfRule>
  </conditionalFormatting>
  <conditionalFormatting sqref="I304">
    <cfRule type="cellIs" dxfId="1147" priority="20" operator="equal">
      <formula>""</formula>
    </cfRule>
  </conditionalFormatting>
  <conditionalFormatting sqref="K304:N304">
    <cfRule type="cellIs" dxfId="1146" priority="19" operator="equal">
      <formula>""</formula>
    </cfRule>
  </conditionalFormatting>
  <conditionalFormatting sqref="G308:G321">
    <cfRule type="cellIs" dxfId="1145" priority="18" operator="equal">
      <formula>""</formula>
    </cfRule>
  </conditionalFormatting>
  <conditionalFormatting sqref="G327:G329">
    <cfRule type="cellIs" dxfId="1144" priority="17" operator="equal">
      <formula>""</formula>
    </cfRule>
  </conditionalFormatting>
  <conditionalFormatting sqref="G371:G376">
    <cfRule type="cellIs" dxfId="1143" priority="16" operator="equal">
      <formula>""</formula>
    </cfRule>
  </conditionalFormatting>
  <conditionalFormatting sqref="G378:G383">
    <cfRule type="cellIs" dxfId="1142" priority="15" operator="equal">
      <formula>""</formula>
    </cfRule>
  </conditionalFormatting>
  <conditionalFormatting sqref="G384:G395">
    <cfRule type="cellIs" dxfId="1141" priority="14" operator="equal">
      <formula>""</formula>
    </cfRule>
  </conditionalFormatting>
  <conditionalFormatting sqref="G396:G400">
    <cfRule type="cellIs" dxfId="1140" priority="13" operator="equal">
      <formula>""</formula>
    </cfRule>
  </conditionalFormatting>
  <conditionalFormatting sqref="G402:G405">
    <cfRule type="cellIs" dxfId="1139" priority="12" operator="equal">
      <formula>""</formula>
    </cfRule>
  </conditionalFormatting>
  <conditionalFormatting sqref="G406:G407">
    <cfRule type="cellIs" dxfId="1138" priority="11" operator="equal">
      <formula>""</formula>
    </cfRule>
  </conditionalFormatting>
  <conditionalFormatting sqref="G408:G412">
    <cfRule type="cellIs" dxfId="1137" priority="10" operator="equal">
      <formula>""</formula>
    </cfRule>
  </conditionalFormatting>
  <conditionalFormatting sqref="G415:G416">
    <cfRule type="cellIs" dxfId="1136" priority="9" operator="equal">
      <formula>""</formula>
    </cfRule>
  </conditionalFormatting>
  <conditionalFormatting sqref="G417:G418">
    <cfRule type="cellIs" dxfId="1135" priority="8" operator="equal">
      <formula>""</formula>
    </cfRule>
  </conditionalFormatting>
  <conditionalFormatting sqref="G423:G432">
    <cfRule type="cellIs" dxfId="1134" priority="7" operator="equal">
      <formula>""</formula>
    </cfRule>
  </conditionalFormatting>
  <conditionalFormatting sqref="G440:G446">
    <cfRule type="cellIs" dxfId="1133" priority="6" operator="equal">
      <formula>""</formula>
    </cfRule>
  </conditionalFormatting>
  <conditionalFormatting sqref="G453:G465">
    <cfRule type="cellIs" dxfId="1132" priority="5" operator="equal">
      <formula>""</formula>
    </cfRule>
  </conditionalFormatting>
  <conditionalFormatting sqref="G471:G481">
    <cfRule type="cellIs" dxfId="1131" priority="4" operator="equal">
      <formula>""</formula>
    </cfRule>
  </conditionalFormatting>
  <conditionalFormatting sqref="G485:G495">
    <cfRule type="cellIs" dxfId="1130" priority="3" operator="equal">
      <formula>""</formula>
    </cfRule>
  </conditionalFormatting>
  <conditionalFormatting sqref="G497:G520">
    <cfRule type="cellIs" dxfId="1129" priority="2" operator="equal">
      <formula>""</formula>
    </cfRule>
  </conditionalFormatting>
  <conditionalFormatting sqref="G522:G576">
    <cfRule type="cellIs" dxfId="1128" priority="1" operator="equal">
      <formula>""</formula>
    </cfRule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EBCB784-F313-4C68-9403-1C9815B4E1D5}">
          <x14:formula1>
            <xm:f>Sheet3!$B$2:$B$4</xm:f>
          </x14:formula1>
          <xm:sqref>C1</xm:sqref>
        </x14:dataValidation>
        <x14:dataValidation type="list" allowBlank="1" showInputMessage="1" showErrorMessage="1" xr:uid="{2451D105-D24A-4EB2-89E3-8CA757079A68}">
          <x14:formula1>
            <xm:f>Sheet3!$D$2:$D$5</xm:f>
          </x14:formula1>
          <xm:sqref>O4 L1:L1048576</xm:sqref>
        </x14:dataValidation>
        <x14:dataValidation type="list" allowBlank="1" showInputMessage="1" showErrorMessage="1" xr:uid="{0040A487-5E44-41DC-AE70-7171BB5B6E23}">
          <x14:formula1>
            <xm:f>Sheet3!$A$2:$A$4</xm:f>
          </x14:formula1>
          <xm:sqref>B1:B1048576</xm:sqref>
        </x14:dataValidation>
        <x14:dataValidation type="list" allowBlank="1" showInputMessage="1" showErrorMessage="1" xr:uid="{E335199F-A7F1-4024-88A1-02CAFD90D15C}">
          <x14:formula1>
            <xm:f>Sheet3!$C$2:$C$5</xm:f>
          </x14:formula1>
          <xm:sqref>H1:H1048576</xm:sqref>
        </x14:dataValidation>
        <x14:dataValidation type="list" allowBlank="1" showInputMessage="1" showErrorMessage="1" xr:uid="{554E0786-E30F-4A5A-80EA-A150CA1ED7DD}">
          <x14:formula1>
            <xm:f>accountchart!$C$3:$C$27</xm:f>
          </x14:formula1>
          <xm:sqref>M1:M1048576</xm:sqref>
        </x14:dataValidation>
        <x14:dataValidation type="list" allowBlank="1" showInputMessage="1" showErrorMessage="1" xr:uid="{98299CCB-A504-43A1-80F5-DB3DC599824A}">
          <x14:formula1>
            <xm:f>accountchart!$C$73:$C$245</xm:f>
          </x14:formula1>
          <xm:sqref>N1:N1048576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2392-08D1-4526-A191-1F0A545D0695}">
  <dimension ref="A1:H266"/>
  <sheetViews>
    <sheetView topLeftCell="A40" zoomScale="140" zoomScaleNormal="140" workbookViewId="0">
      <selection activeCell="C47" sqref="C47:C48"/>
    </sheetView>
  </sheetViews>
  <sheetFormatPr defaultRowHeight="19.8" x14ac:dyDescent="0.5"/>
  <cols>
    <col min="1" max="1" width="32.09765625" style="17" customWidth="1"/>
    <col min="2" max="2" width="19.3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796875" style="17"/>
  </cols>
  <sheetData>
    <row r="1" spans="1:8" s="16" customFormat="1" x14ac:dyDescent="0.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1499</v>
      </c>
      <c r="H1" s="14" t="s">
        <v>0</v>
      </c>
    </row>
    <row r="2" spans="1:8" x14ac:dyDescent="0.5">
      <c r="A2" s="71" t="s">
        <v>40</v>
      </c>
      <c r="C2" s="18" t="s">
        <v>2427</v>
      </c>
      <c r="D2" s="3" t="str">
        <f>VLOOKUP($C2,allFlowProduct!$A:$P,4,FALSE)</f>
        <v>เนยถั่ว</v>
      </c>
      <c r="E2" s="3" t="str">
        <f>VLOOKUP($C2,allFlowProduct!$A:$P,5,FALSE)</f>
        <v>กระปุก</v>
      </c>
      <c r="F2" s="3">
        <f>VLOOKUP($C2,allFlowProduct!$A:$P,3,FALSE)</f>
        <v>5</v>
      </c>
      <c r="G2" s="3">
        <f>VLOOKUP($C2,allFlowProduct!$A:$P,8,FALSE)</f>
        <v>1</v>
      </c>
      <c r="H2" s="3">
        <f t="shared" ref="H2:H69" si="0">IF($G2=7,-1,IF($G2=1,7,IF($G2=3,7,IF($G2=5,0,"error"))))</f>
        <v>7</v>
      </c>
    </row>
    <row r="3" spans="1:8" x14ac:dyDescent="0.5">
      <c r="A3" s="71" t="s">
        <v>967</v>
      </c>
      <c r="C3" s="18" t="s">
        <v>2918</v>
      </c>
      <c r="D3" s="17" t="str">
        <f>VLOOKUP($C3,allFlowProduct!$A:$P,4,FALSE)</f>
        <v>เผือก</v>
      </c>
      <c r="E3" s="17" t="str">
        <f>VLOOKUP($C3,allFlowProduct!$A:$P,5,FALSE)</f>
        <v>กก</v>
      </c>
      <c r="F3" s="17">
        <f>VLOOKUP($C3,allFlowProduct!$A:$P,3,FALSE)</f>
        <v>3</v>
      </c>
      <c r="G3" s="17">
        <f>VLOOKUP($C3,allFlowProduct!$A:$P,8,FALSE)</f>
        <v>7</v>
      </c>
      <c r="H3" s="17">
        <f t="shared" si="0"/>
        <v>-1</v>
      </c>
    </row>
    <row r="4" spans="1:8" x14ac:dyDescent="0.5">
      <c r="A4" s="71" t="s">
        <v>996</v>
      </c>
      <c r="C4" s="18" t="s">
        <v>3203</v>
      </c>
      <c r="D4" s="17" t="str">
        <f>VLOOKUP($C4,allFlowProduct!$A:$P,4,FALSE)</f>
        <v>เห็ดนางฟ้า</v>
      </c>
      <c r="E4" s="17" t="str">
        <f>VLOOKUP($C4,allFlowProduct!$A:$P,5,FALSE)</f>
        <v>กก</v>
      </c>
      <c r="F4" s="17">
        <f>VLOOKUP($C4,allFlowProduct!$A:$P,3,FALSE)</f>
        <v>3</v>
      </c>
      <c r="G4" s="17">
        <f>VLOOKUP($C4,allFlowProduct!$A:$P,8,FALSE)</f>
        <v>7</v>
      </c>
      <c r="H4" s="17">
        <f t="shared" si="0"/>
        <v>-1</v>
      </c>
    </row>
    <row r="5" spans="1:8" x14ac:dyDescent="0.5">
      <c r="A5" s="71" t="s">
        <v>2794</v>
      </c>
      <c r="C5" s="18" t="s">
        <v>3204</v>
      </c>
      <c r="D5" s="17" t="str">
        <f>VLOOKUP($C5,allFlowProduct!$A:$P,4,FALSE)</f>
        <v>เห็ดนางรม</v>
      </c>
      <c r="E5" s="17" t="str">
        <f>VLOOKUP($C5,allFlowProduct!$A:$P,5,FALSE)</f>
        <v>กก</v>
      </c>
      <c r="F5" s="17">
        <f>VLOOKUP($C5,allFlowProduct!$A:$P,3,FALSE)</f>
        <v>3</v>
      </c>
      <c r="G5" s="17">
        <f>VLOOKUP($C5,allFlowProduct!$A:$P,8,FALSE)</f>
        <v>7</v>
      </c>
      <c r="H5" s="17">
        <f t="shared" si="0"/>
        <v>-1</v>
      </c>
    </row>
    <row r="6" spans="1:8" x14ac:dyDescent="0.5">
      <c r="A6" s="71" t="s">
        <v>958</v>
      </c>
      <c r="C6" s="18" t="s">
        <v>2920</v>
      </c>
      <c r="D6" s="17" t="str">
        <f>VLOOKUP($C6,allFlowProduct!$A:$P,4,FALSE)</f>
        <v>แคนตาลูป</v>
      </c>
      <c r="E6" s="17" t="str">
        <f>VLOOKUP($C6,allFlowProduct!$A:$P,5,FALSE)</f>
        <v>กก</v>
      </c>
      <c r="F6" s="17">
        <f>VLOOKUP($C6,allFlowProduct!$A:$P,3,FALSE)</f>
        <v>3</v>
      </c>
      <c r="G6" s="17">
        <f>VLOOKUP($C6,allFlowProduct!$A:$P,8,FALSE)</f>
        <v>7</v>
      </c>
      <c r="H6" s="17">
        <f t="shared" si="0"/>
        <v>-1</v>
      </c>
    </row>
    <row r="7" spans="1:8" x14ac:dyDescent="0.5">
      <c r="A7" s="71" t="s">
        <v>2785</v>
      </c>
      <c r="C7" s="18" t="s">
        <v>3054</v>
      </c>
      <c r="D7" s="17" t="str">
        <f>VLOOKUP($C7,allFlowProduct!$A:$P,4,FALSE)</f>
        <v>แครอท</v>
      </c>
      <c r="E7" s="17" t="str">
        <f>VLOOKUP($C7,allFlowProduct!$A:$P,5,FALSE)</f>
        <v>กก</v>
      </c>
      <c r="F7" s="17">
        <f>VLOOKUP($C7,allFlowProduct!$A:$P,3,FALSE)</f>
        <v>3</v>
      </c>
      <c r="G7" s="17">
        <f>VLOOKUP($C7,allFlowProduct!$A:$P,8,FALSE)</f>
        <v>7</v>
      </c>
      <c r="H7" s="17">
        <f t="shared" si="0"/>
        <v>-1</v>
      </c>
    </row>
    <row r="8" spans="1:8" x14ac:dyDescent="0.5">
      <c r="A8" s="71" t="s">
        <v>754</v>
      </c>
      <c r="C8" s="18" t="s">
        <v>2451</v>
      </c>
      <c r="D8" s="17" t="str">
        <f>VLOOKUP($C8,allFlowProduct!$A:$P,4,FALSE)</f>
        <v>น้ำพริกแจ๋วบอง</v>
      </c>
      <c r="E8" s="17" t="str">
        <f>VLOOKUP($C8,allFlowProduct!$A:$P,5,FALSE)</f>
        <v>กระปุก</v>
      </c>
      <c r="F8" s="17">
        <f>VLOOKUP($C8,allFlowProduct!$A:$P,3,FALSE)</f>
        <v>5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71" t="s">
        <v>741</v>
      </c>
      <c r="C9" s="18" t="s">
        <v>2484</v>
      </c>
      <c r="D9" s="17" t="str">
        <f>VLOOKUP($C9,allFlowProduct!$A:$P,4,FALSE)</f>
        <v>แชมพูครีมนวดถ่านไม้ไผ่</v>
      </c>
      <c r="E9" s="17" t="str">
        <f>VLOOKUP($C9,allFlowProduct!$A:$P,5,FALSE)</f>
        <v>ขวด</v>
      </c>
      <c r="F9" s="17">
        <f>VLOOKUP($C9,allFlowProduct!$A:$P,3,FALSE)</f>
        <v>5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71" t="s">
        <v>4049</v>
      </c>
      <c r="C10" s="18" t="s">
        <v>2483</v>
      </c>
      <c r="D10" s="17" t="str">
        <f>VLOOKUP($C10,allFlowProduct!$A:$P,4,FALSE)</f>
        <v>แชมพูครีมนวดน้ำนมข้าว</v>
      </c>
      <c r="E10" s="17" t="str">
        <f>VLOOKUP($C10,allFlowProduct!$A:$P,5,FALSE)</f>
        <v>ขวด</v>
      </c>
      <c r="F10" s="17">
        <f>VLOOKUP($C10,allFlowProduct!$A:$P,3,FALSE)</f>
        <v>5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71" t="s">
        <v>742</v>
      </c>
      <c r="C11" s="18" t="s">
        <v>2483</v>
      </c>
      <c r="D11" s="70" t="str">
        <f>VLOOKUP($C11,allFlowProduct!$A:$P,4,FALSE)</f>
        <v>แชมพูครีมนวดน้ำนมข้าว</v>
      </c>
      <c r="E11" s="70" t="str">
        <f>VLOOKUP($C11,allFlowProduct!$A:$P,5,FALSE)</f>
        <v>ขวด</v>
      </c>
      <c r="F11" s="70">
        <f>VLOOKUP($C11,allFlowProduct!$A:$P,3,FALSE)</f>
        <v>5</v>
      </c>
      <c r="G11" s="70">
        <f>VLOOKUP($C11,allFlowProduct!$A:$P,8,FALSE)</f>
        <v>1</v>
      </c>
      <c r="H11" s="70">
        <f>IF($G11=7,-1,IF($G11=1,7,IF($G11=3,7,IF($G11=5,0,"error"))))</f>
        <v>7</v>
      </c>
    </row>
    <row r="12" spans="1:8" x14ac:dyDescent="0.5">
      <c r="A12" s="71" t="s">
        <v>79</v>
      </c>
      <c r="C12" s="18" t="s">
        <v>2486</v>
      </c>
      <c r="D12" s="17" t="str">
        <f>VLOOKUP($C12,allFlowProduct!$A:$P,4,FALSE)</f>
        <v>แชมพูครีมนวดย่านาง</v>
      </c>
      <c r="E12" s="17" t="str">
        <f>VLOOKUP($C12,allFlowProduct!$A:$P,5,FALSE)</f>
        <v>ขวด</v>
      </c>
      <c r="F12" s="17">
        <f>VLOOKUP($C12,allFlowProduct!$A:$P,3,FALSE)</f>
        <v>5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71" t="s">
        <v>739</v>
      </c>
      <c r="C13" s="18" t="s">
        <v>2485</v>
      </c>
      <c r="D13" s="17" t="str">
        <f>VLOOKUP($C13,allFlowProduct!$A:$P,4,FALSE)</f>
        <v>แชมพูครีมนวดอัญชัน</v>
      </c>
      <c r="E13" s="17" t="str">
        <f>VLOOKUP($C13,allFlowProduct!$A:$P,5,FALSE)</f>
        <v>ขวด</v>
      </c>
      <c r="F13" s="17">
        <f>VLOOKUP($C13,allFlowProduct!$A:$P,3,FALSE)</f>
        <v>5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71" t="s">
        <v>740</v>
      </c>
      <c r="C14" s="18" t="s">
        <v>2482</v>
      </c>
      <c r="D14" s="17" t="str">
        <f>VLOOKUP($C14,allFlowProduct!$A:$P,4,FALSE)</f>
        <v>แชมพูมะกรูดไม่มีฟอง</v>
      </c>
      <c r="E14" s="17" t="str">
        <f>VLOOKUP($C14,allFlowProduct!$A:$P,5,FALSE)</f>
        <v>ขวด</v>
      </c>
      <c r="F14" s="17">
        <f>VLOOKUP($C14,allFlowProduct!$A:$P,3,FALSE)</f>
        <v>5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71" t="s">
        <v>738</v>
      </c>
      <c r="C15" s="18" t="s">
        <v>2481</v>
      </c>
      <c r="D15" s="17" t="str">
        <f>VLOOKUP($C15,allFlowProduct!$A:$P,4,FALSE)</f>
        <v>แชมพูมะกรูดมีฟอง</v>
      </c>
      <c r="E15" s="17" t="str">
        <f>VLOOKUP($C15,allFlowProduct!$A:$P,5,FALSE)</f>
        <v>ขวด</v>
      </c>
      <c r="F15" s="17">
        <f>VLOOKUP($C15,allFlowProduct!$A:$P,3,FALSE)</f>
        <v>5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71" t="s">
        <v>883</v>
      </c>
      <c r="C16" s="18" t="s">
        <v>2919</v>
      </c>
      <c r="D16" s="17" t="str">
        <f>VLOOKUP($C16,allFlowProduct!$A:$P,4,FALSE)</f>
        <v>แตงโม</v>
      </c>
      <c r="E16" s="17" t="str">
        <f>VLOOKUP($C16,allFlowProduct!$A:$P,5,FALSE)</f>
        <v>กก</v>
      </c>
      <c r="F16" s="17">
        <f>VLOOKUP($C16,allFlowProduct!$A:$P,3,FALSE)</f>
        <v>3</v>
      </c>
      <c r="G16" s="17">
        <f>VLOOKUP($C16,allFlowProduct!$A:$P,8,FALSE)</f>
        <v>7</v>
      </c>
      <c r="H16" s="17">
        <f t="shared" si="0"/>
        <v>-1</v>
      </c>
    </row>
    <row r="17" spans="1:8" x14ac:dyDescent="0.5">
      <c r="A17" s="71" t="s">
        <v>872</v>
      </c>
      <c r="C17" s="18" t="s">
        <v>3004</v>
      </c>
      <c r="D17" s="17" t="str">
        <f>VLOOKUP($C17,allFlowProduct!$A:$P,4,FALSE)</f>
        <v>แตงไทย</v>
      </c>
      <c r="E17" s="17" t="str">
        <f>VLOOKUP($C17,allFlowProduct!$A:$P,5,FALSE)</f>
        <v>กก</v>
      </c>
      <c r="F17" s="17">
        <f>VLOOKUP($C17,allFlowProduct!$A:$P,3,FALSE)</f>
        <v>3</v>
      </c>
      <c r="G17" s="17">
        <f>VLOOKUP($C17,allFlowProduct!$A:$P,8,FALSE)</f>
        <v>7</v>
      </c>
      <c r="H17" s="17">
        <f t="shared" si="0"/>
        <v>-1</v>
      </c>
    </row>
    <row r="18" spans="1:8" x14ac:dyDescent="0.5">
      <c r="A18" s="71" t="s">
        <v>775</v>
      </c>
      <c r="C18" s="18" t="s">
        <v>3006</v>
      </c>
      <c r="D18" s="17" t="str">
        <f>VLOOKUP($C18,allFlowProduct!$A:$P,4,FALSE)</f>
        <v>แตงกวา</v>
      </c>
      <c r="E18" s="17" t="str">
        <f>VLOOKUP($C18,allFlowProduct!$A:$P,5,FALSE)</f>
        <v>กก</v>
      </c>
      <c r="F18" s="17">
        <f>VLOOKUP($C18,allFlowProduct!$A:$P,3,FALSE)</f>
        <v>3</v>
      </c>
      <c r="G18" s="17">
        <f>VLOOKUP($C18,allFlowProduct!$A:$P,8,FALSE)</f>
        <v>7</v>
      </c>
      <c r="H18" s="17">
        <f t="shared" si="0"/>
        <v>-1</v>
      </c>
    </row>
    <row r="19" spans="1:8" x14ac:dyDescent="0.5">
      <c r="A19" s="71" t="s">
        <v>812</v>
      </c>
      <c r="C19" s="18" t="s">
        <v>3169</v>
      </c>
      <c r="D19" s="17" t="str">
        <f>VLOOKUP($C19,allFlowProduct!$A:$P,4,FALSE)</f>
        <v>แมงลัก</v>
      </c>
      <c r="E19" s="17" t="str">
        <f>VLOOKUP($C19,allFlowProduct!$A:$P,5,FALSE)</f>
        <v>กก</v>
      </c>
      <c r="F19" s="17">
        <f>VLOOKUP($C19,allFlowProduct!$A:$P,3,FALSE)</f>
        <v>3</v>
      </c>
      <c r="G19" s="17">
        <f>VLOOKUP($C19,allFlowProduct!$A:$P,8,FALSE)</f>
        <v>7</v>
      </c>
      <c r="H19" s="17">
        <f t="shared" si="0"/>
        <v>-1</v>
      </c>
    </row>
    <row r="20" spans="1:8" x14ac:dyDescent="0.5">
      <c r="A20" s="71" t="s">
        <v>840</v>
      </c>
      <c r="C20" s="18" t="s">
        <v>3098</v>
      </c>
      <c r="D20" s="17" t="str">
        <f>VLOOKUP($C20,allFlowProduct!$A:$P,4,FALSE)</f>
        <v>โหระพา</v>
      </c>
      <c r="E20" s="17" t="str">
        <f>VLOOKUP($C20,allFlowProduct!$A:$P,5,FALSE)</f>
        <v>กก</v>
      </c>
      <c r="F20" s="17">
        <f>VLOOKUP($C20,allFlowProduct!$A:$P,3,FALSE)</f>
        <v>3</v>
      </c>
      <c r="G20" s="17">
        <f>VLOOKUP($C20,allFlowProduct!$A:$P,8,FALSE)</f>
        <v>7</v>
      </c>
      <c r="H20" s="17">
        <f t="shared" si="0"/>
        <v>-1</v>
      </c>
    </row>
    <row r="21" spans="1:8" x14ac:dyDescent="0.5">
      <c r="A21" s="71" t="s">
        <v>847</v>
      </c>
      <c r="C21" s="18" t="s">
        <v>3171</v>
      </c>
      <c r="D21" s="17" t="str">
        <f>VLOOKUP($C21,allFlowProduct!$A:$P,4,FALSE)</f>
        <v>ใบเตย</v>
      </c>
      <c r="E21" s="17" t="str">
        <f>VLOOKUP($C21,allFlowProduct!$A:$P,5,FALSE)</f>
        <v>กก</v>
      </c>
      <c r="F21" s="17">
        <f>VLOOKUP($C21,allFlowProduct!$A:$P,3,FALSE)</f>
        <v>3</v>
      </c>
      <c r="G21" s="17">
        <f>VLOOKUP($C21,allFlowProduct!$A:$P,8,FALSE)</f>
        <v>7</v>
      </c>
      <c r="H21" s="17">
        <f t="shared" si="0"/>
        <v>-1</v>
      </c>
    </row>
    <row r="22" spans="1:8" x14ac:dyDescent="0.5">
      <c r="A22" s="71" t="s">
        <v>825</v>
      </c>
      <c r="C22" s="18" t="s">
        <v>3172</v>
      </c>
      <c r="D22" s="17" t="str">
        <f>VLOOKUP($C22,allFlowProduct!$A:$P,4,FALSE)</f>
        <v>ใบเหลียง</v>
      </c>
      <c r="E22" s="17" t="str">
        <f>VLOOKUP($C22,allFlowProduct!$A:$P,5,FALSE)</f>
        <v>มัด</v>
      </c>
      <c r="F22" s="17">
        <f>VLOOKUP($C22,allFlowProduct!$A:$P,3,FALSE)</f>
        <v>3</v>
      </c>
      <c r="G22" s="17">
        <f>VLOOKUP($C22,allFlowProduct!$A:$P,8,FALSE)</f>
        <v>7</v>
      </c>
      <c r="H22" s="17">
        <f t="shared" si="0"/>
        <v>-1</v>
      </c>
    </row>
    <row r="23" spans="1:8" x14ac:dyDescent="0.5">
      <c r="A23" s="71" t="s">
        <v>948</v>
      </c>
      <c r="C23" s="18" t="s">
        <v>3132</v>
      </c>
      <c r="D23" s="17" t="str">
        <f>VLOOKUP($C23,allFlowProduct!$A:$P,4,FALSE)</f>
        <v>ใบกระเจี๊ยบ</v>
      </c>
      <c r="E23" s="17" t="str">
        <f>VLOOKUP($C23,allFlowProduct!$A:$P,5,FALSE)</f>
        <v>กก</v>
      </c>
      <c r="F23" s="17">
        <f>VLOOKUP($C23,allFlowProduct!$A:$P,3,FALSE)</f>
        <v>3</v>
      </c>
      <c r="G23" s="17">
        <f>VLOOKUP($C23,allFlowProduct!$A:$P,8,FALSE)</f>
        <v>7</v>
      </c>
      <c r="H23" s="17">
        <f t="shared" si="0"/>
        <v>-1</v>
      </c>
    </row>
    <row r="24" spans="1:8" x14ac:dyDescent="0.5">
      <c r="A24" s="71" t="s">
        <v>853</v>
      </c>
      <c r="C24" s="18" t="s">
        <v>3128</v>
      </c>
      <c r="D24" s="17" t="str">
        <f>VLOOKUP($C24,allFlowProduct!$A:$P,4,FALSE)</f>
        <v>ใบบัวบก</v>
      </c>
      <c r="E24" s="17" t="str">
        <f>VLOOKUP($C24,allFlowProduct!$A:$P,5,FALSE)</f>
        <v>กก</v>
      </c>
      <c r="F24" s="17">
        <f>VLOOKUP($C24,allFlowProduct!$A:$P,3,FALSE)</f>
        <v>3</v>
      </c>
      <c r="G24" s="17">
        <f>VLOOKUP($C24,allFlowProduct!$A:$P,8,FALSE)</f>
        <v>7</v>
      </c>
      <c r="H24" s="17">
        <f t="shared" si="0"/>
        <v>-1</v>
      </c>
    </row>
    <row r="25" spans="1:8" x14ac:dyDescent="0.5">
      <c r="A25" s="71" t="s">
        <v>845</v>
      </c>
      <c r="C25" s="18" t="s">
        <v>3131</v>
      </c>
      <c r="D25" s="17" t="str">
        <f>VLOOKUP($C25,allFlowProduct!$A:$P,4,FALSE)</f>
        <v>ใบมะกรูด</v>
      </c>
      <c r="E25" s="17" t="str">
        <f>VLOOKUP($C25,allFlowProduct!$A:$P,5,FALSE)</f>
        <v>กก</v>
      </c>
      <c r="F25" s="17">
        <f>VLOOKUP($C25,allFlowProduct!$A:$P,3,FALSE)</f>
        <v>3</v>
      </c>
      <c r="G25" s="17">
        <f>VLOOKUP($C25,allFlowProduct!$A:$P,8,FALSE)</f>
        <v>7</v>
      </c>
      <c r="H25" s="17">
        <f t="shared" si="0"/>
        <v>-1</v>
      </c>
    </row>
    <row r="26" spans="1:8" x14ac:dyDescent="0.5">
      <c r="A26" s="71" t="s">
        <v>859</v>
      </c>
      <c r="C26" s="18" t="s">
        <v>3134</v>
      </c>
      <c r="D26" s="17" t="str">
        <f>VLOOKUP($C26,allFlowProduct!$A:$P,4,FALSE)</f>
        <v>ใบมันปู</v>
      </c>
      <c r="E26" s="17" t="str">
        <f>VLOOKUP($C26,allFlowProduct!$A:$P,5,FALSE)</f>
        <v>กก</v>
      </c>
      <c r="F26" s="17">
        <f>VLOOKUP($C26,allFlowProduct!$A:$P,3,FALSE)</f>
        <v>3</v>
      </c>
      <c r="G26" s="17">
        <f>VLOOKUP($C26,allFlowProduct!$A:$P,8,FALSE)</f>
        <v>7</v>
      </c>
      <c r="H26" s="17">
        <f t="shared" si="0"/>
        <v>-1</v>
      </c>
    </row>
    <row r="27" spans="1:8" x14ac:dyDescent="0.5">
      <c r="A27" s="71" t="s">
        <v>2736</v>
      </c>
      <c r="C27" s="18" t="s">
        <v>3135</v>
      </c>
      <c r="D27" s="17" t="str">
        <f>VLOOKUP($C27,allFlowProduct!$A:$P,4,FALSE)</f>
        <v>ใบยอ</v>
      </c>
      <c r="E27" s="17" t="str">
        <f>VLOOKUP($C27,allFlowProduct!$A:$P,5,FALSE)</f>
        <v>กก</v>
      </c>
      <c r="F27" s="17">
        <f>VLOOKUP($C27,allFlowProduct!$A:$P,3,FALSE)</f>
        <v>3</v>
      </c>
      <c r="G27" s="17">
        <f>VLOOKUP($C27,allFlowProduct!$A:$P,8,FALSE)</f>
        <v>7</v>
      </c>
      <c r="H27" s="17">
        <f t="shared" si="0"/>
        <v>-1</v>
      </c>
    </row>
    <row r="28" spans="1:8" x14ac:dyDescent="0.5">
      <c r="A28" s="71" t="s">
        <v>855</v>
      </c>
      <c r="C28" s="18" t="s">
        <v>3133</v>
      </c>
      <c r="D28" s="17" t="str">
        <f>VLOOKUP($C28,allFlowProduct!$A:$P,4,FALSE)</f>
        <v>ใบย่านาง</v>
      </c>
      <c r="E28" s="17" t="str">
        <f>VLOOKUP($C28,allFlowProduct!$A:$P,5,FALSE)</f>
        <v>กก</v>
      </c>
      <c r="F28" s="17">
        <f>VLOOKUP($C28,allFlowProduct!$A:$P,3,FALSE)</f>
        <v>3</v>
      </c>
      <c r="G28" s="17">
        <f>VLOOKUP($C28,allFlowProduct!$A:$P,8,FALSE)</f>
        <v>7</v>
      </c>
      <c r="H28" s="17">
        <f t="shared" si="0"/>
        <v>-1</v>
      </c>
    </row>
    <row r="29" spans="1:8" x14ac:dyDescent="0.5">
      <c r="A29" s="71" t="s">
        <v>913</v>
      </c>
      <c r="C29" s="18" t="s">
        <v>3196</v>
      </c>
      <c r="D29" s="17" t="str">
        <f>VLOOKUP($C29,allFlowProduct!$A:$P,4,FALSE)</f>
        <v>ไข่เค็ม</v>
      </c>
      <c r="E29" s="17" t="str">
        <f>VLOOKUP($C29,allFlowProduct!$A:$P,5,FALSE)</f>
        <v>ฟอง</v>
      </c>
      <c r="F29" s="17">
        <f>VLOOKUP($C29,allFlowProduct!$A:$P,3,FALSE)</f>
        <v>3</v>
      </c>
      <c r="G29" s="17">
        <f>VLOOKUP($C29,allFlowProduct!$A:$P,8,FALSE)</f>
        <v>7</v>
      </c>
      <c r="H29" s="17">
        <f t="shared" si="0"/>
        <v>-1</v>
      </c>
    </row>
    <row r="30" spans="1:8" x14ac:dyDescent="0.5">
      <c r="A30" s="71" t="s">
        <v>990</v>
      </c>
      <c r="C30" s="18" t="s">
        <v>3195</v>
      </c>
      <c r="D30" s="17" t="str">
        <f>VLOOKUP($C30,allFlowProduct!$A:$P,4,FALSE)</f>
        <v>ไข่เป็ด</v>
      </c>
      <c r="E30" s="17" t="str">
        <f>VLOOKUP($C30,allFlowProduct!$A:$P,5,FALSE)</f>
        <v>ฟอง</v>
      </c>
      <c r="F30" s="17">
        <f>VLOOKUP($C30,allFlowProduct!$A:$P,3,FALSE)</f>
        <v>3</v>
      </c>
      <c r="G30" s="17">
        <f>VLOOKUP($C30,allFlowProduct!$A:$P,8,FALSE)</f>
        <v>7</v>
      </c>
      <c r="H30" s="17">
        <f t="shared" si="0"/>
        <v>-1</v>
      </c>
    </row>
    <row r="31" spans="1:8" x14ac:dyDescent="0.5">
      <c r="A31" s="71" t="s">
        <v>909</v>
      </c>
      <c r="C31" s="18" t="s">
        <v>3194</v>
      </c>
      <c r="D31" s="17" t="str">
        <f>VLOOKUP($C31,allFlowProduct!$A:$P,4,FALSE)</f>
        <v>ไข่ไก่</v>
      </c>
      <c r="E31" s="17" t="str">
        <f>VLOOKUP($C31,allFlowProduct!$A:$P,5,FALSE)</f>
        <v>ฟอง</v>
      </c>
      <c r="F31" s="17">
        <f>VLOOKUP($C31,allFlowProduct!$A:$P,3,FALSE)</f>
        <v>3</v>
      </c>
      <c r="G31" s="17">
        <f>VLOOKUP($C31,allFlowProduct!$A:$P,8,FALSE)</f>
        <v>7</v>
      </c>
      <c r="H31" s="17">
        <f t="shared" si="0"/>
        <v>-1</v>
      </c>
    </row>
    <row r="32" spans="1:8" x14ac:dyDescent="0.5">
      <c r="A32" s="71" t="s">
        <v>928</v>
      </c>
      <c r="C32" s="18" t="s">
        <v>3038</v>
      </c>
      <c r="D32" s="17" t="str">
        <f>VLOOKUP($C32,allFlowProduct!$A:$P,4,FALSE)</f>
        <v>ไพล</v>
      </c>
      <c r="E32" s="17" t="str">
        <f>VLOOKUP($C32,allFlowProduct!$A:$P,5,FALSE)</f>
        <v>กก</v>
      </c>
      <c r="F32" s="17">
        <f>VLOOKUP($C32,allFlowProduct!$A:$P,3,FALSE)</f>
        <v>3</v>
      </c>
      <c r="G32" s="17">
        <f>VLOOKUP($C32,allFlowProduct!$A:$P,8,FALSE)</f>
        <v>7</v>
      </c>
      <c r="H32" s="17">
        <f t="shared" si="0"/>
        <v>-1</v>
      </c>
    </row>
    <row r="33" spans="1:8" x14ac:dyDescent="0.5">
      <c r="A33" s="71" t="s">
        <v>797</v>
      </c>
      <c r="C33" s="18" t="s">
        <v>3002</v>
      </c>
      <c r="D33" s="17" t="str">
        <f>VLOOKUP($C33,allFlowProduct!$A:$P,4,FALSE)</f>
        <v>กระเจี๊ยบเขียว</v>
      </c>
      <c r="E33" s="17" t="str">
        <f>VLOOKUP($C33,allFlowProduct!$A:$P,5,FALSE)</f>
        <v>กก</v>
      </c>
      <c r="F33" s="17">
        <f>VLOOKUP($C33,allFlowProduct!$A:$P,3,FALSE)</f>
        <v>3</v>
      </c>
      <c r="G33" s="17">
        <f>VLOOKUP($C33,allFlowProduct!$A:$P,8,FALSE)</f>
        <v>7</v>
      </c>
      <c r="H33" s="17">
        <f t="shared" si="0"/>
        <v>-1</v>
      </c>
    </row>
    <row r="34" spans="1:8" x14ac:dyDescent="0.5">
      <c r="A34" s="71" t="s">
        <v>821</v>
      </c>
      <c r="C34" s="18" t="s">
        <v>3003</v>
      </c>
      <c r="D34" s="17" t="str">
        <f>VLOOKUP($C34,allFlowProduct!$A:$P,4,FALSE)</f>
        <v>กระเจี๊ยบแดง</v>
      </c>
      <c r="E34" s="17" t="str">
        <f>VLOOKUP($C34,allFlowProduct!$A:$P,5,FALSE)</f>
        <v>กก</v>
      </c>
      <c r="F34" s="17">
        <f>VLOOKUP($C34,allFlowProduct!$A:$P,3,FALSE)</f>
        <v>3</v>
      </c>
      <c r="G34" s="17">
        <f>VLOOKUP($C34,allFlowProduct!$A:$P,8,FALSE)</f>
        <v>7</v>
      </c>
      <c r="H34" s="17">
        <f t="shared" si="0"/>
        <v>-1</v>
      </c>
    </row>
    <row r="35" spans="1:8" x14ac:dyDescent="0.5">
      <c r="A35" s="71" t="s">
        <v>2769</v>
      </c>
      <c r="C35" s="18" t="s">
        <v>3032</v>
      </c>
      <c r="D35" s="17" t="str">
        <f>VLOOKUP($C35,allFlowProduct!$A:$P,4,FALSE)</f>
        <v>กระเทียม</v>
      </c>
      <c r="E35" s="17" t="str">
        <f>VLOOKUP($C35,allFlowProduct!$A:$P,5,FALSE)</f>
        <v>กก</v>
      </c>
      <c r="F35" s="17">
        <f>VLOOKUP($C35,allFlowProduct!$A:$P,3,FALSE)</f>
        <v>3</v>
      </c>
      <c r="G35" s="17">
        <f>VLOOKUP($C35,allFlowProduct!$A:$P,8,FALSE)</f>
        <v>7</v>
      </c>
      <c r="H35" s="17">
        <f t="shared" si="0"/>
        <v>-1</v>
      </c>
    </row>
    <row r="36" spans="1:8" x14ac:dyDescent="0.5">
      <c r="A36" s="71" t="s">
        <v>818</v>
      </c>
      <c r="C36" s="18" t="s">
        <v>3037</v>
      </c>
      <c r="D36" s="17" t="str">
        <f>VLOOKUP($C36,allFlowProduct!$A:$P,4,FALSE)</f>
        <v>กระชาย</v>
      </c>
      <c r="E36" s="17" t="str">
        <f>VLOOKUP($C36,allFlowProduct!$A:$P,5,FALSE)</f>
        <v>กก</v>
      </c>
      <c r="F36" s="17">
        <f>VLOOKUP($C36,allFlowProduct!$A:$P,3,FALSE)</f>
        <v>3</v>
      </c>
      <c r="G36" s="17">
        <f>VLOOKUP($C36,allFlowProduct!$A:$P,8,FALSE)</f>
        <v>7</v>
      </c>
      <c r="H36" s="17">
        <f t="shared" si="0"/>
        <v>-1</v>
      </c>
    </row>
    <row r="37" spans="1:8" x14ac:dyDescent="0.5">
      <c r="A37" s="71" t="s">
        <v>35</v>
      </c>
      <c r="C37" s="18" t="s">
        <v>2270</v>
      </c>
      <c r="D37" s="17" t="str">
        <f>VLOOKUP($C37,allFlowProduct!$A:$P,4,FALSE)</f>
        <v>กล้วยไส้มะขาม</v>
      </c>
      <c r="E37" s="17" t="str">
        <f>VLOOKUP($C37,allFlowProduct!$A:$P,5,FALSE)</f>
        <v>ถุง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71" t="s">
        <v>4050</v>
      </c>
      <c r="C38" s="18" t="s">
        <v>2286</v>
      </c>
      <c r="D38" s="17" t="str">
        <f>VLOOKUP($C38,allFlowProduct!$A:$P,4,FALSE)</f>
        <v>กล้วยตาก Fruitboy</v>
      </c>
      <c r="E38" s="17" t="str">
        <f>VLOOKUP($C38,allFlowProduct!$A:$P,5,FALSE)</f>
        <v>กระปุก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71" t="s">
        <v>4051</v>
      </c>
      <c r="C39" s="18" t="s">
        <v>2896</v>
      </c>
      <c r="D39" s="17" t="str">
        <f>VLOOKUP($C39,allFlowProduct!$A:$P,4,FALSE)</f>
        <v>กล้วยน้ำว้า กลาง</v>
      </c>
      <c r="E39" s="17" t="str">
        <f>VLOOKUP($C39,allFlowProduct!$A:$P,5,FALSE)</f>
        <v>หวี</v>
      </c>
      <c r="F39" s="17">
        <f>VLOOKUP($C39,allFlowProduct!$A:$P,3,FALSE)</f>
        <v>3</v>
      </c>
      <c r="G39" s="17">
        <f>VLOOKUP($C39,allFlowProduct!$A:$P,8,FALSE)</f>
        <v>7</v>
      </c>
      <c r="H39" s="17">
        <f t="shared" si="0"/>
        <v>-1</v>
      </c>
    </row>
    <row r="40" spans="1:8" x14ac:dyDescent="0.5">
      <c r="A40" s="71" t="s">
        <v>866</v>
      </c>
      <c r="C40" s="18" t="s">
        <v>2896</v>
      </c>
      <c r="D40" s="70" t="str">
        <f>VLOOKUP($C40,allFlowProduct!$A:$P,4,FALSE)</f>
        <v>กล้วยน้ำว้า กลาง</v>
      </c>
      <c r="E40" s="70" t="str">
        <f>VLOOKUP($C40,allFlowProduct!$A:$P,5,FALSE)</f>
        <v>หวี</v>
      </c>
      <c r="F40" s="70">
        <f>VLOOKUP($C40,allFlowProduct!$A:$P,3,FALSE)</f>
        <v>3</v>
      </c>
      <c r="G40" s="70">
        <f>VLOOKUP($C40,allFlowProduct!$A:$P,8,FALSE)</f>
        <v>7</v>
      </c>
      <c r="H40" s="70">
        <f>IF($G40=7,-1,IF($G40=1,7,IF($G40=3,7,IF($G40=5,0,"error"))))</f>
        <v>-1</v>
      </c>
    </row>
    <row r="41" spans="1:8" x14ac:dyDescent="0.5">
      <c r="A41" s="71" t="s">
        <v>874</v>
      </c>
      <c r="C41" s="18" t="s">
        <v>2903</v>
      </c>
      <c r="D41" s="17" t="str">
        <f>VLOOKUP($C41,allFlowProduct!$A:$P,4,FALSE)</f>
        <v>กล้วยหอมทอง กลาง</v>
      </c>
      <c r="E41" s="17" t="str">
        <f>VLOOKUP($C41,allFlowProduct!$A:$P,5,FALSE)</f>
        <v>หวี</v>
      </c>
      <c r="F41" s="17">
        <f>VLOOKUP($C41,allFlowProduct!$A:$P,3,FALSE)</f>
        <v>3</v>
      </c>
      <c r="G41" s="17">
        <f>VLOOKUP($C41,allFlowProduct!$A:$P,8,FALSE)</f>
        <v>7</v>
      </c>
      <c r="H41" s="17">
        <f t="shared" si="0"/>
        <v>-1</v>
      </c>
    </row>
    <row r="42" spans="1:8" x14ac:dyDescent="0.5">
      <c r="A42" s="71" t="s">
        <v>834</v>
      </c>
      <c r="C42" s="18" t="s">
        <v>3007</v>
      </c>
      <c r="D42" s="17" t="str">
        <f>VLOOKUP($C42,allFlowProduct!$A:$P,4,FALSE)</f>
        <v>กวางตุ้ง</v>
      </c>
      <c r="E42" s="17" t="str">
        <f>VLOOKUP($C42,allFlowProduct!$A:$P,5,FALSE)</f>
        <v>กก</v>
      </c>
      <c r="F42" s="17">
        <f>VLOOKUP($C42,allFlowProduct!$A:$P,3,FALSE)</f>
        <v>3</v>
      </c>
      <c r="G42" s="17">
        <f>VLOOKUP($C42,allFlowProduct!$A:$P,8,FALSE)</f>
        <v>7</v>
      </c>
      <c r="H42" s="17">
        <f t="shared" si="0"/>
        <v>-1</v>
      </c>
    </row>
    <row r="43" spans="1:8" x14ac:dyDescent="0.5">
      <c r="A43" s="71" t="s">
        <v>933</v>
      </c>
      <c r="C43" s="18" t="s">
        <v>3059</v>
      </c>
      <c r="D43" s="17" t="str">
        <f>VLOOKUP($C43,allFlowProduct!$A:$P,4,FALSE)</f>
        <v>กวางตุ้งฮ่องเต้</v>
      </c>
      <c r="E43" s="17" t="str">
        <f>VLOOKUP($C43,allFlowProduct!$A:$P,5,FALSE)</f>
        <v>กก</v>
      </c>
      <c r="F43" s="17">
        <f>VLOOKUP($C43,allFlowProduct!$A:$P,3,FALSE)</f>
        <v>3</v>
      </c>
      <c r="G43" s="17">
        <f>VLOOKUP($C43,allFlowProduct!$A:$P,8,FALSE)</f>
        <v>7</v>
      </c>
      <c r="H43" s="17">
        <f t="shared" si="0"/>
        <v>-1</v>
      </c>
    </row>
    <row r="44" spans="1:8" x14ac:dyDescent="0.5">
      <c r="A44" s="71" t="s">
        <v>830</v>
      </c>
      <c r="C44" s="18" t="s">
        <v>3095</v>
      </c>
      <c r="D44" s="17" t="str">
        <f>VLOOKUP($C44,allFlowProduct!$A:$P,4,FALSE)</f>
        <v>กะเพรา</v>
      </c>
      <c r="E44" s="17" t="str">
        <f>VLOOKUP($C44,allFlowProduct!$A:$P,5,FALSE)</f>
        <v>กก</v>
      </c>
      <c r="F44" s="17">
        <f>VLOOKUP($C44,allFlowProduct!$A:$P,3,FALSE)</f>
        <v>3</v>
      </c>
      <c r="G44" s="17">
        <f>VLOOKUP($C44,allFlowProduct!$A:$P,8,FALSE)</f>
        <v>7</v>
      </c>
      <c r="H44" s="17">
        <f t="shared" si="0"/>
        <v>-1</v>
      </c>
    </row>
    <row r="45" spans="1:8" x14ac:dyDescent="0.5">
      <c r="A45" s="71" t="s">
        <v>4052</v>
      </c>
      <c r="C45" s="18" t="s">
        <v>3072</v>
      </c>
      <c r="D45" s="17" t="str">
        <f>VLOOKUP($C45,allFlowProduct!$A:$P,4,FALSE)</f>
        <v>กะหล่ำปลีดอก</v>
      </c>
      <c r="E45" s="17" t="str">
        <f>VLOOKUP($C45,allFlowProduct!$A:$P,5,FALSE)</f>
        <v>กก</v>
      </c>
      <c r="F45" s="17">
        <f>VLOOKUP($C45,allFlowProduct!$A:$P,3,FALSE)</f>
        <v>3</v>
      </c>
      <c r="G45" s="17">
        <f>VLOOKUP($C45,allFlowProduct!$A:$P,8,FALSE)</f>
        <v>7</v>
      </c>
      <c r="H45" s="17">
        <f t="shared" si="0"/>
        <v>-1</v>
      </c>
    </row>
    <row r="46" spans="1:8" x14ac:dyDescent="0.5">
      <c r="A46" s="71" t="s">
        <v>4053</v>
      </c>
      <c r="C46" s="18" t="s">
        <v>3071</v>
      </c>
      <c r="D46" s="17" t="str">
        <f>VLOOKUP($C46,allFlowProduct!$A:$P,4,FALSE)</f>
        <v>กะหล่ำปลี</v>
      </c>
      <c r="E46" s="17" t="str">
        <f>VLOOKUP($C46,allFlowProduct!$A:$P,5,FALSE)</f>
        <v>กก</v>
      </c>
      <c r="F46" s="17">
        <f>VLOOKUP($C46,allFlowProduct!$A:$P,3,FALSE)</f>
        <v>3</v>
      </c>
      <c r="G46" s="17">
        <f>VLOOKUP($C46,allFlowProduct!$A:$P,8,FALSE)</f>
        <v>7</v>
      </c>
      <c r="H46" s="17">
        <f t="shared" si="0"/>
        <v>-1</v>
      </c>
    </row>
    <row r="47" spans="1:8" x14ac:dyDescent="0.5">
      <c r="A47" s="71" t="s">
        <v>824</v>
      </c>
      <c r="C47" s="18" t="s">
        <v>3072</v>
      </c>
      <c r="D47" s="70" t="str">
        <f>VLOOKUP($C47,allFlowProduct!$A:$P,4,FALSE)</f>
        <v>กะหล่ำปลีดอก</v>
      </c>
      <c r="E47" s="70" t="str">
        <f>VLOOKUP($C47,allFlowProduct!$A:$P,5,FALSE)</f>
        <v>กก</v>
      </c>
      <c r="F47" s="70">
        <f>VLOOKUP($C47,allFlowProduct!$A:$P,3,FALSE)</f>
        <v>3</v>
      </c>
      <c r="G47" s="70">
        <f>VLOOKUP($C47,allFlowProduct!$A:$P,8,FALSE)</f>
        <v>7</v>
      </c>
      <c r="H47" s="70">
        <f t="shared" ref="H47:H48" si="1">IF($G47=7,-1,IF($G47=1,7,IF($G47=3,7,IF($G47=5,0,"error"))))</f>
        <v>-1</v>
      </c>
    </row>
    <row r="48" spans="1:8" x14ac:dyDescent="0.5">
      <c r="A48" s="71" t="s">
        <v>783</v>
      </c>
      <c r="C48" s="18" t="s">
        <v>3071</v>
      </c>
      <c r="D48" s="70" t="str">
        <f>VLOOKUP($C48,allFlowProduct!$A:$P,4,FALSE)</f>
        <v>กะหล่ำปลี</v>
      </c>
      <c r="E48" s="70" t="str">
        <f>VLOOKUP($C48,allFlowProduct!$A:$P,5,FALSE)</f>
        <v>กก</v>
      </c>
      <c r="F48" s="70">
        <f>VLOOKUP($C48,allFlowProduct!$A:$P,3,FALSE)</f>
        <v>3</v>
      </c>
      <c r="G48" s="70">
        <f>VLOOKUP($C48,allFlowProduct!$A:$P,8,FALSE)</f>
        <v>7</v>
      </c>
      <c r="H48" s="70">
        <f t="shared" si="1"/>
        <v>-1</v>
      </c>
    </row>
    <row r="49" spans="1:8" x14ac:dyDescent="0.5">
      <c r="A49" s="71" t="s">
        <v>58</v>
      </c>
      <c r="C49" s="18" t="s">
        <v>2445</v>
      </c>
      <c r="D49" s="17" t="str">
        <f>VLOOKUP($C49,allFlowProduct!$A:$P,4,FALSE)</f>
        <v>กุนเชียงปลา</v>
      </c>
      <c r="E49" s="17" t="str">
        <f>VLOOKUP($C49,allFlowProduct!$A:$P,5,FALSE)</f>
        <v>แพ็ค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71" t="s">
        <v>4054</v>
      </c>
      <c r="C50" s="18" t="s">
        <v>3163</v>
      </c>
      <c r="D50" s="17" t="str">
        <f>VLOOKUP($C50,allFlowProduct!$A:$P,4,FALSE)</f>
        <v>กุยช่าย</v>
      </c>
      <c r="E50" s="17" t="str">
        <f>VLOOKUP($C50,allFlowProduct!$A:$P,5,FALSE)</f>
        <v>กก</v>
      </c>
      <c r="F50" s="17">
        <f>VLOOKUP($C50,allFlowProduct!$A:$P,3,FALSE)</f>
        <v>3</v>
      </c>
      <c r="G50" s="17">
        <f>VLOOKUP($C50,allFlowProduct!$A:$P,8,FALSE)</f>
        <v>7</v>
      </c>
      <c r="H50" s="17">
        <f t="shared" si="0"/>
        <v>-1</v>
      </c>
    </row>
    <row r="51" spans="1:8" x14ac:dyDescent="0.5">
      <c r="A51" s="71" t="s">
        <v>882</v>
      </c>
      <c r="C51" s="18" t="s">
        <v>2952</v>
      </c>
      <c r="D51" s="17" t="str">
        <f>VLOOKUP($C51,allFlowProduct!$A:$P,4,FALSE)</f>
        <v>ขนุน</v>
      </c>
      <c r="E51" s="17" t="str">
        <f>VLOOKUP($C51,allFlowProduct!$A:$P,5,FALSE)</f>
        <v>กก</v>
      </c>
      <c r="F51" s="17">
        <f>VLOOKUP($C51,allFlowProduct!$A:$P,3,FALSE)</f>
        <v>3</v>
      </c>
      <c r="G51" s="17">
        <f>VLOOKUP($C51,allFlowProduct!$A:$P,8,FALSE)</f>
        <v>7</v>
      </c>
      <c r="H51" s="17">
        <f t="shared" si="0"/>
        <v>-1</v>
      </c>
    </row>
    <row r="52" spans="1:8" x14ac:dyDescent="0.5">
      <c r="A52" s="71" t="s">
        <v>822</v>
      </c>
      <c r="C52" s="18" t="s">
        <v>2953</v>
      </c>
      <c r="D52" s="17" t="str">
        <f>VLOOKUP($C52,allFlowProduct!$A:$P,4,FALSE)</f>
        <v>ขนุนอ่อน</v>
      </c>
      <c r="E52" s="17" t="str">
        <f>VLOOKUP($C52,allFlowProduct!$A:$P,5,FALSE)</f>
        <v>กก</v>
      </c>
      <c r="F52" s="17">
        <f>VLOOKUP($C52,allFlowProduct!$A:$P,3,FALSE)</f>
        <v>3</v>
      </c>
      <c r="G52" s="17">
        <f>VLOOKUP($C52,allFlowProduct!$A:$P,8,FALSE)</f>
        <v>7</v>
      </c>
      <c r="H52" s="17">
        <f t="shared" si="0"/>
        <v>-1</v>
      </c>
    </row>
    <row r="53" spans="1:8" x14ac:dyDescent="0.5">
      <c r="A53" s="71" t="s">
        <v>805</v>
      </c>
      <c r="C53" s="18" t="s">
        <v>3035</v>
      </c>
      <c r="D53" s="17" t="str">
        <f>VLOOKUP($C53,allFlowProduct!$A:$P,4,FALSE)</f>
        <v>ขมิ้นชัน</v>
      </c>
      <c r="E53" s="17" t="str">
        <f>VLOOKUP($C53,allFlowProduct!$A:$P,5,FALSE)</f>
        <v>กก</v>
      </c>
      <c r="F53" s="17">
        <f>VLOOKUP($C53,allFlowProduct!$A:$P,3,FALSE)</f>
        <v>3</v>
      </c>
      <c r="G53" s="17">
        <f>VLOOKUP($C53,allFlowProduct!$A:$P,8,FALSE)</f>
        <v>7</v>
      </c>
      <c r="H53" s="17">
        <f t="shared" si="0"/>
        <v>-1</v>
      </c>
    </row>
    <row r="54" spans="1:8" x14ac:dyDescent="0.5">
      <c r="A54" s="71" t="s">
        <v>923</v>
      </c>
      <c r="C54" s="18" t="s">
        <v>3041</v>
      </c>
      <c r="D54" s="17" t="str">
        <f>VLOOKUP($C54,allFlowProduct!$A:$P,4,FALSE)</f>
        <v>ข่าเหลือง</v>
      </c>
      <c r="E54" s="17" t="str">
        <f>VLOOKUP($C54,allFlowProduct!$A:$P,5,FALSE)</f>
        <v>กก</v>
      </c>
      <c r="F54" s="17">
        <f>VLOOKUP($C54,allFlowProduct!$A:$P,3,FALSE)</f>
        <v>3</v>
      </c>
      <c r="G54" s="17">
        <f>VLOOKUP($C54,allFlowProduct!$A:$P,8,FALSE)</f>
        <v>7</v>
      </c>
      <c r="H54" s="17">
        <f t="shared" si="0"/>
        <v>-1</v>
      </c>
    </row>
    <row r="55" spans="1:8" x14ac:dyDescent="0.5">
      <c r="A55" s="71" t="s">
        <v>4055</v>
      </c>
      <c r="C55" s="18" t="s">
        <v>3039</v>
      </c>
      <c r="D55" s="17" t="str">
        <f>VLOOKUP($C55,allFlowProduct!$A:$P,4,FALSE)</f>
        <v>ข่าแดงอ่อน</v>
      </c>
      <c r="E55" s="17" t="str">
        <f>VLOOKUP($C55,allFlowProduct!$A:$P,5,FALSE)</f>
        <v>กก</v>
      </c>
      <c r="F55" s="17">
        <f>VLOOKUP($C55,allFlowProduct!$A:$P,3,FALSE)</f>
        <v>3</v>
      </c>
      <c r="G55" s="17">
        <f>VLOOKUP($C55,allFlowProduct!$A:$P,8,FALSE)</f>
        <v>7</v>
      </c>
      <c r="H55" s="17">
        <f t="shared" si="0"/>
        <v>-1</v>
      </c>
    </row>
    <row r="56" spans="1:8" x14ac:dyDescent="0.5">
      <c r="A56" s="71" t="s">
        <v>59</v>
      </c>
      <c r="C56" s="18" t="s">
        <v>2446</v>
      </c>
      <c r="D56" s="17" t="str">
        <f>VLOOKUP($C56,allFlowProduct!$A:$P,4,FALSE)</f>
        <v>ข้าวเกรียบผัก</v>
      </c>
      <c r="E56" s="17" t="str">
        <f>VLOOKUP($C56,allFlowProduct!$A:$P,5,FALSE)</f>
        <v>ถุง</v>
      </c>
      <c r="F56" s="17">
        <f>VLOOKUP($C56,allFlowProduct!$A:$P,3,FALSE)</f>
        <v>5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71" t="s">
        <v>22</v>
      </c>
      <c r="C57" s="18" t="s">
        <v>2246</v>
      </c>
      <c r="D57" s="17" t="str">
        <f>VLOOKUP($C57,allFlowProduct!$A:$P,4,FALSE)</f>
        <v>ข้าวเหนียวธรรมชาติ 1 กก.(ฐธ9)</v>
      </c>
      <c r="E57" s="17" t="str">
        <f>VLOOKUP($C57,allFlowProduct!$A:$P,5,FALSE)</f>
        <v>ถุง</v>
      </c>
      <c r="F57" s="17">
        <f>VLOOKUP($C57,allFlowProduct!$A:$P,3,FALSE)</f>
        <v>5</v>
      </c>
      <c r="G57" s="17">
        <f>VLOOKUP($C57,allFlowProduct!$A:$P,8,FALSE)</f>
        <v>7</v>
      </c>
      <c r="H57" s="17">
        <f t="shared" si="0"/>
        <v>-1</v>
      </c>
    </row>
    <row r="58" spans="1:8" x14ac:dyDescent="0.5">
      <c r="A58" s="71" t="s">
        <v>23</v>
      </c>
      <c r="C58" s="18" t="s">
        <v>2247</v>
      </c>
      <c r="D58" s="17" t="str">
        <f>VLOOKUP($C58,allFlowProduct!$A:$P,4,FALSE)</f>
        <v>ข้าวเหนียวธรรมชาติ 5 กก.(ฐธ9)</v>
      </c>
      <c r="E58" s="17" t="str">
        <f>VLOOKUP($C58,allFlowProduct!$A:$P,5,FALSE)</f>
        <v>ถุง</v>
      </c>
      <c r="F58" s="17">
        <f>VLOOKUP($C58,allFlowProduct!$A:$P,3,FALSE)</f>
        <v>5</v>
      </c>
      <c r="G58" s="17">
        <f>VLOOKUP($C58,allFlowProduct!$A:$P,8,FALSE)</f>
        <v>7</v>
      </c>
      <c r="H58" s="17">
        <f t="shared" si="0"/>
        <v>-1</v>
      </c>
    </row>
    <row r="59" spans="1:8" x14ac:dyDescent="0.5">
      <c r="A59" s="71" t="s">
        <v>784</v>
      </c>
      <c r="C59" s="18" t="s">
        <v>2960</v>
      </c>
      <c r="D59" s="17" t="str">
        <f>VLOOKUP($C59,allFlowProduct!$A:$P,4,FALSE)</f>
        <v>ข้าวโพดข้าวเหนียว</v>
      </c>
      <c r="E59" s="17" t="str">
        <f>VLOOKUP($C59,allFlowProduct!$A:$P,5,FALSE)</f>
        <v>กก</v>
      </c>
      <c r="F59" s="17">
        <f>VLOOKUP($C59,allFlowProduct!$A:$P,3,FALSE)</f>
        <v>3</v>
      </c>
      <c r="G59" s="17">
        <f>VLOOKUP($C59,allFlowProduct!$A:$P,8,FALSE)</f>
        <v>7</v>
      </c>
      <c r="H59" s="17">
        <f t="shared" si="0"/>
        <v>-1</v>
      </c>
    </row>
    <row r="60" spans="1:8" x14ac:dyDescent="0.5">
      <c r="A60" s="71" t="s">
        <v>779</v>
      </c>
      <c r="C60" s="18" t="s">
        <v>2958</v>
      </c>
      <c r="D60" s="17" t="str">
        <f>VLOOKUP($C60,allFlowProduct!$A:$P,4,FALSE)</f>
        <v>ข้าวโพด</v>
      </c>
      <c r="E60" s="17" t="str">
        <f>VLOOKUP($C60,allFlowProduct!$A:$P,5,FALSE)</f>
        <v>กก</v>
      </c>
      <c r="F60" s="17">
        <f>VLOOKUP($C60,allFlowProduct!$A:$P,3,FALSE)</f>
        <v>3</v>
      </c>
      <c r="G60" s="17">
        <f>VLOOKUP($C60,allFlowProduct!$A:$P,8,FALSE)</f>
        <v>7</v>
      </c>
      <c r="H60" s="17">
        <f t="shared" si="0"/>
        <v>-1</v>
      </c>
    </row>
    <row r="61" spans="1:8" x14ac:dyDescent="0.5">
      <c r="A61" s="71" t="s">
        <v>4056</v>
      </c>
      <c r="C61" s="18" t="s">
        <v>2242</v>
      </c>
      <c r="D61" s="17" t="str">
        <f>VLOOKUP($C61,allFlowProduct!$A:$P,4,FALSE)</f>
        <v>ข้าวกล้องธรรมชาติ 1 กก.(ฐธ9)</v>
      </c>
      <c r="E61" s="17" t="str">
        <f>VLOOKUP($C61,allFlowProduct!$A:$P,5,FALSE)</f>
        <v>ถุง</v>
      </c>
      <c r="F61" s="17">
        <f>VLOOKUP($C61,allFlowProduct!$A:$P,3,FALSE)</f>
        <v>5</v>
      </c>
      <c r="G61" s="17">
        <f>VLOOKUP($C61,allFlowProduct!$A:$P,8,FALSE)</f>
        <v>7</v>
      </c>
      <c r="H61" s="17">
        <f t="shared" si="0"/>
        <v>-1</v>
      </c>
    </row>
    <row r="62" spans="1:8" x14ac:dyDescent="0.5">
      <c r="A62" s="71" t="s">
        <v>4057</v>
      </c>
      <c r="C62" s="18" t="s">
        <v>2241</v>
      </c>
      <c r="D62" s="17" t="str">
        <f>VLOOKUP($C62,allFlowProduct!$A:$P,4,FALSE)</f>
        <v>ข้าวกล้องธรรมชาติ 2 กก.(ฐธ9)</v>
      </c>
      <c r="E62" s="17" t="str">
        <f>VLOOKUP($C62,allFlowProduct!$A:$P,5,FALSE)</f>
        <v>ถุง</v>
      </c>
      <c r="F62" s="17">
        <f>VLOOKUP($C62,allFlowProduct!$A:$P,3,FALSE)</f>
        <v>5</v>
      </c>
      <c r="G62" s="17">
        <f>VLOOKUP($C62,allFlowProduct!$A:$P,8,FALSE)</f>
        <v>7</v>
      </c>
      <c r="H62" s="17">
        <f t="shared" si="0"/>
        <v>-1</v>
      </c>
    </row>
    <row r="63" spans="1:8" x14ac:dyDescent="0.5">
      <c r="A63" s="71" t="s">
        <v>4058</v>
      </c>
      <c r="C63" s="18" t="s">
        <v>2243</v>
      </c>
      <c r="D63" s="17" t="str">
        <f>VLOOKUP($C63,allFlowProduct!$A:$P,4,FALSE)</f>
        <v>ข้าวกล้องธรรมชาติ 5 กก.(ฐธ9)</v>
      </c>
      <c r="E63" s="17" t="str">
        <f>VLOOKUP($C63,allFlowProduct!$A:$P,5,FALSE)</f>
        <v>ถุง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5">
      <c r="A64" s="71" t="s">
        <v>668</v>
      </c>
      <c r="C64" s="18" t="s">
        <v>2244</v>
      </c>
      <c r="D64" s="17" t="str">
        <f>VLOOKUP($C64,allFlowProduct!$A:$P,4,FALSE)</f>
        <v>ข้าวหอมมะลิ 1 กก.(ฐธ9)</v>
      </c>
      <c r="E64" s="17" t="str">
        <f>VLOOKUP($C64,allFlowProduct!$A:$P,5,FALSE)</f>
        <v>ถุง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5">
      <c r="A65" s="71" t="s">
        <v>669</v>
      </c>
      <c r="C65" s="18" t="s">
        <v>2245</v>
      </c>
      <c r="D65" s="17" t="str">
        <f>VLOOKUP($C65,allFlowProduct!$A:$P,4,FALSE)</f>
        <v>ข้าวหอมมะลิ 5 กก.(ฐธ9)</v>
      </c>
      <c r="E65" s="17" t="str">
        <f>VLOOKUP($C65,allFlowProduct!$A:$P,5,FALSE)</f>
        <v>ถุง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5">
      <c r="A66" s="71" t="s">
        <v>807</v>
      </c>
      <c r="C66" s="18" t="s">
        <v>3050</v>
      </c>
      <c r="D66" s="17" t="str">
        <f>VLOOKUP($C66,allFlowProduct!$A:$P,4,FALSE)</f>
        <v>ขิง</v>
      </c>
      <c r="E66" s="17" t="str">
        <f>VLOOKUP($C66,allFlowProduct!$A:$P,5,FALSE)</f>
        <v>กก</v>
      </c>
      <c r="F66" s="17">
        <f>VLOOKUP($C66,allFlowProduct!$A:$P,3,FALSE)</f>
        <v>3</v>
      </c>
      <c r="G66" s="17">
        <f>VLOOKUP($C66,allFlowProduct!$A:$P,8,FALSE)</f>
        <v>7</v>
      </c>
      <c r="H66" s="17">
        <f t="shared" si="0"/>
        <v>-1</v>
      </c>
    </row>
    <row r="67" spans="1:8" x14ac:dyDescent="0.5">
      <c r="A67" s="71" t="s">
        <v>848</v>
      </c>
      <c r="C67" s="18" t="s">
        <v>3096</v>
      </c>
      <c r="D67" s="17" t="str">
        <f>VLOOKUP($C67,allFlowProduct!$A:$P,4,FALSE)</f>
        <v>คะน้า</v>
      </c>
      <c r="E67" s="17" t="str">
        <f>VLOOKUP($C67,allFlowProduct!$A:$P,5,FALSE)</f>
        <v>กก</v>
      </c>
      <c r="F67" s="17">
        <f>VLOOKUP($C67,allFlowProduct!$A:$P,3,FALSE)</f>
        <v>3</v>
      </c>
      <c r="G67" s="17">
        <f>VLOOKUP($C67,allFlowProduct!$A:$P,8,FALSE)</f>
        <v>7</v>
      </c>
      <c r="H67" s="17">
        <f t="shared" si="0"/>
        <v>-1</v>
      </c>
    </row>
    <row r="68" spans="1:8" x14ac:dyDescent="0.5">
      <c r="A68" s="71" t="s">
        <v>4059</v>
      </c>
      <c r="C68" s="18" t="s">
        <v>3110</v>
      </c>
      <c r="D68" s="17" t="str">
        <f>VLOOKUP($C68,allFlowProduct!$A:$P,4,FALSE)</f>
        <v>คื่นช่าย</v>
      </c>
      <c r="E68" s="17" t="str">
        <f>VLOOKUP($C68,allFlowProduct!$A:$P,5,FALSE)</f>
        <v>กก</v>
      </c>
      <c r="F68" s="17">
        <f>VLOOKUP($C68,allFlowProduct!$A:$P,3,FALSE)</f>
        <v>3</v>
      </c>
      <c r="G68" s="17">
        <f>VLOOKUP($C68,allFlowProduct!$A:$P,8,FALSE)</f>
        <v>7</v>
      </c>
      <c r="H68" s="17">
        <f t="shared" si="0"/>
        <v>-1</v>
      </c>
    </row>
    <row r="69" spans="1:8" x14ac:dyDescent="0.5">
      <c r="A69" s="71" t="s">
        <v>4060</v>
      </c>
      <c r="C69" s="18" t="s">
        <v>2285</v>
      </c>
      <c r="D69" s="17" t="str">
        <f>VLOOKUP($C69,allFlowProduct!$A:$P,4,FALSE)</f>
        <v>งาขาว 0.5 กก.</v>
      </c>
      <c r="E69" s="17" t="str">
        <f>VLOOKUP($C69,allFlowProduct!$A:$P,5,FALSE)</f>
        <v>ถุง</v>
      </c>
      <c r="F69" s="17">
        <f>VLOOKUP($C69,allFlowProduct!$A:$P,3,FALSE)</f>
        <v>5</v>
      </c>
      <c r="G69" s="17">
        <f>VLOOKUP($C69,allFlowProduct!$A:$P,8,FALSE)</f>
        <v>1</v>
      </c>
      <c r="H69" s="17">
        <f t="shared" si="0"/>
        <v>7</v>
      </c>
    </row>
    <row r="70" spans="1:8" x14ac:dyDescent="0.5">
      <c r="A70" s="71" t="s">
        <v>4061</v>
      </c>
      <c r="C70" s="18" t="s">
        <v>2263</v>
      </c>
      <c r="D70" s="17" t="str">
        <f>VLOOKUP($C70,allFlowProduct!$A:$P,4,FALSE)</f>
        <v>งาดำ 0.5 กก.</v>
      </c>
      <c r="E70" s="17" t="str">
        <f>VLOOKUP($C70,allFlowProduct!$A:$P,5,FALSE)</f>
        <v>ถุง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ref="H70:H133" si="2">IF($G70=7,-1,IF($G70=1,7,IF($G70=3,7,IF($G70=5,0,"error"))))</f>
        <v>7</v>
      </c>
    </row>
    <row r="71" spans="1:8" x14ac:dyDescent="0.5">
      <c r="A71" s="71" t="s">
        <v>826</v>
      </c>
      <c r="C71" s="18" t="s">
        <v>3180</v>
      </c>
      <c r="D71" s="17" t="str">
        <f>VLOOKUP($C71,allFlowProduct!$A:$P,4,FALSE)</f>
        <v>จิงจูฉ่าย</v>
      </c>
      <c r="E71" s="17" t="str">
        <f>VLOOKUP($C71,allFlowProduct!$A:$P,5,FALSE)</f>
        <v>กก</v>
      </c>
      <c r="F71" s="17">
        <f>VLOOKUP($C71,allFlowProduct!$A:$P,3,FALSE)</f>
        <v>3</v>
      </c>
      <c r="G71" s="17">
        <f>VLOOKUP($C71,allFlowProduct!$A:$P,8,FALSE)</f>
        <v>7</v>
      </c>
      <c r="H71" s="17">
        <f t="shared" si="2"/>
        <v>-1</v>
      </c>
    </row>
    <row r="72" spans="1:8" x14ac:dyDescent="0.5">
      <c r="A72" s="71" t="s">
        <v>842</v>
      </c>
      <c r="C72" s="18" t="s">
        <v>3137</v>
      </c>
      <c r="D72" s="17" t="str">
        <f>VLOOKUP($C72,allFlowProduct!$A:$P,4,FALSE)</f>
        <v>ชะพลู</v>
      </c>
      <c r="E72" s="17" t="str">
        <f>VLOOKUP($C72,allFlowProduct!$A:$P,5,FALSE)</f>
        <v>กก</v>
      </c>
      <c r="F72" s="17">
        <f>VLOOKUP($C72,allFlowProduct!$A:$P,3,FALSE)</f>
        <v>3</v>
      </c>
      <c r="G72" s="17">
        <f>VLOOKUP($C72,allFlowProduct!$A:$P,8,FALSE)</f>
        <v>7</v>
      </c>
      <c r="H72" s="17">
        <f t="shared" si="2"/>
        <v>-1</v>
      </c>
    </row>
    <row r="73" spans="1:8" x14ac:dyDescent="0.5">
      <c r="A73" s="71" t="s">
        <v>829</v>
      </c>
      <c r="C73" s="18" t="s">
        <v>3138</v>
      </c>
      <c r="D73" s="17" t="str">
        <f>VLOOKUP($C73,allFlowProduct!$A:$P,4,FALSE)</f>
        <v>ชะอม</v>
      </c>
      <c r="E73" s="17" t="str">
        <f>VLOOKUP($C73,allFlowProduct!$A:$P,5,FALSE)</f>
        <v>กก</v>
      </c>
      <c r="F73" s="17">
        <f>VLOOKUP($C73,allFlowProduct!$A:$P,3,FALSE)</f>
        <v>3</v>
      </c>
      <c r="G73" s="17">
        <f>VLOOKUP($C73,allFlowProduct!$A:$P,8,FALSE)</f>
        <v>7</v>
      </c>
      <c r="H73" s="17">
        <f t="shared" si="2"/>
        <v>-1</v>
      </c>
    </row>
    <row r="74" spans="1:8" x14ac:dyDescent="0.5">
      <c r="A74" s="71" t="s">
        <v>835</v>
      </c>
      <c r="C74" s="18" t="s">
        <v>3097</v>
      </c>
      <c r="D74" s="17" t="str">
        <f>VLOOKUP($C74,allFlowProduct!$A:$P,4,FALSE)</f>
        <v>ชายา</v>
      </c>
      <c r="E74" s="17" t="str">
        <f>VLOOKUP($C74,allFlowProduct!$A:$P,5,FALSE)</f>
        <v>กก</v>
      </c>
      <c r="F74" s="17">
        <f>VLOOKUP($C74,allFlowProduct!$A:$P,3,FALSE)</f>
        <v>3</v>
      </c>
      <c r="G74" s="17">
        <f>VLOOKUP($C74,allFlowProduct!$A:$P,8,FALSE)</f>
        <v>7</v>
      </c>
      <c r="H74" s="17">
        <f t="shared" si="2"/>
        <v>-1</v>
      </c>
    </row>
    <row r="75" spans="1:8" x14ac:dyDescent="0.5">
      <c r="A75" s="71" t="s">
        <v>564</v>
      </c>
      <c r="C75" s="18" t="s">
        <v>2617</v>
      </c>
      <c r="D75" s="17" t="str">
        <f>VLOOKUP($C75,allFlowProduct!$A:$P,4,FALSE)</f>
        <v>ชุดดูแลช่องปากพกพา</v>
      </c>
      <c r="E75" s="17" t="str">
        <f>VLOOKUP($C75,allFlowProduct!$A:$P,5,FALSE)</f>
        <v>ชุด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2"/>
        <v>7</v>
      </c>
    </row>
    <row r="76" spans="1:8" x14ac:dyDescent="0.5">
      <c r="A76" s="71" t="s">
        <v>950</v>
      </c>
      <c r="C76" s="18" t="s">
        <v>3165</v>
      </c>
      <c r="D76" s="17" t="str">
        <f>VLOOKUP($C76,allFlowProduct!$A:$P,4,FALSE)</f>
        <v>ดอกแคขาว</v>
      </c>
      <c r="E76" s="17" t="str">
        <f>VLOOKUP($C76,allFlowProduct!$A:$P,5,FALSE)</f>
        <v>กก</v>
      </c>
      <c r="F76" s="17">
        <f>VLOOKUP($C76,allFlowProduct!$A:$P,3,FALSE)</f>
        <v>3</v>
      </c>
      <c r="G76" s="17">
        <f>VLOOKUP($C76,allFlowProduct!$A:$P,8,FALSE)</f>
        <v>7</v>
      </c>
      <c r="H76" s="17">
        <f t="shared" si="2"/>
        <v>-1</v>
      </c>
    </row>
    <row r="77" spans="1:8" x14ac:dyDescent="0.5">
      <c r="A77" s="71" t="s">
        <v>940</v>
      </c>
      <c r="C77" s="18" t="s">
        <v>3166</v>
      </c>
      <c r="D77" s="17" t="str">
        <f>VLOOKUP($C77,allFlowProduct!$A:$P,4,FALSE)</f>
        <v>ดอกหอม</v>
      </c>
      <c r="E77" s="17" t="str">
        <f>VLOOKUP($C77,allFlowProduct!$A:$P,5,FALSE)</f>
        <v>กก</v>
      </c>
      <c r="F77" s="17">
        <f>VLOOKUP($C77,allFlowProduct!$A:$P,3,FALSE)</f>
        <v>3</v>
      </c>
      <c r="G77" s="17">
        <f>VLOOKUP($C77,allFlowProduct!$A:$P,8,FALSE)</f>
        <v>7</v>
      </c>
      <c r="H77" s="17">
        <f t="shared" si="2"/>
        <v>-1</v>
      </c>
    </row>
    <row r="78" spans="1:8" x14ac:dyDescent="0.5">
      <c r="A78" s="71" t="s">
        <v>117</v>
      </c>
      <c r="C78" s="18" t="s">
        <v>2612</v>
      </c>
      <c r="D78" s="17" t="str">
        <f>VLOOKUP($C78,allFlowProduct!$A:$P,4,FALSE)</f>
        <v>ดินผสมพร้อมปลูก</v>
      </c>
      <c r="E78" s="17" t="str">
        <f>VLOOKUP($C78,allFlowProduct!$A:$P,5,FALSE)</f>
        <v>ถุง</v>
      </c>
      <c r="F78" s="17">
        <f>VLOOKUP($C78,allFlowProduct!$A:$P,3,FALSE)</f>
        <v>5</v>
      </c>
      <c r="G78" s="17">
        <f>VLOOKUP($C78,allFlowProduct!$A:$P,8,FALSE)</f>
        <v>7</v>
      </c>
      <c r="H78" s="17">
        <f t="shared" si="2"/>
        <v>-1</v>
      </c>
    </row>
    <row r="79" spans="1:8" x14ac:dyDescent="0.5">
      <c r="A79" s="71" t="s">
        <v>4062</v>
      </c>
      <c r="C79" s="18" t="s">
        <v>3163</v>
      </c>
      <c r="D79" s="17" t="str">
        <f>VLOOKUP($C79,allFlowProduct!$A:$P,4,FALSE)</f>
        <v>กุยช่าย</v>
      </c>
      <c r="E79" s="17" t="str">
        <f>VLOOKUP($C79,allFlowProduct!$A:$P,5,FALSE)</f>
        <v>กก</v>
      </c>
      <c r="F79" s="17">
        <f>VLOOKUP($C79,allFlowProduct!$A:$P,3,FALSE)</f>
        <v>3</v>
      </c>
      <c r="G79" s="17">
        <f>VLOOKUP($C79,allFlowProduct!$A:$P,8,FALSE)</f>
        <v>7</v>
      </c>
      <c r="H79" s="17">
        <f t="shared" si="2"/>
        <v>-1</v>
      </c>
    </row>
    <row r="80" spans="1:8" x14ac:dyDescent="0.5">
      <c r="A80" s="71" t="s">
        <v>841</v>
      </c>
      <c r="C80" s="18" t="s">
        <v>3109</v>
      </c>
      <c r="D80" s="17" t="str">
        <f>VLOOKUP($C80,allFlowProduct!$A:$P,4,FALSE)</f>
        <v>ต้นหอม</v>
      </c>
      <c r="E80" s="17" t="str">
        <f>VLOOKUP($C80,allFlowProduct!$A:$P,5,FALSE)</f>
        <v>กก</v>
      </c>
      <c r="F80" s="17">
        <f>VLOOKUP($C80,allFlowProduct!$A:$P,3,FALSE)</f>
        <v>3</v>
      </c>
      <c r="G80" s="17">
        <f>VLOOKUP($C80,allFlowProduct!$A:$P,8,FALSE)</f>
        <v>7</v>
      </c>
      <c r="H80" s="17">
        <f t="shared" si="2"/>
        <v>-1</v>
      </c>
    </row>
    <row r="81" spans="1:8" x14ac:dyDescent="0.5">
      <c r="A81" s="71" t="s">
        <v>785</v>
      </c>
      <c r="C81" s="18" t="s">
        <v>3010</v>
      </c>
      <c r="D81" s="17" t="str">
        <f>VLOOKUP($C81,allFlowProduct!$A:$P,4,FALSE)</f>
        <v>ตะไคร้</v>
      </c>
      <c r="E81" s="17" t="str">
        <f>VLOOKUP($C81,allFlowProduct!$A:$P,5,FALSE)</f>
        <v>กก</v>
      </c>
      <c r="F81" s="17">
        <f>VLOOKUP($C81,allFlowProduct!$A:$P,3,FALSE)</f>
        <v>3</v>
      </c>
      <c r="G81" s="17">
        <f>VLOOKUP($C81,allFlowProduct!$A:$P,8,FALSE)</f>
        <v>7</v>
      </c>
      <c r="H81" s="17">
        <f t="shared" si="2"/>
        <v>-1</v>
      </c>
    </row>
    <row r="82" spans="1:8" x14ac:dyDescent="0.5">
      <c r="A82" s="71" t="s">
        <v>4063</v>
      </c>
      <c r="C82" s="18" t="s">
        <v>3141</v>
      </c>
      <c r="D82" s="17" t="str">
        <f>VLOOKUP($C82,allFlowProduct!$A:$P,4,FALSE)</f>
        <v>ยอดตำลึง</v>
      </c>
      <c r="E82" s="17" t="str">
        <f>VLOOKUP($C82,allFlowProduct!$A:$P,5,FALSE)</f>
        <v>กก</v>
      </c>
      <c r="F82" s="17">
        <f>VLOOKUP($C82,allFlowProduct!$A:$P,3,FALSE)</f>
        <v>3</v>
      </c>
      <c r="G82" s="17">
        <f>VLOOKUP($C82,allFlowProduct!$A:$P,8,FALSE)</f>
        <v>7</v>
      </c>
      <c r="H82" s="17">
        <f t="shared" si="2"/>
        <v>-1</v>
      </c>
    </row>
    <row r="83" spans="1:8" x14ac:dyDescent="0.5">
      <c r="A83" s="71" t="s">
        <v>677</v>
      </c>
      <c r="C83" s="18" t="s">
        <v>2284</v>
      </c>
      <c r="D83" s="17" t="str">
        <f>VLOOKUP($C83,allFlowProduct!$A:$P,4,FALSE)</f>
        <v>ถั่วเขียว 0.5 กก.</v>
      </c>
      <c r="E83" s="17" t="str">
        <f>VLOOKUP($C83,allFlowProduct!$A:$P,5,FALSE)</f>
        <v>ถุง</v>
      </c>
      <c r="F83" s="17">
        <f>VLOOKUP($C83,allFlowProduct!$A:$P,3,FALSE)</f>
        <v>5</v>
      </c>
      <c r="G83" s="17">
        <f>VLOOKUP($C83,allFlowProduct!$A:$P,8,FALSE)</f>
        <v>1</v>
      </c>
      <c r="H83" s="17">
        <f t="shared" si="2"/>
        <v>7</v>
      </c>
    </row>
    <row r="84" spans="1:8" x14ac:dyDescent="0.5">
      <c r="A84" s="71" t="s">
        <v>678</v>
      </c>
      <c r="C84" s="18" t="s">
        <v>2280</v>
      </c>
      <c r="D84" s="17" t="str">
        <f>VLOOKUP($C84,allFlowProduct!$A:$P,4,FALSE)</f>
        <v>ถั่วเหลือง 0.5 กก.</v>
      </c>
      <c r="E84" s="17" t="str">
        <f>VLOOKUP($C84,allFlowProduct!$A:$P,5,FALSE)</f>
        <v>ถุง</v>
      </c>
      <c r="F84" s="17">
        <f>VLOOKUP($C84,allFlowProduct!$A:$P,3,FALSE)</f>
        <v>5</v>
      </c>
      <c r="G84" s="17">
        <f>VLOOKUP($C84,allFlowProduct!$A:$P,8,FALSE)</f>
        <v>1</v>
      </c>
      <c r="H84" s="17">
        <f t="shared" si="2"/>
        <v>7</v>
      </c>
    </row>
    <row r="85" spans="1:8" x14ac:dyDescent="0.5">
      <c r="A85" s="71" t="s">
        <v>680</v>
      </c>
      <c r="C85" s="18" t="s">
        <v>2283</v>
      </c>
      <c r="D85" s="17" t="str">
        <f>VLOOKUP($C85,allFlowProduct!$A:$P,4,FALSE)</f>
        <v>ถั่วแดง 0.5 กก.</v>
      </c>
      <c r="E85" s="17" t="str">
        <f>VLOOKUP($C85,allFlowProduct!$A:$P,5,FALSE)</f>
        <v>ถุง</v>
      </c>
      <c r="F85" s="17">
        <f>VLOOKUP($C85,allFlowProduct!$A:$P,3,FALSE)</f>
        <v>5</v>
      </c>
      <c r="G85" s="17">
        <f>VLOOKUP($C85,allFlowProduct!$A:$P,8,FALSE)</f>
        <v>1</v>
      </c>
      <c r="H85" s="17">
        <f t="shared" si="2"/>
        <v>7</v>
      </c>
    </row>
    <row r="86" spans="1:8" x14ac:dyDescent="0.5">
      <c r="A86" s="71" t="s">
        <v>2696</v>
      </c>
      <c r="C86" s="18" t="s">
        <v>3000</v>
      </c>
      <c r="D86" s="17" t="str">
        <f>VLOOKUP($C86,allFlowProduct!$A:$P,4,FALSE)</f>
        <v>ถั่วแปบ</v>
      </c>
      <c r="E86" s="17" t="str">
        <f>VLOOKUP($C86,allFlowProduct!$A:$P,5,FALSE)</f>
        <v>กก</v>
      </c>
      <c r="F86" s="17">
        <f>VLOOKUP($C86,allFlowProduct!$A:$P,3,FALSE)</f>
        <v>3</v>
      </c>
      <c r="G86" s="17">
        <f>VLOOKUP($C86,allFlowProduct!$A:$P,8,FALSE)</f>
        <v>7</v>
      </c>
      <c r="H86" s="17">
        <f t="shared" si="2"/>
        <v>-1</v>
      </c>
    </row>
    <row r="87" spans="1:8" x14ac:dyDescent="0.5">
      <c r="A87" s="71" t="s">
        <v>927</v>
      </c>
      <c r="C87" s="18" t="s">
        <v>3001</v>
      </c>
      <c r="D87" s="17" t="str">
        <f>VLOOKUP($C87,allFlowProduct!$A:$P,4,FALSE)</f>
        <v>ถั่วแระ</v>
      </c>
      <c r="E87" s="17" t="str">
        <f>VLOOKUP($C87,allFlowProduct!$A:$P,5,FALSE)</f>
        <v>กก</v>
      </c>
      <c r="F87" s="17">
        <f>VLOOKUP($C87,allFlowProduct!$A:$P,3,FALSE)</f>
        <v>3</v>
      </c>
      <c r="G87" s="17">
        <f>VLOOKUP($C87,allFlowProduct!$A:$P,8,FALSE)</f>
        <v>7</v>
      </c>
      <c r="H87" s="17">
        <f t="shared" si="2"/>
        <v>-1</v>
      </c>
    </row>
    <row r="88" spans="1:8" x14ac:dyDescent="0.5">
      <c r="A88" s="71" t="s">
        <v>32</v>
      </c>
      <c r="C88" s="18" t="s">
        <v>2264</v>
      </c>
      <c r="D88" s="17" t="str">
        <f>VLOOKUP($C88,allFlowProduct!$A:$P,4,FALSE)</f>
        <v>ถั่วคั่วทราย</v>
      </c>
      <c r="E88" s="17" t="str">
        <f>VLOOKUP($C88,allFlowProduct!$A:$P,5,FALSE)</f>
        <v>ถุง</v>
      </c>
      <c r="F88" s="17">
        <f>VLOOKUP($C88,allFlowProduct!$A:$P,3,FALSE)</f>
        <v>5</v>
      </c>
      <c r="G88" s="17">
        <f>VLOOKUP($C88,allFlowProduct!$A:$P,8,FALSE)</f>
        <v>1</v>
      </c>
      <c r="H88" s="17">
        <f t="shared" si="2"/>
        <v>7</v>
      </c>
    </row>
    <row r="89" spans="1:8" x14ac:dyDescent="0.5">
      <c r="A89" s="71" t="s">
        <v>8</v>
      </c>
      <c r="C89" s="18" t="s">
        <v>2267</v>
      </c>
      <c r="D89" s="17" t="str">
        <f>VLOOKUP($C89,allFlowProduct!$A:$P,4,FALSE)</f>
        <v>ถั่วงาแผ่น</v>
      </c>
      <c r="E89" s="17" t="str">
        <f>VLOOKUP($C89,allFlowProduct!$A:$P,5,FALSE)</f>
        <v>ถุง</v>
      </c>
      <c r="F89" s="17">
        <f>VLOOKUP($C89,allFlowProduct!$A:$P,3,FALSE)</f>
        <v>5</v>
      </c>
      <c r="G89" s="17">
        <f>VLOOKUP($C89,allFlowProduct!$A:$P,8,FALSE)</f>
        <v>1</v>
      </c>
      <c r="H89" s="17">
        <f t="shared" si="2"/>
        <v>7</v>
      </c>
    </row>
    <row r="90" spans="1:8" x14ac:dyDescent="0.5">
      <c r="A90" s="71" t="s">
        <v>4064</v>
      </c>
      <c r="C90" s="18" t="s">
        <v>2281</v>
      </c>
      <c r="D90" s="17" t="str">
        <f>VLOOKUP($C90,allFlowProduct!$A:$P,4,FALSE)</f>
        <v>ถั่วดำ 0.5 กก.</v>
      </c>
      <c r="E90" s="17" t="str">
        <f>VLOOKUP($C90,allFlowProduct!$A:$P,5,FALSE)</f>
        <v>ถุง</v>
      </c>
      <c r="F90" s="17">
        <f>VLOOKUP($C90,allFlowProduct!$A:$P,3,FALSE)</f>
        <v>5</v>
      </c>
      <c r="G90" s="17">
        <f>VLOOKUP($C90,allFlowProduct!$A:$P,8,FALSE)</f>
        <v>1</v>
      </c>
      <c r="H90" s="17">
        <f t="shared" si="2"/>
        <v>7</v>
      </c>
    </row>
    <row r="91" spans="1:8" x14ac:dyDescent="0.5">
      <c r="A91" s="71" t="s">
        <v>801</v>
      </c>
      <c r="C91" s="18" t="s">
        <v>2992</v>
      </c>
      <c r="D91" s="17" t="str">
        <f>VLOOKUP($C91,allFlowProduct!$A:$P,4,FALSE)</f>
        <v>ถั่วฝักยาว</v>
      </c>
      <c r="E91" s="17" t="str">
        <f>VLOOKUP($C91,allFlowProduct!$A:$P,5,FALSE)</f>
        <v>กก</v>
      </c>
      <c r="F91" s="17">
        <f>VLOOKUP($C91,allFlowProduct!$A:$P,3,FALSE)</f>
        <v>3</v>
      </c>
      <c r="G91" s="17">
        <f>VLOOKUP($C91,allFlowProduct!$A:$P,8,FALSE)</f>
        <v>7</v>
      </c>
      <c r="H91" s="17">
        <f t="shared" si="2"/>
        <v>-1</v>
      </c>
    </row>
    <row r="92" spans="1:8" x14ac:dyDescent="0.5">
      <c r="A92" s="71" t="s">
        <v>2694</v>
      </c>
      <c r="C92" s="18" t="s">
        <v>2998</v>
      </c>
      <c r="D92" s="17" t="str">
        <f>VLOOKUP($C92,allFlowProduct!$A:$P,4,FALSE)</f>
        <v>ถั่วพร้า</v>
      </c>
      <c r="E92" s="17" t="str">
        <f>VLOOKUP($C92,allFlowProduct!$A:$P,5,FALSE)</f>
        <v>กก</v>
      </c>
      <c r="F92" s="17">
        <f>VLOOKUP($C92,allFlowProduct!$A:$P,3,FALSE)</f>
        <v>3</v>
      </c>
      <c r="G92" s="17">
        <f>VLOOKUP($C92,allFlowProduct!$A:$P,8,FALSE)</f>
        <v>7</v>
      </c>
      <c r="H92" s="17">
        <f t="shared" si="2"/>
        <v>-1</v>
      </c>
    </row>
    <row r="93" spans="1:8" x14ac:dyDescent="0.5">
      <c r="A93" s="71" t="s">
        <v>814</v>
      </c>
      <c r="C93" s="18" t="s">
        <v>2999</v>
      </c>
      <c r="D93" s="17" t="str">
        <f>VLOOKUP($C93,allFlowProduct!$A:$P,4,FALSE)</f>
        <v>ถั่วพุ่มลาย</v>
      </c>
      <c r="E93" s="17" t="str">
        <f>VLOOKUP($C93,allFlowProduct!$A:$P,5,FALSE)</f>
        <v>กก</v>
      </c>
      <c r="F93" s="17">
        <f>VLOOKUP($C93,allFlowProduct!$A:$P,3,FALSE)</f>
        <v>3</v>
      </c>
      <c r="G93" s="17">
        <f>VLOOKUP($C93,allFlowProduct!$A:$P,8,FALSE)</f>
        <v>7</v>
      </c>
      <c r="H93" s="17">
        <f t="shared" si="2"/>
        <v>-1</v>
      </c>
    </row>
    <row r="94" spans="1:8" x14ac:dyDescent="0.5">
      <c r="A94" s="71" t="s">
        <v>938</v>
      </c>
      <c r="C94" s="18" t="s">
        <v>2997</v>
      </c>
      <c r="D94" s="17" t="str">
        <f>VLOOKUP($C94,allFlowProduct!$A:$P,4,FALSE)</f>
        <v>ถั่วพู</v>
      </c>
      <c r="E94" s="17" t="str">
        <f>VLOOKUP($C94,allFlowProduct!$A:$P,5,FALSE)</f>
        <v>กก</v>
      </c>
      <c r="F94" s="17">
        <f>VLOOKUP($C94,allFlowProduct!$A:$P,3,FALSE)</f>
        <v>3</v>
      </c>
      <c r="G94" s="17">
        <f>VLOOKUP($C94,allFlowProduct!$A:$P,8,FALSE)</f>
        <v>7</v>
      </c>
      <c r="H94" s="17">
        <f t="shared" si="2"/>
        <v>-1</v>
      </c>
    </row>
    <row r="95" spans="1:8" x14ac:dyDescent="0.5">
      <c r="A95" s="71" t="s">
        <v>679</v>
      </c>
      <c r="C95" s="18" t="s">
        <v>2282</v>
      </c>
      <c r="D95" s="17" t="str">
        <f>VLOOKUP($C95,allFlowProduct!$A:$P,4,FALSE)</f>
        <v>ถั่วลิสง 0.5 กก.</v>
      </c>
      <c r="E95" s="17" t="str">
        <f>VLOOKUP($C95,allFlowProduct!$A:$P,5,FALSE)</f>
        <v>ถุง</v>
      </c>
      <c r="F95" s="17">
        <f>VLOOKUP($C95,allFlowProduct!$A:$P,3,FALSE)</f>
        <v>5</v>
      </c>
      <c r="G95" s="17">
        <f>VLOOKUP($C95,allFlowProduct!$A:$P,8,FALSE)</f>
        <v>1</v>
      </c>
      <c r="H95" s="17">
        <f t="shared" si="2"/>
        <v>7</v>
      </c>
    </row>
    <row r="96" spans="1:8" x14ac:dyDescent="0.5">
      <c r="A96" s="71" t="s">
        <v>964</v>
      </c>
      <c r="C96" s="18" t="s">
        <v>2946</v>
      </c>
      <c r="D96" s="17" t="str">
        <f>VLOOKUP($C96,allFlowProduct!$A:$P,4,FALSE)</f>
        <v>ทุเรียนชะนี</v>
      </c>
      <c r="E96" s="17" t="str">
        <f>VLOOKUP($C96,allFlowProduct!$A:$P,5,FALSE)</f>
        <v>กก</v>
      </c>
      <c r="F96" s="17">
        <f>VLOOKUP($C96,allFlowProduct!$A:$P,3,FALSE)</f>
        <v>3</v>
      </c>
      <c r="G96" s="17">
        <f>VLOOKUP($C96,allFlowProduct!$A:$P,8,FALSE)</f>
        <v>7</v>
      </c>
      <c r="H96" s="17">
        <f t="shared" si="2"/>
        <v>-1</v>
      </c>
    </row>
    <row r="97" spans="1:8" x14ac:dyDescent="0.5">
      <c r="A97" s="71" t="s">
        <v>968</v>
      </c>
      <c r="C97" s="18" t="s">
        <v>2945</v>
      </c>
      <c r="D97" s="17" t="str">
        <f>VLOOKUP($C97,allFlowProduct!$A:$P,4,FALSE)</f>
        <v>ทุเรียนพวงมณี</v>
      </c>
      <c r="E97" s="17" t="str">
        <f>VLOOKUP($C97,allFlowProduct!$A:$P,5,FALSE)</f>
        <v>กก</v>
      </c>
      <c r="F97" s="17">
        <f>VLOOKUP($C97,allFlowProduct!$A:$P,3,FALSE)</f>
        <v>3</v>
      </c>
      <c r="G97" s="17">
        <f>VLOOKUP($C97,allFlowProduct!$A:$P,8,FALSE)</f>
        <v>7</v>
      </c>
      <c r="H97" s="17">
        <f t="shared" si="2"/>
        <v>-1</v>
      </c>
    </row>
    <row r="98" spans="1:8" x14ac:dyDescent="0.5">
      <c r="A98" s="71" t="s">
        <v>880</v>
      </c>
      <c r="C98" s="18" t="s">
        <v>2947</v>
      </c>
      <c r="D98" s="17" t="str">
        <f>VLOOKUP($C98,allFlowProduct!$A:$P,4,FALSE)</f>
        <v>ทุเรียนหมอนทอง</v>
      </c>
      <c r="E98" s="17" t="str">
        <f>VLOOKUP($C98,allFlowProduct!$A:$P,5,FALSE)</f>
        <v>กก</v>
      </c>
      <c r="F98" s="17">
        <f>VLOOKUP($C98,allFlowProduct!$A:$P,3,FALSE)</f>
        <v>3</v>
      </c>
      <c r="G98" s="17">
        <f>VLOOKUP($C98,allFlowProduct!$A:$P,8,FALSE)</f>
        <v>7</v>
      </c>
      <c r="H98" s="17">
        <f t="shared" si="2"/>
        <v>-1</v>
      </c>
    </row>
    <row r="99" spans="1:8" x14ac:dyDescent="0.5">
      <c r="A99" s="71" t="s">
        <v>4065</v>
      </c>
      <c r="C99" s="18" t="s">
        <v>2981</v>
      </c>
      <c r="D99" s="17" t="str">
        <f>VLOOKUP($C99,allFlowProduct!$A:$P,4,FALSE)</f>
        <v>น้ำเต้า</v>
      </c>
      <c r="E99" s="17" t="str">
        <f>VLOOKUP($C99,allFlowProduct!$A:$P,5,FALSE)</f>
        <v>กก</v>
      </c>
      <c r="F99" s="17">
        <f>VLOOKUP($C99,allFlowProduct!$A:$P,3,FALSE)</f>
        <v>3</v>
      </c>
      <c r="G99" s="17">
        <f>VLOOKUP($C99,allFlowProduct!$A:$P,8,FALSE)</f>
        <v>7</v>
      </c>
      <c r="H99" s="17">
        <f t="shared" si="2"/>
        <v>-1</v>
      </c>
    </row>
    <row r="100" spans="1:8" x14ac:dyDescent="0.5">
      <c r="A100" s="71" t="s">
        <v>4066</v>
      </c>
      <c r="C100" s="18" t="s">
        <v>2269</v>
      </c>
      <c r="D100" s="17" t="str">
        <f>VLOOKUP($C100,allFlowProduct!$A:$P,4,FALSE)</f>
        <v>น้ำปลาหวาน</v>
      </c>
      <c r="E100" s="17" t="str">
        <f>VLOOKUP($C100,allFlowProduct!$A:$P,5,FALSE)</f>
        <v>ขวด</v>
      </c>
      <c r="F100" s="17">
        <f>VLOOKUP($C100,allFlowProduct!$A:$P,3,FALSE)</f>
        <v>5</v>
      </c>
      <c r="G100" s="17">
        <f>VLOOKUP($C100,allFlowProduct!$A:$P,8,FALSE)</f>
        <v>1</v>
      </c>
      <c r="H100" s="17">
        <f t="shared" si="2"/>
        <v>7</v>
      </c>
    </row>
    <row r="101" spans="1:8" x14ac:dyDescent="0.5">
      <c r="A101" s="71" t="s">
        <v>4067</v>
      </c>
      <c r="C101" s="18" t="s">
        <v>2272</v>
      </c>
      <c r="D101" s="17" t="str">
        <f>VLOOKUP($C101,allFlowProduct!$A:$P,4,FALSE)</f>
        <v>น้ำผึ้งดอกไม้ป่า 500 กรัม</v>
      </c>
      <c r="E101" s="17" t="str">
        <f>VLOOKUP($C101,allFlowProduct!$A:$P,5,FALSE)</f>
        <v>ขวด</v>
      </c>
      <c r="F101" s="17">
        <f>VLOOKUP($C101,allFlowProduct!$A:$P,3,FALSE)</f>
        <v>5</v>
      </c>
      <c r="G101" s="17">
        <f>VLOOKUP($C101,allFlowProduct!$A:$P,8,FALSE)</f>
        <v>1</v>
      </c>
      <c r="H101" s="17">
        <f t="shared" si="2"/>
        <v>7</v>
      </c>
    </row>
    <row r="102" spans="1:8" x14ac:dyDescent="0.5">
      <c r="A102" s="71" t="s">
        <v>4068</v>
      </c>
      <c r="C102" s="18" t="s">
        <v>2268</v>
      </c>
      <c r="D102" s="17" t="str">
        <f>VLOOKUP($C102,allFlowProduct!$A:$P,4,FALSE)</f>
        <v>น้ำพริกเผา</v>
      </c>
      <c r="E102" s="17" t="str">
        <f>VLOOKUP($C102,allFlowProduct!$A:$P,5,FALSE)</f>
        <v>ขวด</v>
      </c>
      <c r="F102" s="17">
        <f>VLOOKUP($C102,allFlowProduct!$A:$P,3,FALSE)</f>
        <v>5</v>
      </c>
      <c r="G102" s="17">
        <f>VLOOKUP($C102,allFlowProduct!$A:$P,8,FALSE)</f>
        <v>1</v>
      </c>
      <c r="H102" s="17">
        <f t="shared" si="2"/>
        <v>7</v>
      </c>
    </row>
    <row r="103" spans="1:8" x14ac:dyDescent="0.5">
      <c r="A103" s="71" t="s">
        <v>4069</v>
      </c>
      <c r="C103" s="18" t="s">
        <v>2431</v>
      </c>
      <c r="D103" s="17" t="str">
        <f>VLOOKUP($C103,allFlowProduct!$A:$P,4,FALSE)</f>
        <v>น้ำมะปี๊ดผสมน้ำผึ้ง</v>
      </c>
      <c r="E103" s="17" t="str">
        <f>VLOOKUP($C103,allFlowProduct!$A:$P,5,FALSE)</f>
        <v>ขวด</v>
      </c>
      <c r="F103" s="17">
        <f>VLOOKUP($C103,allFlowProduct!$A:$P,3,FALSE)</f>
        <v>5</v>
      </c>
      <c r="G103" s="17">
        <f>VLOOKUP($C103,allFlowProduct!$A:$P,8,FALSE)</f>
        <v>1</v>
      </c>
      <c r="H103" s="17">
        <f t="shared" si="2"/>
        <v>7</v>
      </c>
    </row>
    <row r="104" spans="1:8" x14ac:dyDescent="0.5">
      <c r="A104" s="71" t="s">
        <v>4070</v>
      </c>
      <c r="C104" s="18" t="s">
        <v>2432</v>
      </c>
      <c r="D104" s="17" t="str">
        <f>VLOOKUP($C104,allFlowProduct!$A:$P,4,FALSE)</f>
        <v>น้ำมังคุด 85%</v>
      </c>
      <c r="E104" s="17" t="str">
        <f>VLOOKUP($C104,allFlowProduct!$A:$P,5,FALSE)</f>
        <v>ขวด</v>
      </c>
      <c r="F104" s="17">
        <f>VLOOKUP($C104,allFlowProduct!$A:$P,3,FALSE)</f>
        <v>5</v>
      </c>
      <c r="G104" s="17">
        <f>VLOOKUP($C104,allFlowProduct!$A:$P,8,FALSE)</f>
        <v>1</v>
      </c>
      <c r="H104" s="17">
        <f t="shared" si="2"/>
        <v>7</v>
      </c>
    </row>
    <row r="105" spans="1:8" x14ac:dyDescent="0.5">
      <c r="A105" s="71" t="s">
        <v>4071</v>
      </c>
      <c r="C105" s="18" t="s">
        <v>2472</v>
      </c>
      <c r="D105" s="17" t="str">
        <f>VLOOKUP($C105,allFlowProduct!$A:$P,4,FALSE)</f>
        <v>น้ำมันเขียว</v>
      </c>
      <c r="E105" s="17" t="str">
        <f>VLOOKUP($C105,allFlowProduct!$A:$P,5,FALSE)</f>
        <v>ขวด</v>
      </c>
      <c r="F105" s="17">
        <f>VLOOKUP($C105,allFlowProduct!$A:$P,3,FALSE)</f>
        <v>5</v>
      </c>
      <c r="G105" s="17">
        <f>VLOOKUP($C105,allFlowProduct!$A:$P,8,FALSE)</f>
        <v>1</v>
      </c>
      <c r="H105" s="17">
        <f t="shared" si="2"/>
        <v>7</v>
      </c>
    </row>
    <row r="106" spans="1:8" x14ac:dyDescent="0.5">
      <c r="A106" s="71" t="s">
        <v>4072</v>
      </c>
      <c r="C106" s="18" t="s">
        <v>2473</v>
      </c>
      <c r="D106" s="17" t="str">
        <f>VLOOKUP($C106,allFlowProduct!$A:$P,4,FALSE)</f>
        <v>น้ำมันเหลือง</v>
      </c>
      <c r="E106" s="17" t="str">
        <f>VLOOKUP($C106,allFlowProduct!$A:$P,5,FALSE)</f>
        <v>ขวด</v>
      </c>
      <c r="F106" s="17">
        <f>VLOOKUP($C106,allFlowProduct!$A:$P,3,FALSE)</f>
        <v>5</v>
      </c>
      <c r="G106" s="17">
        <f>VLOOKUP($C106,allFlowProduct!$A:$P,8,FALSE)</f>
        <v>1</v>
      </c>
      <c r="H106" s="17">
        <f t="shared" si="2"/>
        <v>7</v>
      </c>
    </row>
    <row r="107" spans="1:8" x14ac:dyDescent="0.5">
      <c r="A107" s="71" t="s">
        <v>4073</v>
      </c>
      <c r="C107" s="18" t="s">
        <v>2468</v>
      </c>
      <c r="D107" s="17" t="str">
        <f>VLOOKUP($C107,allFlowProduct!$A:$P,4,FALSE)</f>
        <v>น้ำมันมะพร้าวมาติ สกัดเย็น 85cc(ฐธ9)</v>
      </c>
      <c r="E107" s="17" t="str">
        <f>VLOOKUP($C107,allFlowProduct!$A:$P,5,FALSE)</f>
        <v>ขวด</v>
      </c>
      <c r="F107" s="17">
        <f>VLOOKUP($C107,allFlowProduct!$A:$P,3,FALSE)</f>
        <v>5</v>
      </c>
      <c r="G107" s="17">
        <f>VLOOKUP($C107,allFlowProduct!$A:$P,8,FALSE)</f>
        <v>1</v>
      </c>
      <c r="H107" s="17">
        <f t="shared" si="2"/>
        <v>7</v>
      </c>
    </row>
    <row r="108" spans="1:8" x14ac:dyDescent="0.5">
      <c r="A108" s="71" t="s">
        <v>4074</v>
      </c>
      <c r="C108" s="18" t="s">
        <v>2471</v>
      </c>
      <c r="D108" s="17" t="str">
        <f>VLOOKUP($C108,allFlowProduct!$A:$P,4,FALSE)</f>
        <v>น้ำมันมะพร้าวมาติ สกัดเย็น 250cc(ฐธ9)</v>
      </c>
      <c r="E108" s="17" t="str">
        <f>VLOOKUP($C108,allFlowProduct!$A:$P,5,FALSE)</f>
        <v>ขวด</v>
      </c>
      <c r="F108" s="17">
        <f>VLOOKUP($C108,allFlowProduct!$A:$P,3,FALSE)</f>
        <v>5</v>
      </c>
      <c r="G108" s="17">
        <f>VLOOKUP($C108,allFlowProduct!$A:$P,8,FALSE)</f>
        <v>1</v>
      </c>
      <c r="H108" s="17">
        <f t="shared" si="2"/>
        <v>7</v>
      </c>
    </row>
    <row r="109" spans="1:8" x14ac:dyDescent="0.5">
      <c r="A109" s="71" t="s">
        <v>4075</v>
      </c>
      <c r="C109" s="18" t="s">
        <v>2465</v>
      </c>
      <c r="D109" s="17" t="str">
        <f>VLOOKUP($C109,allFlowProduct!$A:$P,4,FALSE)</f>
        <v>น้ำมันมะพร้าวมาว่า สกัดเย็น 85cc(ฐธ9)</v>
      </c>
      <c r="E109" s="17" t="str">
        <f>VLOOKUP($C109,allFlowProduct!$A:$P,5,FALSE)</f>
        <v>ขวด</v>
      </c>
      <c r="F109" s="17">
        <f>VLOOKUP($C109,allFlowProduct!$A:$P,3,FALSE)</f>
        <v>5</v>
      </c>
      <c r="G109" s="17">
        <f>VLOOKUP($C109,allFlowProduct!$A:$P,8,FALSE)</f>
        <v>1</v>
      </c>
      <c r="H109" s="17">
        <f t="shared" si="2"/>
        <v>7</v>
      </c>
    </row>
    <row r="110" spans="1:8" x14ac:dyDescent="0.5">
      <c r="A110" s="71" t="s">
        <v>4076</v>
      </c>
      <c r="C110" s="18" t="s">
        <v>2466</v>
      </c>
      <c r="D110" s="17" t="str">
        <f>VLOOKUP($C110,allFlowProduct!$A:$P,4,FALSE)</f>
        <v>น้ำมันมะพร้าวมาว่า สกัดเย็น 250cc(ฐธ9)</v>
      </c>
      <c r="E110" s="17" t="str">
        <f>VLOOKUP($C110,allFlowProduct!$A:$P,5,FALSE)</f>
        <v>ขวด</v>
      </c>
      <c r="F110" s="17">
        <f>VLOOKUP($C110,allFlowProduct!$A:$P,3,FALSE)</f>
        <v>5</v>
      </c>
      <c r="G110" s="17">
        <f>VLOOKUP($C110,allFlowProduct!$A:$P,8,FALSE)</f>
        <v>1</v>
      </c>
      <c r="H110" s="17">
        <f t="shared" si="2"/>
        <v>7</v>
      </c>
    </row>
    <row r="111" spans="1:8" x14ac:dyDescent="0.5">
      <c r="A111" s="71" t="s">
        <v>4077</v>
      </c>
      <c r="C111" s="18" t="s">
        <v>2628</v>
      </c>
      <c r="D111" s="17" t="str">
        <f>VLOOKUP($C111,allFlowProduct!$A:$P,4,FALSE)</f>
        <v>น้ำยาซักผ้า สูตรธรรมชาติ</v>
      </c>
      <c r="E111" s="17" t="str">
        <f>VLOOKUP($C111,allFlowProduct!$A:$P,5,FALSE)</f>
        <v>ขวด</v>
      </c>
      <c r="F111" s="17">
        <f>VLOOKUP($C111,allFlowProduct!$A:$P,3,FALSE)</f>
        <v>5</v>
      </c>
      <c r="G111" s="17">
        <f>VLOOKUP($C111,allFlowProduct!$A:$P,8,FALSE)</f>
        <v>1</v>
      </c>
      <c r="H111" s="17">
        <f t="shared" si="2"/>
        <v>7</v>
      </c>
    </row>
    <row r="112" spans="1:8" x14ac:dyDescent="0.5">
      <c r="A112" s="71" t="s">
        <v>4078</v>
      </c>
      <c r="C112" s="18" t="s">
        <v>2616</v>
      </c>
      <c r="D112" s="17" t="str">
        <f>VLOOKUP($C112,allFlowProduct!$A:$P,4,FALSE)</f>
        <v>น้ำยาบ้วนปากสมุนไพร</v>
      </c>
      <c r="E112" s="17" t="str">
        <f>VLOOKUP($C112,allFlowProduct!$A:$P,5,FALSE)</f>
        <v>ขวด</v>
      </c>
      <c r="F112" s="17">
        <f>VLOOKUP($C112,allFlowProduct!$A:$P,3,FALSE)</f>
        <v>5</v>
      </c>
      <c r="G112" s="17">
        <f>VLOOKUP($C112,allFlowProduct!$A:$P,8,FALSE)</f>
        <v>1</v>
      </c>
      <c r="H112" s="17">
        <f t="shared" si="2"/>
        <v>7</v>
      </c>
    </row>
    <row r="113" spans="1:8" x14ac:dyDescent="0.5">
      <c r="A113" s="71" t="s">
        <v>4079</v>
      </c>
      <c r="C113" s="18" t="s">
        <v>2627</v>
      </c>
      <c r="D113" s="17" t="str">
        <f>VLOOKUP($C113,allFlowProduct!$A:$P,4,FALSE)</f>
        <v>น้ำยาล้างจาน สูตรธรรมชาติ</v>
      </c>
      <c r="E113" s="17" t="str">
        <f>VLOOKUP($C113,allFlowProduct!$A:$P,5,FALSE)</f>
        <v>ขวด</v>
      </c>
      <c r="F113" s="17">
        <f>VLOOKUP($C113,allFlowProduct!$A:$P,3,FALSE)</f>
        <v>5</v>
      </c>
      <c r="G113" s="17">
        <f>VLOOKUP($C113,allFlowProduct!$A:$P,8,FALSE)</f>
        <v>1</v>
      </c>
      <c r="H113" s="17">
        <f t="shared" si="2"/>
        <v>7</v>
      </c>
    </row>
    <row r="114" spans="1:8" x14ac:dyDescent="0.5">
      <c r="A114" s="71" t="s">
        <v>4080</v>
      </c>
      <c r="C114" s="18" t="s">
        <v>2611</v>
      </c>
      <c r="D114" s="17" t="str">
        <f>VLOOKUP($C114,allFlowProduct!$A:$P,4,FALSE)</f>
        <v>น้ำส้มควันไม้ 1 ลิตร</v>
      </c>
      <c r="E114" s="17" t="str">
        <f>VLOOKUP($C114,allFlowProduct!$A:$P,5,FALSE)</f>
        <v>1ลิตร</v>
      </c>
      <c r="F114" s="17">
        <f>VLOOKUP($C114,allFlowProduct!$A:$P,3,FALSE)</f>
        <v>5</v>
      </c>
      <c r="G114" s="17">
        <f>VLOOKUP($C114,allFlowProduct!$A:$P,8,FALSE)</f>
        <v>7</v>
      </c>
      <c r="H114" s="17">
        <f t="shared" si="2"/>
        <v>-1</v>
      </c>
    </row>
    <row r="115" spans="1:8" x14ac:dyDescent="0.5">
      <c r="A115" s="71" t="s">
        <v>803</v>
      </c>
      <c r="C115" s="18" t="s">
        <v>2981</v>
      </c>
      <c r="D115" s="17" t="str">
        <f>VLOOKUP($C115,allFlowProduct!$A:$P,4,FALSE)</f>
        <v>น้ำเต้า</v>
      </c>
      <c r="E115" s="17" t="str">
        <f>VLOOKUP($C115,allFlowProduct!$A:$P,5,FALSE)</f>
        <v>กก</v>
      </c>
      <c r="F115" s="17">
        <f>VLOOKUP($C115,allFlowProduct!$A:$P,3,FALSE)</f>
        <v>3</v>
      </c>
      <c r="G115" s="17">
        <f>VLOOKUP($C115,allFlowProduct!$A:$P,8,FALSE)</f>
        <v>7</v>
      </c>
      <c r="H115" s="17">
        <f t="shared" si="2"/>
        <v>-1</v>
      </c>
    </row>
    <row r="116" spans="1:8" x14ac:dyDescent="0.5">
      <c r="A116" s="71" t="s">
        <v>34</v>
      </c>
      <c r="C116" s="18" t="s">
        <v>2269</v>
      </c>
      <c r="D116" s="17" t="str">
        <f>VLOOKUP($C116,allFlowProduct!$A:$P,4,FALSE)</f>
        <v>น้ำปลาหวาน</v>
      </c>
      <c r="E116" s="17" t="str">
        <f>VLOOKUP($C116,allFlowProduct!$A:$P,5,FALSE)</f>
        <v>ขวด</v>
      </c>
      <c r="F116" s="17">
        <f>VLOOKUP($C116,allFlowProduct!$A:$P,3,FALSE)</f>
        <v>5</v>
      </c>
      <c r="G116" s="17">
        <f>VLOOKUP($C116,allFlowProduct!$A:$P,8,FALSE)</f>
        <v>1</v>
      </c>
      <c r="H116" s="17">
        <f t="shared" si="2"/>
        <v>7</v>
      </c>
    </row>
    <row r="117" spans="1:8" x14ac:dyDescent="0.5">
      <c r="A117" s="71" t="s">
        <v>36</v>
      </c>
      <c r="C117" s="18" t="s">
        <v>2272</v>
      </c>
      <c r="D117" s="17" t="str">
        <f>VLOOKUP($C117,allFlowProduct!$A:$P,4,FALSE)</f>
        <v>น้ำผึ้งดอกไม้ป่า 500 กรัม</v>
      </c>
      <c r="E117" s="17" t="str">
        <f>VLOOKUP($C117,allFlowProduct!$A:$P,5,FALSE)</f>
        <v>ขวด</v>
      </c>
      <c r="F117" s="17">
        <f>VLOOKUP($C117,allFlowProduct!$A:$P,3,FALSE)</f>
        <v>5</v>
      </c>
      <c r="G117" s="17">
        <f>VLOOKUP($C117,allFlowProduct!$A:$P,8,FALSE)</f>
        <v>1</v>
      </c>
      <c r="H117" s="17">
        <f t="shared" si="2"/>
        <v>7</v>
      </c>
    </row>
    <row r="118" spans="1:8" x14ac:dyDescent="0.5">
      <c r="A118" s="71" t="s">
        <v>33</v>
      </c>
      <c r="C118" s="18" t="s">
        <v>2268</v>
      </c>
      <c r="D118" s="17" t="str">
        <f>VLOOKUP($C118,allFlowProduct!$A:$P,4,FALSE)</f>
        <v>น้ำพริกเผา</v>
      </c>
      <c r="E118" s="17" t="str">
        <f>VLOOKUP($C118,allFlowProduct!$A:$P,5,FALSE)</f>
        <v>ขวด</v>
      </c>
      <c r="F118" s="17">
        <f>VLOOKUP($C118,allFlowProduct!$A:$P,3,FALSE)</f>
        <v>5</v>
      </c>
      <c r="G118" s="17">
        <f>VLOOKUP($C118,allFlowProduct!$A:$P,8,FALSE)</f>
        <v>1</v>
      </c>
      <c r="H118" s="17">
        <f t="shared" si="2"/>
        <v>7</v>
      </c>
    </row>
    <row r="119" spans="1:8" x14ac:dyDescent="0.5">
      <c r="A119" s="71" t="s">
        <v>43</v>
      </c>
      <c r="C119" s="18" t="s">
        <v>2431</v>
      </c>
      <c r="D119" s="17" t="str">
        <f>VLOOKUP($C119,allFlowProduct!$A:$P,4,FALSE)</f>
        <v>น้ำมะปี๊ดผสมน้ำผึ้ง</v>
      </c>
      <c r="E119" s="17" t="str">
        <f>VLOOKUP($C119,allFlowProduct!$A:$P,5,FALSE)</f>
        <v>ขวด</v>
      </c>
      <c r="F119" s="17">
        <f>VLOOKUP($C119,allFlowProduct!$A:$P,3,FALSE)</f>
        <v>5</v>
      </c>
      <c r="G119" s="17">
        <f>VLOOKUP($C119,allFlowProduct!$A:$P,8,FALSE)</f>
        <v>1</v>
      </c>
      <c r="H119" s="17">
        <f t="shared" si="2"/>
        <v>7</v>
      </c>
    </row>
    <row r="120" spans="1:8" x14ac:dyDescent="0.5">
      <c r="A120" s="71" t="s">
        <v>71</v>
      </c>
      <c r="C120" s="18" t="s">
        <v>2472</v>
      </c>
      <c r="D120" s="17" t="str">
        <f>VLOOKUP($C120,allFlowProduct!$A:$P,4,FALSE)</f>
        <v>น้ำมันเขียว</v>
      </c>
      <c r="E120" s="17" t="str">
        <f>VLOOKUP($C120,allFlowProduct!$A:$P,5,FALSE)</f>
        <v>ขวด</v>
      </c>
      <c r="F120" s="17">
        <f>VLOOKUP($C120,allFlowProduct!$A:$P,3,FALSE)</f>
        <v>5</v>
      </c>
      <c r="G120" s="17">
        <f>VLOOKUP($C120,allFlowProduct!$A:$P,8,FALSE)</f>
        <v>1</v>
      </c>
      <c r="H120" s="17">
        <f t="shared" si="2"/>
        <v>7</v>
      </c>
    </row>
    <row r="121" spans="1:8" x14ac:dyDescent="0.5">
      <c r="A121" s="71" t="s">
        <v>72</v>
      </c>
      <c r="C121" s="18" t="s">
        <v>2473</v>
      </c>
      <c r="D121" s="17" t="str">
        <f>VLOOKUP($C121,allFlowProduct!$A:$P,4,FALSE)</f>
        <v>น้ำมันเหลือง</v>
      </c>
      <c r="E121" s="17" t="str">
        <f>VLOOKUP($C121,allFlowProduct!$A:$P,5,FALSE)</f>
        <v>ขวด</v>
      </c>
      <c r="F121" s="17">
        <f>VLOOKUP($C121,allFlowProduct!$A:$P,3,FALSE)</f>
        <v>5</v>
      </c>
      <c r="G121" s="17">
        <f>VLOOKUP($C121,allFlowProduct!$A:$P,8,FALSE)</f>
        <v>1</v>
      </c>
      <c r="H121" s="17">
        <f t="shared" si="2"/>
        <v>7</v>
      </c>
    </row>
    <row r="122" spans="1:8" x14ac:dyDescent="0.5">
      <c r="A122" s="71" t="s">
        <v>4081</v>
      </c>
      <c r="C122" s="18" t="s">
        <v>2468</v>
      </c>
      <c r="D122" s="17" t="str">
        <f>VLOOKUP($C122,allFlowProduct!$A:$P,4,FALSE)</f>
        <v>น้ำมันมะพร้าวมาติ สกัดเย็น 85cc(ฐธ9)</v>
      </c>
      <c r="E122" s="17" t="str">
        <f>VLOOKUP($C122,allFlowProduct!$A:$P,5,FALSE)</f>
        <v>ขวด</v>
      </c>
      <c r="F122" s="17">
        <f>VLOOKUP($C122,allFlowProduct!$A:$P,3,FALSE)</f>
        <v>5</v>
      </c>
      <c r="G122" s="17">
        <f>VLOOKUP($C122,allFlowProduct!$A:$P,8,FALSE)</f>
        <v>1</v>
      </c>
      <c r="H122" s="17">
        <f t="shared" si="2"/>
        <v>7</v>
      </c>
    </row>
    <row r="123" spans="1:8" x14ac:dyDescent="0.5">
      <c r="A123" s="71" t="s">
        <v>4082</v>
      </c>
      <c r="C123" s="18" t="s">
        <v>2471</v>
      </c>
      <c r="D123" s="17" t="str">
        <f>VLOOKUP($C123,allFlowProduct!$A:$P,4,FALSE)</f>
        <v>น้ำมันมะพร้าวมาติ สกัดเย็น 250cc(ฐธ9)</v>
      </c>
      <c r="E123" s="17" t="str">
        <f>VLOOKUP($C123,allFlowProduct!$A:$P,5,FALSE)</f>
        <v>ขวด</v>
      </c>
      <c r="F123" s="17">
        <f>VLOOKUP($C123,allFlowProduct!$A:$P,3,FALSE)</f>
        <v>5</v>
      </c>
      <c r="G123" s="17">
        <f>VLOOKUP($C123,allFlowProduct!$A:$P,8,FALSE)</f>
        <v>1</v>
      </c>
      <c r="H123" s="17">
        <f t="shared" si="2"/>
        <v>7</v>
      </c>
    </row>
    <row r="124" spans="1:8" x14ac:dyDescent="0.5">
      <c r="A124" s="71" t="s">
        <v>4083</v>
      </c>
      <c r="C124" s="18" t="s">
        <v>2465</v>
      </c>
      <c r="D124" s="17" t="str">
        <f>VLOOKUP($C124,allFlowProduct!$A:$P,4,FALSE)</f>
        <v>น้ำมันมะพร้าวมาว่า สกัดเย็น 85cc(ฐธ9)</v>
      </c>
      <c r="E124" s="17" t="str">
        <f>VLOOKUP($C124,allFlowProduct!$A:$P,5,FALSE)</f>
        <v>ขวด</v>
      </c>
      <c r="F124" s="17">
        <f>VLOOKUP($C124,allFlowProduct!$A:$P,3,FALSE)</f>
        <v>5</v>
      </c>
      <c r="G124" s="17">
        <f>VLOOKUP($C124,allFlowProduct!$A:$P,8,FALSE)</f>
        <v>1</v>
      </c>
      <c r="H124" s="17">
        <f t="shared" si="2"/>
        <v>7</v>
      </c>
    </row>
    <row r="125" spans="1:8" x14ac:dyDescent="0.5">
      <c r="A125" s="71" t="s">
        <v>4084</v>
      </c>
      <c r="C125" s="18" t="s">
        <v>2466</v>
      </c>
      <c r="D125" s="17" t="str">
        <f>VLOOKUP($C125,allFlowProduct!$A:$P,4,FALSE)</f>
        <v>น้ำมันมะพร้าวมาว่า สกัดเย็น 250cc(ฐธ9)</v>
      </c>
      <c r="E125" s="17" t="str">
        <f>VLOOKUP($C125,allFlowProduct!$A:$P,5,FALSE)</f>
        <v>ขวด</v>
      </c>
      <c r="F125" s="17">
        <f>VLOOKUP($C125,allFlowProduct!$A:$P,3,FALSE)</f>
        <v>5</v>
      </c>
      <c r="G125" s="17">
        <f>VLOOKUP($C125,allFlowProduct!$A:$P,8,FALSE)</f>
        <v>1</v>
      </c>
      <c r="H125" s="17">
        <f t="shared" si="2"/>
        <v>7</v>
      </c>
    </row>
    <row r="126" spans="1:8" x14ac:dyDescent="0.5">
      <c r="A126" s="71" t="s">
        <v>98</v>
      </c>
      <c r="C126" s="18" t="s">
        <v>2628</v>
      </c>
      <c r="D126" s="17" t="str">
        <f>VLOOKUP($C126,allFlowProduct!$A:$P,4,FALSE)</f>
        <v>น้ำยาซักผ้า สูตรธรรมชาติ</v>
      </c>
      <c r="E126" s="17" t="str">
        <f>VLOOKUP($C126,allFlowProduct!$A:$P,5,FALSE)</f>
        <v>ขวด</v>
      </c>
      <c r="F126" s="17">
        <f>VLOOKUP($C126,allFlowProduct!$A:$P,3,FALSE)</f>
        <v>5</v>
      </c>
      <c r="G126" s="17">
        <f>VLOOKUP($C126,allFlowProduct!$A:$P,8,FALSE)</f>
        <v>1</v>
      </c>
      <c r="H126" s="17">
        <f t="shared" si="2"/>
        <v>7</v>
      </c>
    </row>
    <row r="127" spans="1:8" x14ac:dyDescent="0.5">
      <c r="A127" s="71" t="s">
        <v>82</v>
      </c>
      <c r="C127" s="18" t="s">
        <v>2616</v>
      </c>
      <c r="D127" s="17" t="str">
        <f>VLOOKUP($C127,allFlowProduct!$A:$P,4,FALSE)</f>
        <v>น้ำยาบ้วนปากสมุนไพร</v>
      </c>
      <c r="E127" s="17" t="str">
        <f>VLOOKUP($C127,allFlowProduct!$A:$P,5,FALSE)</f>
        <v>ขวด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2"/>
        <v>7</v>
      </c>
    </row>
    <row r="128" spans="1:8" x14ac:dyDescent="0.5">
      <c r="A128" s="71" t="s">
        <v>97</v>
      </c>
      <c r="C128" s="18" t="s">
        <v>2627</v>
      </c>
      <c r="D128" s="17" t="str">
        <f>VLOOKUP($C128,allFlowProduct!$A:$P,4,FALSE)</f>
        <v>น้ำยาล้างจาน สูตรธรรมชาติ</v>
      </c>
      <c r="E128" s="17" t="str">
        <f>VLOOKUP($C128,allFlowProduct!$A:$P,5,FALSE)</f>
        <v>ขวด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2"/>
        <v>7</v>
      </c>
    </row>
    <row r="129" spans="1:8" x14ac:dyDescent="0.5">
      <c r="A129" s="71" t="s">
        <v>116</v>
      </c>
      <c r="C129" s="18" t="s">
        <v>2611</v>
      </c>
      <c r="D129" s="17" t="str">
        <f>VLOOKUP($C129,allFlowProduct!$A:$P,4,FALSE)</f>
        <v>น้ำส้มควันไม้ 1 ลิตร</v>
      </c>
      <c r="E129" s="17" t="str">
        <f>VLOOKUP($C129,allFlowProduct!$A:$P,5,FALSE)</f>
        <v>1ลิตร</v>
      </c>
      <c r="F129" s="17">
        <f>VLOOKUP($C129,allFlowProduct!$A:$P,3,FALSE)</f>
        <v>5</v>
      </c>
      <c r="G129" s="17">
        <f>VLOOKUP($C129,allFlowProduct!$A:$P,8,FALSE)</f>
        <v>7</v>
      </c>
      <c r="H129" s="17">
        <f t="shared" si="2"/>
        <v>-1</v>
      </c>
    </row>
    <row r="130" spans="1:8" x14ac:dyDescent="0.5">
      <c r="A130" s="71" t="s">
        <v>774</v>
      </c>
      <c r="C130" s="18" t="s">
        <v>2989</v>
      </c>
      <c r="D130" s="17" t="str">
        <f>VLOOKUP($C130,allFlowProduct!$A:$P,4,FALSE)</f>
        <v>บวบเหลี่ยม</v>
      </c>
      <c r="E130" s="17" t="str">
        <f>VLOOKUP($C130,allFlowProduct!$A:$P,5,FALSE)</f>
        <v>กก</v>
      </c>
      <c r="F130" s="17">
        <f>VLOOKUP($C130,allFlowProduct!$A:$P,3,FALSE)</f>
        <v>3</v>
      </c>
      <c r="G130" s="17">
        <f>VLOOKUP($C130,allFlowProduct!$A:$P,8,FALSE)</f>
        <v>7</v>
      </c>
      <c r="H130" s="17">
        <f t="shared" si="2"/>
        <v>-1</v>
      </c>
    </row>
    <row r="131" spans="1:8" x14ac:dyDescent="0.5">
      <c r="A131" s="71" t="s">
        <v>790</v>
      </c>
      <c r="C131" s="18" t="s">
        <v>2987</v>
      </c>
      <c r="D131" s="17" t="str">
        <f>VLOOKUP($C131,allFlowProduct!$A:$P,4,FALSE)</f>
        <v>บวบสาลี</v>
      </c>
      <c r="E131" s="17" t="str">
        <f>VLOOKUP($C131,allFlowProduct!$A:$P,5,FALSE)</f>
        <v>กก</v>
      </c>
      <c r="F131" s="17">
        <f>VLOOKUP($C131,allFlowProduct!$A:$P,3,FALSE)</f>
        <v>3</v>
      </c>
      <c r="G131" s="17">
        <f>VLOOKUP($C131,allFlowProduct!$A:$P,8,FALSE)</f>
        <v>7</v>
      </c>
      <c r="H131" s="17">
        <f t="shared" si="2"/>
        <v>-1</v>
      </c>
    </row>
    <row r="132" spans="1:8" x14ac:dyDescent="0.5">
      <c r="A132" s="71" t="s">
        <v>796</v>
      </c>
      <c r="C132" s="18" t="s">
        <v>2988</v>
      </c>
      <c r="D132" s="17" t="str">
        <f>VLOOKUP($C132,allFlowProduct!$A:$P,4,FALSE)</f>
        <v>บวบหอม</v>
      </c>
      <c r="E132" s="17" t="str">
        <f>VLOOKUP($C132,allFlowProduct!$A:$P,5,FALSE)</f>
        <v>กก</v>
      </c>
      <c r="F132" s="17">
        <f>VLOOKUP($C132,allFlowProduct!$A:$P,3,FALSE)</f>
        <v>3</v>
      </c>
      <c r="G132" s="17">
        <f>VLOOKUP($C132,allFlowProduct!$A:$P,8,FALSE)</f>
        <v>7</v>
      </c>
      <c r="H132" s="17">
        <f t="shared" si="2"/>
        <v>-1</v>
      </c>
    </row>
    <row r="133" spans="1:8" x14ac:dyDescent="0.5">
      <c r="A133" s="71" t="s">
        <v>4085</v>
      </c>
      <c r="C133" s="18" t="s">
        <v>2253</v>
      </c>
      <c r="D133" s="17" t="str">
        <f>VLOOKUP($C133,allFlowProduct!$A:$P,4,FALSE)</f>
        <v>ปลายข้าวกล้องธรรมชาติ 1 กก.(ฐธ9)</v>
      </c>
      <c r="E133" s="17" t="str">
        <f>VLOOKUP($C133,allFlowProduct!$A:$P,5,FALSE)</f>
        <v>ถุง</v>
      </c>
      <c r="F133" s="17">
        <f>VLOOKUP($C133,allFlowProduct!$A:$P,3,FALSE)</f>
        <v>5</v>
      </c>
      <c r="G133" s="17">
        <f>VLOOKUP($C133,allFlowProduct!$A:$P,8,FALSE)</f>
        <v>7</v>
      </c>
      <c r="H133" s="17">
        <f t="shared" si="2"/>
        <v>-1</v>
      </c>
    </row>
    <row r="134" spans="1:8" x14ac:dyDescent="0.5">
      <c r="A134" s="71" t="s">
        <v>887</v>
      </c>
      <c r="C134" s="12" t="s">
        <v>3452</v>
      </c>
      <c r="D134" s="17" t="str">
        <f>VLOOKUP($C134,allFlowProduct!$A:$P,4,FALSE)</f>
        <v>ปลาหวาน(ปลาหลังเขียว)</v>
      </c>
      <c r="E134" s="17" t="str">
        <f>VLOOKUP($C134,allFlowProduct!$A:$P,5,FALSE)</f>
        <v>กก</v>
      </c>
      <c r="F134" s="17">
        <f>VLOOKUP($C134,allFlowProduct!$A:$P,3,FALSE)</f>
        <v>5</v>
      </c>
      <c r="G134" s="17">
        <f>VLOOKUP($C134,allFlowProduct!$A:$P,8,FALSE)</f>
        <v>7</v>
      </c>
      <c r="H134" s="17">
        <f t="shared" ref="H134:H197" si="3">IF($G134=7,-1,IF($G134=1,7,IF($G134=3,7,IF($G134=5,0,"error"))))</f>
        <v>-1</v>
      </c>
    </row>
    <row r="135" spans="1:8" x14ac:dyDescent="0.5">
      <c r="A135" s="71" t="s">
        <v>4086</v>
      </c>
      <c r="C135" s="12" t="s">
        <v>3428</v>
      </c>
      <c r="D135" s="17" t="str">
        <f>VLOOKUP($C135,allFlowProduct!$A:$P,4,FALSE)</f>
        <v>ปลาอินทรีย์(ชิ้น)</v>
      </c>
      <c r="E135" s="17" t="str">
        <f>VLOOKUP($C135,allFlowProduct!$A:$P,5,FALSE)</f>
        <v>กก</v>
      </c>
      <c r="F135" s="17">
        <f>VLOOKUP($C135,allFlowProduct!$A:$P,3,FALSE)</f>
        <v>5</v>
      </c>
      <c r="G135" s="17">
        <f>VLOOKUP($C135,allFlowProduct!$A:$P,8,FALSE)</f>
        <v>7</v>
      </c>
      <c r="H135" s="17">
        <f t="shared" si="3"/>
        <v>-1</v>
      </c>
    </row>
    <row r="136" spans="1:8" x14ac:dyDescent="0.5">
      <c r="A136" s="71" t="s">
        <v>4087</v>
      </c>
      <c r="C136" s="18" t="s">
        <v>2604</v>
      </c>
      <c r="D136" s="17" t="str">
        <f>VLOOKUP($C136,allFlowProduct!$A:$P,4,FALSE)</f>
        <v>ปุ๋ยเม็ดเร่งดอกผล 702 (1กก.)(ฐธ9)</v>
      </c>
      <c r="E136" s="17" t="str">
        <f>VLOOKUP($C136,allFlowProduct!$A:$P,5,FALSE)</f>
        <v>ถุง</v>
      </c>
      <c r="F136" s="17">
        <f>VLOOKUP($C136,allFlowProduct!$A:$P,3,FALSE)</f>
        <v>5</v>
      </c>
      <c r="G136" s="17">
        <f>VLOOKUP($C136,allFlowProduct!$A:$P,8,FALSE)</f>
        <v>7</v>
      </c>
      <c r="H136" s="17">
        <f t="shared" si="3"/>
        <v>-1</v>
      </c>
    </row>
    <row r="137" spans="1:8" x14ac:dyDescent="0.5">
      <c r="A137" s="72" t="s">
        <v>4088</v>
      </c>
      <c r="C137" s="18" t="s">
        <v>2605</v>
      </c>
      <c r="D137" s="17" t="str">
        <f>VLOOKUP($C137,allFlowProduct!$A:$P,4,FALSE)</f>
        <v>ปุ๋ยเม็ดเร่งดอกผล 702 (50กก.)(ฐธ9)</v>
      </c>
      <c r="E137" s="17" t="str">
        <f>VLOOKUP($C137,allFlowProduct!$A:$P,5,FALSE)</f>
        <v>กระสอบ</v>
      </c>
      <c r="F137" s="17">
        <f>VLOOKUP($C137,allFlowProduct!$A:$P,3,FALSE)</f>
        <v>5</v>
      </c>
      <c r="G137" s="17">
        <f>VLOOKUP($C137,allFlowProduct!$A:$P,8,FALSE)</f>
        <v>7</v>
      </c>
      <c r="H137" s="17">
        <f t="shared" si="3"/>
        <v>-1</v>
      </c>
    </row>
    <row r="138" spans="1:8" x14ac:dyDescent="0.5">
      <c r="A138" s="71" t="s">
        <v>4089</v>
      </c>
      <c r="C138" s="18" t="s">
        <v>2602</v>
      </c>
      <c r="D138" s="17" t="str">
        <f>VLOOKUP($C138,allFlowProduct!$A:$P,4,FALSE)</f>
        <v>ปุ๋ยเม็ดบำรุงดิน 701 (1กก.)(ฐธ9)</v>
      </c>
      <c r="E138" s="17" t="str">
        <f>VLOOKUP($C138,allFlowProduct!$A:$P,5,FALSE)</f>
        <v>ถุง</v>
      </c>
      <c r="F138" s="17">
        <f>VLOOKUP($C138,allFlowProduct!$A:$P,3,FALSE)</f>
        <v>5</v>
      </c>
      <c r="G138" s="17">
        <f>VLOOKUP($C138,allFlowProduct!$A:$P,8,FALSE)</f>
        <v>7</v>
      </c>
      <c r="H138" s="17">
        <f t="shared" si="3"/>
        <v>-1</v>
      </c>
    </row>
    <row r="139" spans="1:8" x14ac:dyDescent="0.5">
      <c r="A139" s="71" t="s">
        <v>4090</v>
      </c>
      <c r="C139" s="18" t="s">
        <v>2603</v>
      </c>
      <c r="D139" s="17" t="str">
        <f>VLOOKUP($C139,allFlowProduct!$A:$P,4,FALSE)</f>
        <v>ปุ๋ยเม็ดบำรุงดิน 701 (25กก.)(ฐธ9)</v>
      </c>
      <c r="E139" s="17" t="str">
        <f>VLOOKUP($C139,allFlowProduct!$A:$P,5,FALSE)</f>
        <v>กระสอบ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3"/>
        <v>-1</v>
      </c>
    </row>
    <row r="140" spans="1:8" x14ac:dyDescent="0.5">
      <c r="A140" s="71" t="s">
        <v>4091</v>
      </c>
      <c r="C140" s="18" t="s">
        <v>2602</v>
      </c>
      <c r="D140" s="17" t="str">
        <f>VLOOKUP($C140,allFlowProduct!$A:$P,4,FALSE)</f>
        <v>ปุ๋ยเม็ดบำรุงดิน 701 (1กก.)(ฐธ9)</v>
      </c>
      <c r="E140" s="17" t="str">
        <f>VLOOKUP($C140,allFlowProduct!$A:$P,5,FALSE)</f>
        <v>ถุง</v>
      </c>
      <c r="F140" s="17">
        <f>VLOOKUP($C140,allFlowProduct!$A:$P,3,FALSE)</f>
        <v>5</v>
      </c>
      <c r="G140" s="17">
        <f>VLOOKUP($C140,allFlowProduct!$A:$P,8,FALSE)</f>
        <v>7</v>
      </c>
      <c r="H140" s="17">
        <f t="shared" si="3"/>
        <v>-1</v>
      </c>
    </row>
    <row r="141" spans="1:8" x14ac:dyDescent="0.5">
      <c r="A141" s="71" t="s">
        <v>4092</v>
      </c>
      <c r="C141" s="18" t="s">
        <v>2603</v>
      </c>
      <c r="D141" s="17" t="str">
        <f>VLOOKUP($C141,allFlowProduct!$A:$P,4,FALSE)</f>
        <v>ปุ๋ยเม็ดบำรุงดิน 701 (25กก.)(ฐธ9)</v>
      </c>
      <c r="E141" s="17" t="str">
        <f>VLOOKUP($C141,allFlowProduct!$A:$P,5,FALSE)</f>
        <v>กระสอบ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3"/>
        <v>-1</v>
      </c>
    </row>
    <row r="142" spans="1:8" x14ac:dyDescent="0.5">
      <c r="A142" s="71" t="s">
        <v>4093</v>
      </c>
      <c r="C142" s="18" t="s">
        <v>2606</v>
      </c>
      <c r="D142" s="17" t="str">
        <f>VLOOKUP($C142,allFlowProduct!$A:$P,4,FALSE)</f>
        <v>ปุ๋ยอินทรีย์น้ำเพชร 201 (ป้องกันแมลง) 1 ลิตร</v>
      </c>
      <c r="E142" s="17" t="str">
        <f>VLOOKUP($C142,allFlowProduct!$A:$P,5,FALSE)</f>
        <v>ขวด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3"/>
        <v>-1</v>
      </c>
    </row>
    <row r="143" spans="1:8" x14ac:dyDescent="0.5">
      <c r="A143" s="71" t="s">
        <v>4094</v>
      </c>
      <c r="C143" s="18" t="s">
        <v>2607</v>
      </c>
      <c r="D143" s="17" t="str">
        <f>VLOOKUP($C143,allFlowProduct!$A:$P,4,FALSE)</f>
        <v>ปุ๋ยอินทรีย์น้ำเพชร 202 (ป้องกันเชื้อรา) 1 ลิตร</v>
      </c>
      <c r="E143" s="17" t="str">
        <f>VLOOKUP($C143,allFlowProduct!$A:$P,5,FALSE)</f>
        <v>1ลิตร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3"/>
        <v>-1</v>
      </c>
    </row>
    <row r="144" spans="1:8" x14ac:dyDescent="0.5">
      <c r="A144" s="71" t="s">
        <v>4095</v>
      </c>
      <c r="C144" s="18" t="s">
        <v>2608</v>
      </c>
      <c r="D144" s="17" t="str">
        <f>VLOOKUP($C144,allFlowProduct!$A:$P,4,FALSE)</f>
        <v>ปุ๋ยอินทรีย์น้ำเพชร 203 (ป้องกันหนอนกัดกินใบ) 1 ลิตร</v>
      </c>
      <c r="E144" s="17" t="str">
        <f>VLOOKUP($C144,allFlowProduct!$A:$P,5,FALSE)</f>
        <v>1ลิตร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3"/>
        <v>-1</v>
      </c>
    </row>
    <row r="145" spans="1:8" x14ac:dyDescent="0.5">
      <c r="A145" s="71" t="s">
        <v>4096</v>
      </c>
      <c r="C145" s="18" t="s">
        <v>2609</v>
      </c>
      <c r="D145" s="17" t="str">
        <f>VLOOKUP($C145,allFlowProduct!$A:$P,4,FALSE)</f>
        <v>ปุ๋ยอินทรีย์น้ำเพชร 204 (ป้องกันเพลี้ย) 1 ลิตร</v>
      </c>
      <c r="E145" s="17" t="str">
        <f>VLOOKUP($C145,allFlowProduct!$A:$P,5,FALSE)</f>
        <v>1ลิตร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3"/>
        <v>-1</v>
      </c>
    </row>
    <row r="146" spans="1:8" x14ac:dyDescent="0.5">
      <c r="A146" s="71" t="s">
        <v>4097</v>
      </c>
      <c r="C146" s="18" t="s">
        <v>2610</v>
      </c>
      <c r="D146" s="17" t="str">
        <f>VLOOKUP($C146,allFlowProduct!$A:$P,4,FALSE)</f>
        <v>ปุ๋ยอินทรีย์น้ำเพชร 205 (ป้องกันหนอนเจาะดูดน้ำเลี้ยง) 1 ลิตร</v>
      </c>
      <c r="E146" s="17" t="str">
        <f>VLOOKUP($C146,allFlowProduct!$A:$P,5,FALSE)</f>
        <v>1ลิตร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3"/>
        <v>-1</v>
      </c>
    </row>
    <row r="147" spans="1:8" x14ac:dyDescent="0.5">
      <c r="A147" s="71" t="s">
        <v>4098</v>
      </c>
      <c r="C147" s="18" t="s">
        <v>2601</v>
      </c>
      <c r="D147" s="17" t="str">
        <f>VLOOKUP($C147,allFlowProduct!$A:$P,4,FALSE)</f>
        <v>ปุ๋ยน้ำไวต้า 1 ลิตร(ฐธ9)</v>
      </c>
      <c r="E147" s="17" t="str">
        <f>VLOOKUP($C147,allFlowProduct!$A:$P,5,FALSE)</f>
        <v>1ลิตร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3"/>
        <v>-1</v>
      </c>
    </row>
    <row r="148" spans="1:8" x14ac:dyDescent="0.5">
      <c r="A148" s="71" t="s">
        <v>4099</v>
      </c>
      <c r="C148" s="18" t="s">
        <v>2606</v>
      </c>
      <c r="D148" s="17" t="str">
        <f>VLOOKUP($C148,allFlowProduct!$A:$P,4,FALSE)</f>
        <v>ปุ๋ยอินทรีย์น้ำเพชร 201 (ป้องกันแมลง) 1 ลิตร</v>
      </c>
      <c r="E148" s="17" t="str">
        <f>VLOOKUP($C148,allFlowProduct!$A:$P,5,FALSE)</f>
        <v>ขวด</v>
      </c>
      <c r="F148" s="17">
        <f>VLOOKUP($C148,allFlowProduct!$A:$P,3,FALSE)</f>
        <v>5</v>
      </c>
      <c r="G148" s="17">
        <f>VLOOKUP($C148,allFlowProduct!$A:$P,8,FALSE)</f>
        <v>7</v>
      </c>
      <c r="H148" s="17">
        <f t="shared" si="3"/>
        <v>-1</v>
      </c>
    </row>
    <row r="149" spans="1:8" x14ac:dyDescent="0.5">
      <c r="A149" s="71" t="s">
        <v>4100</v>
      </c>
      <c r="C149" s="18" t="s">
        <v>2607</v>
      </c>
      <c r="D149" s="17" t="str">
        <f>VLOOKUP($C149,allFlowProduct!$A:$P,4,FALSE)</f>
        <v>ปุ๋ยอินทรีย์น้ำเพชร 202 (ป้องกันเชื้อรา) 1 ลิตร</v>
      </c>
      <c r="E149" s="17" t="str">
        <f>VLOOKUP($C149,allFlowProduct!$A:$P,5,FALSE)</f>
        <v>1ลิตร</v>
      </c>
      <c r="F149" s="17">
        <f>VLOOKUP($C149,allFlowProduct!$A:$P,3,FALSE)</f>
        <v>5</v>
      </c>
      <c r="G149" s="17">
        <f>VLOOKUP($C149,allFlowProduct!$A:$P,8,FALSE)</f>
        <v>7</v>
      </c>
      <c r="H149" s="17">
        <f t="shared" si="3"/>
        <v>-1</v>
      </c>
    </row>
    <row r="150" spans="1:8" x14ac:dyDescent="0.5">
      <c r="A150" s="71" t="s">
        <v>4101</v>
      </c>
      <c r="C150" s="18" t="s">
        <v>2608</v>
      </c>
      <c r="D150" s="17" t="str">
        <f>VLOOKUP($C150,allFlowProduct!$A:$P,4,FALSE)</f>
        <v>ปุ๋ยอินทรีย์น้ำเพชร 203 (ป้องกันหนอนกัดกินใบ) 1 ลิตร</v>
      </c>
      <c r="E150" s="17" t="str">
        <f>VLOOKUP($C150,allFlowProduct!$A:$P,5,FALSE)</f>
        <v>1ลิตร</v>
      </c>
      <c r="F150" s="17">
        <f>VLOOKUP($C150,allFlowProduct!$A:$P,3,FALSE)</f>
        <v>5</v>
      </c>
      <c r="G150" s="17">
        <f>VLOOKUP($C150,allFlowProduct!$A:$P,8,FALSE)</f>
        <v>7</v>
      </c>
      <c r="H150" s="17">
        <f t="shared" si="3"/>
        <v>-1</v>
      </c>
    </row>
    <row r="151" spans="1:8" x14ac:dyDescent="0.5">
      <c r="A151" s="71" t="s">
        <v>4102</v>
      </c>
      <c r="C151" s="18" t="s">
        <v>2609</v>
      </c>
      <c r="D151" s="17" t="str">
        <f>VLOOKUP($C151,allFlowProduct!$A:$P,4,FALSE)</f>
        <v>ปุ๋ยอินทรีย์น้ำเพชร 204 (ป้องกันเพลี้ย) 1 ลิตร</v>
      </c>
      <c r="E151" s="17" t="str">
        <f>VLOOKUP($C151,allFlowProduct!$A:$P,5,FALSE)</f>
        <v>1ลิตร</v>
      </c>
      <c r="F151" s="17">
        <f>VLOOKUP($C151,allFlowProduct!$A:$P,3,FALSE)</f>
        <v>5</v>
      </c>
      <c r="G151" s="17">
        <f>VLOOKUP($C151,allFlowProduct!$A:$P,8,FALSE)</f>
        <v>7</v>
      </c>
      <c r="H151" s="17">
        <f t="shared" si="3"/>
        <v>-1</v>
      </c>
    </row>
    <row r="152" spans="1:8" x14ac:dyDescent="0.5">
      <c r="A152" s="71" t="s">
        <v>4103</v>
      </c>
      <c r="C152" s="18" t="s">
        <v>2610</v>
      </c>
      <c r="D152" s="17" t="str">
        <f>VLOOKUP($C152,allFlowProduct!$A:$P,4,FALSE)</f>
        <v>ปุ๋ยอินทรีย์น้ำเพชร 205 (ป้องกันหนอนเจาะดูดน้ำเลี้ยง) 1 ลิตร</v>
      </c>
      <c r="E152" s="17" t="str">
        <f>VLOOKUP($C152,allFlowProduct!$A:$P,5,FALSE)</f>
        <v>1ลิตร</v>
      </c>
      <c r="F152" s="17">
        <f>VLOOKUP($C152,allFlowProduct!$A:$P,3,FALSE)</f>
        <v>5</v>
      </c>
      <c r="G152" s="17">
        <f>VLOOKUP($C152,allFlowProduct!$A:$P,8,FALSE)</f>
        <v>7</v>
      </c>
      <c r="H152" s="17">
        <f t="shared" si="3"/>
        <v>-1</v>
      </c>
    </row>
    <row r="153" spans="1:8" x14ac:dyDescent="0.5">
      <c r="A153" s="71" t="s">
        <v>110</v>
      </c>
      <c r="C153" s="18" t="s">
        <v>2601</v>
      </c>
      <c r="D153" s="17" t="str">
        <f>VLOOKUP($C153,allFlowProduct!$A:$P,4,FALSE)</f>
        <v>ปุ๋ยน้ำไวต้า 1 ลิตร(ฐธ9)</v>
      </c>
      <c r="E153" s="17" t="str">
        <f>VLOOKUP($C153,allFlowProduct!$A:$P,5,FALSE)</f>
        <v>1ลิตร</v>
      </c>
      <c r="F153" s="17">
        <f>VLOOKUP($C153,allFlowProduct!$A:$P,3,FALSE)</f>
        <v>5</v>
      </c>
      <c r="G153" s="17">
        <f>VLOOKUP($C153,allFlowProduct!$A:$P,8,FALSE)</f>
        <v>7</v>
      </c>
      <c r="H153" s="17">
        <f t="shared" si="3"/>
        <v>-1</v>
      </c>
    </row>
    <row r="154" spans="1:8" x14ac:dyDescent="0.5">
      <c r="A154" s="71" t="s">
        <v>4104</v>
      </c>
      <c r="C154" s="18" t="s">
        <v>2618</v>
      </c>
      <c r="D154" s="17" t="str">
        <f>VLOOKUP($C154,allFlowProduct!$A:$P,4,FALSE)</f>
        <v>ผงล้างผักผสมถ่าน</v>
      </c>
      <c r="E154" s="17" t="str">
        <f>VLOOKUP($C154,allFlowProduct!$A:$P,5,FALSE)</f>
        <v>ซอง</v>
      </c>
      <c r="F154" s="17">
        <f>VLOOKUP($C154,allFlowProduct!$A:$P,3,FALSE)</f>
        <v>5</v>
      </c>
      <c r="G154" s="17">
        <f>VLOOKUP($C154,allFlowProduct!$A:$P,8,FALSE)</f>
        <v>1</v>
      </c>
      <c r="H154" s="17">
        <f t="shared" si="3"/>
        <v>7</v>
      </c>
    </row>
    <row r="155" spans="1:8" x14ac:dyDescent="0.5">
      <c r="A155" s="71" t="s">
        <v>943</v>
      </c>
      <c r="C155" s="18" t="s">
        <v>3122</v>
      </c>
      <c r="D155" s="17" t="str">
        <f>VLOOKUP($C155,allFlowProduct!$A:$P,4,FALSE)</f>
        <v>ผักเคล</v>
      </c>
      <c r="E155" s="17" t="str">
        <f>VLOOKUP($C155,allFlowProduct!$A:$P,5,FALSE)</f>
        <v>กก</v>
      </c>
      <c r="F155" s="17">
        <f>VLOOKUP($C155,allFlowProduct!$A:$P,3,FALSE)</f>
        <v>3</v>
      </c>
      <c r="G155" s="17">
        <f>VLOOKUP($C155,allFlowProduct!$A:$P,8,FALSE)</f>
        <v>7</v>
      </c>
      <c r="H155" s="17">
        <f t="shared" si="3"/>
        <v>-1</v>
      </c>
    </row>
    <row r="156" spans="1:8" x14ac:dyDescent="0.5">
      <c r="A156" s="71" t="s">
        <v>831</v>
      </c>
      <c r="C156" s="18" t="s">
        <v>3119</v>
      </c>
      <c r="D156" s="17" t="str">
        <f>VLOOKUP($C156,allFlowProduct!$A:$P,4,FALSE)</f>
        <v>ผักเชียงดา</v>
      </c>
      <c r="E156" s="17" t="str">
        <f>VLOOKUP($C156,allFlowProduct!$A:$P,5,FALSE)</f>
        <v>กก</v>
      </c>
      <c r="F156" s="17">
        <f>VLOOKUP($C156,allFlowProduct!$A:$P,3,FALSE)</f>
        <v>3</v>
      </c>
      <c r="G156" s="17">
        <f>VLOOKUP($C156,allFlowProduct!$A:$P,8,FALSE)</f>
        <v>7</v>
      </c>
      <c r="H156" s="17">
        <f t="shared" si="3"/>
        <v>-1</v>
      </c>
    </row>
    <row r="157" spans="1:8" x14ac:dyDescent="0.5">
      <c r="A157" s="71" t="s">
        <v>839</v>
      </c>
      <c r="C157" s="18" t="s">
        <v>3121</v>
      </c>
      <c r="D157" s="17" t="str">
        <f>VLOOKUP($C157,allFlowProduct!$A:$P,4,FALSE)</f>
        <v>ผักโขม</v>
      </c>
      <c r="E157" s="17" t="str">
        <f>VLOOKUP($C157,allFlowProduct!$A:$P,5,FALSE)</f>
        <v>กก</v>
      </c>
      <c r="F157" s="17">
        <f>VLOOKUP($C157,allFlowProduct!$A:$P,3,FALSE)</f>
        <v>3</v>
      </c>
      <c r="G157" s="17">
        <f>VLOOKUP($C157,allFlowProduct!$A:$P,8,FALSE)</f>
        <v>7</v>
      </c>
      <c r="H157" s="17">
        <f t="shared" si="3"/>
        <v>-1</v>
      </c>
    </row>
    <row r="158" spans="1:8" x14ac:dyDescent="0.5">
      <c r="A158" s="71" t="s">
        <v>4105</v>
      </c>
      <c r="C158" s="24"/>
      <c r="D158" s="17" t="e">
        <f>VLOOKUP($C158,allFlowProduct!$A:$P,4,FALSE)</f>
        <v>#N/A</v>
      </c>
      <c r="E158" s="17" t="e">
        <f>VLOOKUP($C158,allFlowProduct!$A:$P,5,FALSE)</f>
        <v>#N/A</v>
      </c>
      <c r="F158" s="17" t="e">
        <f>VLOOKUP($C158,allFlowProduct!$A:$P,3,FALSE)</f>
        <v>#N/A</v>
      </c>
      <c r="G158" s="17" t="e">
        <f>VLOOKUP($C158,allFlowProduct!$A:$P,8,FALSE)</f>
        <v>#N/A</v>
      </c>
      <c r="H158" s="17" t="e">
        <f t="shared" si="3"/>
        <v>#N/A</v>
      </c>
    </row>
    <row r="159" spans="1:8" x14ac:dyDescent="0.5">
      <c r="A159" s="71" t="s">
        <v>854</v>
      </c>
      <c r="C159" s="18" t="s">
        <v>3062</v>
      </c>
      <c r="D159" s="17" t="str">
        <f>VLOOKUP($C159,allFlowProduct!$A:$P,4,FALSE)</f>
        <v>ผักกาดเขียว</v>
      </c>
      <c r="E159" s="17" t="str">
        <f>VLOOKUP($C159,allFlowProduct!$A:$P,5,FALSE)</f>
        <v>กก</v>
      </c>
      <c r="F159" s="17">
        <f>VLOOKUP($C159,allFlowProduct!$A:$P,3,FALSE)</f>
        <v>3</v>
      </c>
      <c r="G159" s="17">
        <f>VLOOKUP($C159,allFlowProduct!$A:$P,8,FALSE)</f>
        <v>7</v>
      </c>
      <c r="H159" s="17">
        <f t="shared" si="3"/>
        <v>-1</v>
      </c>
    </row>
    <row r="160" spans="1:8" x14ac:dyDescent="0.5">
      <c r="A160" s="71" t="s">
        <v>862</v>
      </c>
      <c r="C160" s="18" t="s">
        <v>3061</v>
      </c>
      <c r="D160" s="17" t="str">
        <f>VLOOKUP($C160,allFlowProduct!$A:$P,4,FALSE)</f>
        <v>ผักกาดขาว</v>
      </c>
      <c r="E160" s="17" t="str">
        <f>VLOOKUP($C160,allFlowProduct!$A:$P,5,FALSE)</f>
        <v>กก</v>
      </c>
      <c r="F160" s="17">
        <f>VLOOKUP($C160,allFlowProduct!$A:$P,3,FALSE)</f>
        <v>3</v>
      </c>
      <c r="G160" s="17">
        <f>VLOOKUP($C160,allFlowProduct!$A:$P,8,FALSE)</f>
        <v>7</v>
      </c>
      <c r="H160" s="17">
        <f t="shared" si="3"/>
        <v>-1</v>
      </c>
    </row>
    <row r="161" spans="1:8" x14ac:dyDescent="0.5">
      <c r="A161" s="71" t="s">
        <v>951</v>
      </c>
      <c r="C161" s="18" t="s">
        <v>3093</v>
      </c>
      <c r="D161" s="17" t="str">
        <f>VLOOKUP($C161,allFlowProduct!$A:$P,4,FALSE)</f>
        <v>ผักกูด</v>
      </c>
      <c r="E161" s="17" t="str">
        <f>VLOOKUP($C161,allFlowProduct!$A:$P,5,FALSE)</f>
        <v>กก</v>
      </c>
      <c r="F161" s="17">
        <f>VLOOKUP($C161,allFlowProduct!$A:$P,3,FALSE)</f>
        <v>3</v>
      </c>
      <c r="G161" s="17">
        <f>VLOOKUP($C161,allFlowProduct!$A:$P,8,FALSE)</f>
        <v>7</v>
      </c>
      <c r="H161" s="17">
        <f t="shared" si="3"/>
        <v>-1</v>
      </c>
    </row>
    <row r="162" spans="1:8" x14ac:dyDescent="0.5">
      <c r="A162" s="71" t="s">
        <v>860</v>
      </c>
      <c r="C162" s="18" t="s">
        <v>3105</v>
      </c>
      <c r="D162" s="17" t="str">
        <f>VLOOKUP($C162,allFlowProduct!$A:$P,4,FALSE)</f>
        <v>ผักชีจีน</v>
      </c>
      <c r="E162" s="17" t="str">
        <f>VLOOKUP($C162,allFlowProduct!$A:$P,5,FALSE)</f>
        <v>กก</v>
      </c>
      <c r="F162" s="17">
        <f>VLOOKUP($C162,allFlowProduct!$A:$P,3,FALSE)</f>
        <v>3</v>
      </c>
      <c r="G162" s="17">
        <f>VLOOKUP($C162,allFlowProduct!$A:$P,8,FALSE)</f>
        <v>7</v>
      </c>
      <c r="H162" s="17">
        <f t="shared" si="3"/>
        <v>-1</v>
      </c>
    </row>
    <row r="163" spans="1:8" x14ac:dyDescent="0.5">
      <c r="A163" s="71" t="s">
        <v>836</v>
      </c>
      <c r="C163" s="18" t="s">
        <v>3107</v>
      </c>
      <c r="D163" s="17" t="str">
        <f>VLOOKUP($C163,allFlowProduct!$A:$P,4,FALSE)</f>
        <v>ผักชีฝรั่ง</v>
      </c>
      <c r="E163" s="17" t="str">
        <f>VLOOKUP($C163,allFlowProduct!$A:$P,5,FALSE)</f>
        <v>กก</v>
      </c>
      <c r="F163" s="17">
        <f>VLOOKUP($C163,allFlowProduct!$A:$P,3,FALSE)</f>
        <v>3</v>
      </c>
      <c r="G163" s="17">
        <f>VLOOKUP($C163,allFlowProduct!$A:$P,8,FALSE)</f>
        <v>7</v>
      </c>
      <c r="H163" s="17">
        <f t="shared" si="3"/>
        <v>-1</v>
      </c>
    </row>
    <row r="164" spans="1:8" x14ac:dyDescent="0.5">
      <c r="A164" s="71" t="s">
        <v>939</v>
      </c>
      <c r="C164" s="18" t="s">
        <v>3106</v>
      </c>
      <c r="D164" s="17" t="str">
        <f>VLOOKUP($C164,allFlowProduct!$A:$P,4,FALSE)</f>
        <v>ผักชีลาว</v>
      </c>
      <c r="E164" s="17" t="str">
        <f>VLOOKUP($C164,allFlowProduct!$A:$P,5,FALSE)</f>
        <v>กก</v>
      </c>
      <c r="F164" s="17">
        <f>VLOOKUP($C164,allFlowProduct!$A:$P,3,FALSE)</f>
        <v>3</v>
      </c>
      <c r="G164" s="17">
        <f>VLOOKUP($C164,allFlowProduct!$A:$P,8,FALSE)</f>
        <v>7</v>
      </c>
      <c r="H164" s="17">
        <f t="shared" si="3"/>
        <v>-1</v>
      </c>
    </row>
    <row r="165" spans="1:8" x14ac:dyDescent="0.5">
      <c r="A165" s="71" t="s">
        <v>827</v>
      </c>
      <c r="C165" s="18" t="s">
        <v>3112</v>
      </c>
      <c r="D165" s="17" t="str">
        <f>VLOOKUP($C165,allFlowProduct!$A:$P,4,FALSE)</f>
        <v>ผักบุ้ง</v>
      </c>
      <c r="E165" s="17" t="str">
        <f>VLOOKUP($C165,allFlowProduct!$A:$P,5,FALSE)</f>
        <v>กก</v>
      </c>
      <c r="F165" s="17">
        <f>VLOOKUP($C165,allFlowProduct!$A:$P,3,FALSE)</f>
        <v>3</v>
      </c>
      <c r="G165" s="17">
        <f>VLOOKUP($C165,allFlowProduct!$A:$P,8,FALSE)</f>
        <v>7</v>
      </c>
      <c r="H165" s="17">
        <f t="shared" si="3"/>
        <v>-1</v>
      </c>
    </row>
    <row r="166" spans="1:8" x14ac:dyDescent="0.5">
      <c r="A166" s="71" t="s">
        <v>828</v>
      </c>
      <c r="C166" s="18" t="s">
        <v>3114</v>
      </c>
      <c r="D166" s="17" t="str">
        <f>VLOOKUP($C166,allFlowProduct!$A:$P,4,FALSE)</f>
        <v>ผักปลัง</v>
      </c>
      <c r="E166" s="17" t="str">
        <f>VLOOKUP($C166,allFlowProduct!$A:$P,5,FALSE)</f>
        <v>กก</v>
      </c>
      <c r="F166" s="17">
        <f>VLOOKUP($C166,allFlowProduct!$A:$P,3,FALSE)</f>
        <v>3</v>
      </c>
      <c r="G166" s="17">
        <f>VLOOKUP($C166,allFlowProduct!$A:$P,8,FALSE)</f>
        <v>7</v>
      </c>
      <c r="H166" s="17">
        <f t="shared" si="3"/>
        <v>-1</v>
      </c>
    </row>
    <row r="167" spans="1:8" x14ac:dyDescent="0.5">
      <c r="A167" s="71" t="s">
        <v>4106</v>
      </c>
      <c r="C167" s="24"/>
      <c r="D167" s="17" t="e">
        <f>VLOOKUP($C167,allFlowProduct!$A:$P,4,FALSE)</f>
        <v>#N/A</v>
      </c>
      <c r="E167" s="17" t="e">
        <f>VLOOKUP($C167,allFlowProduct!$A:$P,5,FALSE)</f>
        <v>#N/A</v>
      </c>
      <c r="F167" s="17" t="e">
        <f>VLOOKUP($C167,allFlowProduct!$A:$P,3,FALSE)</f>
        <v>#N/A</v>
      </c>
      <c r="G167" s="17" t="e">
        <f>VLOOKUP($C167,allFlowProduct!$A:$P,8,FALSE)</f>
        <v>#N/A</v>
      </c>
      <c r="H167" s="17" t="e">
        <f t="shared" si="3"/>
        <v>#N/A</v>
      </c>
    </row>
    <row r="168" spans="1:8" x14ac:dyDescent="0.5">
      <c r="A168" s="71" t="s">
        <v>832</v>
      </c>
      <c r="C168" s="18" t="s">
        <v>3102</v>
      </c>
      <c r="D168" s="17" t="str">
        <f>VLOOKUP($C168,allFlowProduct!$A:$P,4,FALSE)</f>
        <v>ผักสลัด</v>
      </c>
      <c r="E168" s="17" t="str">
        <f>VLOOKUP($C168,allFlowProduct!$A:$P,5,FALSE)</f>
        <v>กก</v>
      </c>
      <c r="F168" s="17">
        <f>VLOOKUP($C168,allFlowProduct!$A:$P,3,FALSE)</f>
        <v>3</v>
      </c>
      <c r="G168" s="17">
        <f>VLOOKUP($C168,allFlowProduct!$A:$P,8,FALSE)</f>
        <v>7</v>
      </c>
      <c r="H168" s="17">
        <f t="shared" si="3"/>
        <v>-1</v>
      </c>
    </row>
    <row r="169" spans="1:8" x14ac:dyDescent="0.5">
      <c r="A169" s="71" t="s">
        <v>856</v>
      </c>
      <c r="C169" s="18" t="s">
        <v>3091</v>
      </c>
      <c r="D169" s="17" t="str">
        <f>VLOOKUP($C169,allFlowProduct!$A:$P,4,FALSE)</f>
        <v>ผักหวานบ้าน</v>
      </c>
      <c r="E169" s="17" t="str">
        <f>VLOOKUP($C169,allFlowProduct!$A:$P,5,FALSE)</f>
        <v>กก</v>
      </c>
      <c r="F169" s="17">
        <f>VLOOKUP($C169,allFlowProduct!$A:$P,3,FALSE)</f>
        <v>3</v>
      </c>
      <c r="G169" s="17">
        <f>VLOOKUP($C169,allFlowProduct!$A:$P,8,FALSE)</f>
        <v>7</v>
      </c>
      <c r="H169" s="17">
        <f t="shared" si="3"/>
        <v>-1</v>
      </c>
    </row>
    <row r="170" spans="1:8" x14ac:dyDescent="0.5">
      <c r="A170" s="71" t="s">
        <v>869</v>
      </c>
      <c r="C170" s="18" t="s">
        <v>2954</v>
      </c>
      <c r="D170" s="17" t="str">
        <f>VLOOKUP($C170,allFlowProduct!$A:$P,4,FALSE)</f>
        <v>ฝรั่ง</v>
      </c>
      <c r="E170" s="17" t="str">
        <f>VLOOKUP($C170,allFlowProduct!$A:$P,5,FALSE)</f>
        <v>กก</v>
      </c>
      <c r="F170" s="17">
        <f>VLOOKUP($C170,allFlowProduct!$A:$P,3,FALSE)</f>
        <v>3</v>
      </c>
      <c r="G170" s="17">
        <f>VLOOKUP($C170,allFlowProduct!$A:$P,8,FALSE)</f>
        <v>7</v>
      </c>
      <c r="H170" s="17">
        <f t="shared" si="3"/>
        <v>-1</v>
      </c>
    </row>
    <row r="171" spans="1:8" x14ac:dyDescent="0.5">
      <c r="A171" s="71" t="s">
        <v>4107</v>
      </c>
      <c r="C171" s="24"/>
      <c r="D171" s="17" t="e">
        <f>VLOOKUP($C171,allFlowProduct!$A:$P,4,FALSE)</f>
        <v>#N/A</v>
      </c>
      <c r="E171" s="17" t="e">
        <f>VLOOKUP($C171,allFlowProduct!$A:$P,5,FALSE)</f>
        <v>#N/A</v>
      </c>
      <c r="F171" s="17" t="e">
        <f>VLOOKUP($C171,allFlowProduct!$A:$P,3,FALSE)</f>
        <v>#N/A</v>
      </c>
      <c r="G171" s="17" t="e">
        <f>VLOOKUP($C171,allFlowProduct!$A:$P,8,FALSE)</f>
        <v>#N/A</v>
      </c>
      <c r="H171" s="17" t="e">
        <f t="shared" si="3"/>
        <v>#N/A</v>
      </c>
    </row>
    <row r="172" spans="1:8" x14ac:dyDescent="0.5">
      <c r="A172" s="71" t="s">
        <v>689</v>
      </c>
      <c r="C172" s="24"/>
      <c r="D172" s="17" t="e">
        <f>VLOOKUP($C172,allFlowProduct!$A:$P,4,FALSE)</f>
        <v>#N/A</v>
      </c>
      <c r="E172" s="17" t="e">
        <f>VLOOKUP($C172,allFlowProduct!$A:$P,5,FALSE)</f>
        <v>#N/A</v>
      </c>
      <c r="F172" s="17" t="e">
        <f>VLOOKUP($C172,allFlowProduct!$A:$P,3,FALSE)</f>
        <v>#N/A</v>
      </c>
      <c r="G172" s="17" t="e">
        <f>VLOOKUP($C172,allFlowProduct!$A:$P,8,FALSE)</f>
        <v>#N/A</v>
      </c>
      <c r="H172" s="17" t="e">
        <f t="shared" si="3"/>
        <v>#N/A</v>
      </c>
    </row>
    <row r="173" spans="1:8" x14ac:dyDescent="0.5">
      <c r="A173" s="71" t="s">
        <v>911</v>
      </c>
      <c r="C173" s="24"/>
      <c r="D173" s="17" t="e">
        <f>VLOOKUP($C173,allFlowProduct!$A:$P,4,FALSE)</f>
        <v>#N/A</v>
      </c>
      <c r="E173" s="17" t="e">
        <f>VLOOKUP($C173,allFlowProduct!$A:$P,5,FALSE)</f>
        <v>#N/A</v>
      </c>
      <c r="F173" s="17" t="e">
        <f>VLOOKUP($C173,allFlowProduct!$A:$P,3,FALSE)</f>
        <v>#N/A</v>
      </c>
      <c r="G173" s="17" t="e">
        <f>VLOOKUP($C173,allFlowProduct!$A:$P,8,FALSE)</f>
        <v>#N/A</v>
      </c>
      <c r="H173" s="17" t="e">
        <f t="shared" si="3"/>
        <v>#N/A</v>
      </c>
    </row>
    <row r="174" spans="1:8" x14ac:dyDescent="0.5">
      <c r="A174" s="71" t="s">
        <v>804</v>
      </c>
      <c r="C174" s="18" t="s">
        <v>3086</v>
      </c>
      <c r="D174" s="17" t="str">
        <f>VLOOKUP($C174,allFlowProduct!$A:$P,4,FALSE)</f>
        <v>พริกกะเหรี่ยง</v>
      </c>
      <c r="E174" s="17" t="str">
        <f>VLOOKUP($C174,allFlowProduct!$A:$P,5,FALSE)</f>
        <v>กก</v>
      </c>
      <c r="F174" s="17">
        <f>VLOOKUP($C174,allFlowProduct!$A:$P,3,FALSE)</f>
        <v>3</v>
      </c>
      <c r="G174" s="17">
        <f>VLOOKUP($C174,allFlowProduct!$A:$P,8,FALSE)</f>
        <v>7</v>
      </c>
      <c r="H174" s="17">
        <f t="shared" si="3"/>
        <v>-1</v>
      </c>
    </row>
    <row r="175" spans="1:8" x14ac:dyDescent="0.5">
      <c r="A175" s="71" t="s">
        <v>799</v>
      </c>
      <c r="C175" s="18" t="s">
        <v>3083</v>
      </c>
      <c r="D175" s="17" t="str">
        <f>VLOOKUP($C175,allFlowProduct!$A:$P,4,FALSE)</f>
        <v>พริกขี้หนู</v>
      </c>
      <c r="E175" s="17" t="str">
        <f>VLOOKUP($C175,allFlowProduct!$A:$P,5,FALSE)</f>
        <v>กก</v>
      </c>
      <c r="F175" s="17">
        <f>VLOOKUP($C175,allFlowProduct!$A:$P,3,FALSE)</f>
        <v>3</v>
      </c>
      <c r="G175" s="17">
        <f>VLOOKUP($C175,allFlowProduct!$A:$P,8,FALSE)</f>
        <v>7</v>
      </c>
      <c r="H175" s="17">
        <f t="shared" si="3"/>
        <v>-1</v>
      </c>
    </row>
    <row r="176" spans="1:8" x14ac:dyDescent="0.5">
      <c r="A176" s="71" t="s">
        <v>815</v>
      </c>
      <c r="C176" s="18" t="s">
        <v>3084</v>
      </c>
      <c r="D176" s="17" t="str">
        <f>VLOOKUP($C176,allFlowProduct!$A:$P,4,FALSE)</f>
        <v>พริกหนุ่ม</v>
      </c>
      <c r="E176" s="17" t="str">
        <f>VLOOKUP($C176,allFlowProduct!$A:$P,5,FALSE)</f>
        <v>กก</v>
      </c>
      <c r="F176" s="17">
        <f>VLOOKUP($C176,allFlowProduct!$A:$P,3,FALSE)</f>
        <v>3</v>
      </c>
      <c r="G176" s="17">
        <f>VLOOKUP($C176,allFlowProduct!$A:$P,8,FALSE)</f>
        <v>7</v>
      </c>
      <c r="H176" s="17">
        <f t="shared" si="3"/>
        <v>-1</v>
      </c>
    </row>
    <row r="177" spans="1:8" x14ac:dyDescent="0.5">
      <c r="A177" s="71" t="s">
        <v>925</v>
      </c>
      <c r="C177" s="18" t="s">
        <v>3090</v>
      </c>
      <c r="D177" s="17" t="str">
        <f>VLOOKUP($C177,allFlowProduct!$A:$P,4,FALSE)</f>
        <v>พริกแห้ง</v>
      </c>
      <c r="E177" s="17" t="str">
        <f>VLOOKUP($C177,allFlowProduct!$A:$P,5,FALSE)</f>
        <v>ถุุง</v>
      </c>
      <c r="F177" s="17">
        <f>VLOOKUP($C177,allFlowProduct!$A:$P,3,FALSE)</f>
        <v>3</v>
      </c>
      <c r="G177" s="17">
        <f>VLOOKUP($C177,allFlowProduct!$A:$P,8,FALSE)</f>
        <v>7</v>
      </c>
      <c r="H177" s="17">
        <f t="shared" si="3"/>
        <v>-1</v>
      </c>
    </row>
    <row r="178" spans="1:8" x14ac:dyDescent="0.5">
      <c r="A178" s="71" t="s">
        <v>777</v>
      </c>
      <c r="C178" s="18" t="s">
        <v>2975</v>
      </c>
      <c r="D178" s="17" t="str">
        <f>VLOOKUP($C178,allFlowProduct!$A:$P,4,FALSE)</f>
        <v>ฟักแฟง</v>
      </c>
      <c r="E178" s="17" t="str">
        <f>VLOOKUP($C178,allFlowProduct!$A:$P,5,FALSE)</f>
        <v>กก</v>
      </c>
      <c r="F178" s="17">
        <f>VLOOKUP($C178,allFlowProduct!$A:$P,3,FALSE)</f>
        <v>3</v>
      </c>
      <c r="G178" s="17">
        <f>VLOOKUP($C178,allFlowProduct!$A:$P,8,FALSE)</f>
        <v>7</v>
      </c>
      <c r="H178" s="17">
        <f t="shared" si="3"/>
        <v>-1</v>
      </c>
    </row>
    <row r="179" spans="1:8" x14ac:dyDescent="0.5">
      <c r="A179" s="71" t="s">
        <v>802</v>
      </c>
      <c r="C179" s="18" t="s">
        <v>3344</v>
      </c>
      <c r="D179" s="17" t="str">
        <f>VLOOKUP($C179,allFlowProduct!$A:$P,4,FALSE)</f>
        <v>ฟักข้าว</v>
      </c>
      <c r="E179" s="17" t="str">
        <f>VLOOKUP($C179,allFlowProduct!$A:$P,5,FALSE)</f>
        <v>กก</v>
      </c>
      <c r="F179" s="17">
        <f>VLOOKUP($C179,allFlowProduct!$A:$P,3,FALSE)</f>
        <v>3</v>
      </c>
      <c r="G179" s="17">
        <f>VLOOKUP($C179,allFlowProduct!$A:$P,8,FALSE)</f>
        <v>7</v>
      </c>
      <c r="H179" s="17">
        <f t="shared" si="3"/>
        <v>-1</v>
      </c>
    </row>
    <row r="180" spans="1:8" x14ac:dyDescent="0.5">
      <c r="A180" s="71" t="s">
        <v>780</v>
      </c>
      <c r="C180" s="18" t="s">
        <v>2973</v>
      </c>
      <c r="D180" s="17" t="str">
        <f>VLOOKUP($C180,allFlowProduct!$A:$P,4,FALSE)</f>
        <v>ฟักทองระฆัง</v>
      </c>
      <c r="E180" s="17" t="str">
        <f>VLOOKUP($C180,allFlowProduct!$A:$P,5,FALSE)</f>
        <v>กก</v>
      </c>
      <c r="F180" s="17">
        <f>VLOOKUP($C180,allFlowProduct!$A:$P,3,FALSE)</f>
        <v>3</v>
      </c>
      <c r="G180" s="17">
        <f>VLOOKUP($C180,allFlowProduct!$A:$P,8,FALSE)</f>
        <v>7</v>
      </c>
      <c r="H180" s="17">
        <f t="shared" si="3"/>
        <v>-1</v>
      </c>
    </row>
    <row r="181" spans="1:8" x14ac:dyDescent="0.5">
      <c r="A181" s="71" t="s">
        <v>810</v>
      </c>
      <c r="C181" s="18" t="s">
        <v>3056</v>
      </c>
      <c r="D181" s="17" t="str">
        <f>VLOOKUP($C181,allFlowProduct!$A:$P,4,FALSE)</f>
        <v>ฟักหอม</v>
      </c>
      <c r="E181" s="17" t="str">
        <f>VLOOKUP($C181,allFlowProduct!$A:$P,5,FALSE)</f>
        <v>กก</v>
      </c>
      <c r="F181" s="17">
        <f>VLOOKUP($C181,allFlowProduct!$A:$P,3,FALSE)</f>
        <v>3</v>
      </c>
      <c r="G181" s="17">
        <f>VLOOKUP($C181,allFlowProduct!$A:$P,8,FALSE)</f>
        <v>7</v>
      </c>
      <c r="H181" s="17">
        <f t="shared" si="3"/>
        <v>-1</v>
      </c>
    </row>
    <row r="182" spans="1:8" x14ac:dyDescent="0.5">
      <c r="A182" s="71" t="s">
        <v>918</v>
      </c>
      <c r="C182" s="18" t="s">
        <v>3011</v>
      </c>
      <c r="D182" s="17" t="str">
        <f>VLOOKUP($C182,allFlowProduct!$A:$P,4,FALSE)</f>
        <v>มะเขือเทศ</v>
      </c>
      <c r="E182" s="17" t="str">
        <f>VLOOKUP($C182,allFlowProduct!$A:$P,5,FALSE)</f>
        <v>กก</v>
      </c>
      <c r="F182" s="17">
        <f>VLOOKUP($C182,allFlowProduct!$A:$P,3,FALSE)</f>
        <v>3</v>
      </c>
      <c r="G182" s="17">
        <f>VLOOKUP($C182,allFlowProduct!$A:$P,8,FALSE)</f>
        <v>7</v>
      </c>
      <c r="H182" s="17">
        <f t="shared" si="3"/>
        <v>-1</v>
      </c>
    </row>
    <row r="183" spans="1:8" x14ac:dyDescent="0.5">
      <c r="A183" s="71" t="s">
        <v>547</v>
      </c>
      <c r="C183" s="18" t="s">
        <v>2439</v>
      </c>
      <c r="D183" s="17" t="str">
        <f>VLOOKUP($C183,allFlowProduct!$A:$P,4,FALSE)</f>
        <v>มะเขือเทศเชื่อม</v>
      </c>
      <c r="E183" s="17" t="str">
        <f>VLOOKUP($C183,allFlowProduct!$A:$P,5,FALSE)</f>
        <v>กระปุก</v>
      </c>
      <c r="F183" s="17">
        <f>VLOOKUP($C183,allFlowProduct!$A:$P,3,FALSE)</f>
        <v>5</v>
      </c>
      <c r="G183" s="17">
        <f>VLOOKUP($C183,allFlowProduct!$A:$P,8,FALSE)</f>
        <v>1</v>
      </c>
      <c r="H183" s="17">
        <f t="shared" si="3"/>
        <v>7</v>
      </c>
    </row>
    <row r="184" spans="1:8" x14ac:dyDescent="0.5">
      <c r="A184" s="71" t="s">
        <v>819</v>
      </c>
      <c r="C184" s="18" t="s">
        <v>3028</v>
      </c>
      <c r="D184" s="17" t="str">
        <f>VLOOKUP($C184,allFlowProduct!$A:$P,4,FALSE)</f>
        <v>มะเขือเทศพวง</v>
      </c>
      <c r="E184" s="17" t="str">
        <f>VLOOKUP($C184,allFlowProduct!$A:$P,5,FALSE)</f>
        <v>กก</v>
      </c>
      <c r="F184" s="17">
        <f>VLOOKUP($C184,allFlowProduct!$A:$P,3,FALSE)</f>
        <v>3</v>
      </c>
      <c r="G184" s="17">
        <f>VLOOKUP($C184,allFlowProduct!$A:$P,8,FALSE)</f>
        <v>7</v>
      </c>
      <c r="H184" s="17">
        <f t="shared" si="3"/>
        <v>-1</v>
      </c>
    </row>
    <row r="185" spans="1:8" x14ac:dyDescent="0.5">
      <c r="A185" s="71" t="s">
        <v>919</v>
      </c>
      <c r="C185" s="18" t="s">
        <v>3017</v>
      </c>
      <c r="D185" s="17" t="str">
        <f>VLOOKUP($C185,allFlowProduct!$A:$P,4,FALSE)</f>
        <v>มะเขือเทศราชินี</v>
      </c>
      <c r="E185" s="17" t="str">
        <f>VLOOKUP($C185,allFlowProduct!$A:$P,5,FALSE)</f>
        <v>กก</v>
      </c>
      <c r="F185" s="17">
        <f>VLOOKUP($C185,allFlowProduct!$A:$P,3,FALSE)</f>
        <v>3</v>
      </c>
      <c r="G185" s="17">
        <f>VLOOKUP($C185,allFlowProduct!$A:$P,8,FALSE)</f>
        <v>7</v>
      </c>
      <c r="H185" s="17">
        <f t="shared" si="3"/>
        <v>-1</v>
      </c>
    </row>
    <row r="186" spans="1:8" x14ac:dyDescent="0.5">
      <c r="A186" s="71" t="s">
        <v>776</v>
      </c>
      <c r="C186" s="18" t="s">
        <v>3014</v>
      </c>
      <c r="D186" s="17" t="str">
        <f>VLOOKUP($C186,allFlowProduct!$A:$P,4,FALSE)</f>
        <v>มะเขือเปราะ</v>
      </c>
      <c r="E186" s="17" t="str">
        <f>VLOOKUP($C186,allFlowProduct!$A:$P,5,FALSE)</f>
        <v>กก</v>
      </c>
      <c r="F186" s="17">
        <f>VLOOKUP($C186,allFlowProduct!$A:$P,3,FALSE)</f>
        <v>3</v>
      </c>
      <c r="G186" s="17">
        <f>VLOOKUP($C186,allFlowProduct!$A:$P,8,FALSE)</f>
        <v>7</v>
      </c>
      <c r="H186" s="17">
        <f t="shared" si="3"/>
        <v>-1</v>
      </c>
    </row>
    <row r="187" spans="1:8" x14ac:dyDescent="0.5">
      <c r="A187" s="71" t="s">
        <v>792</v>
      </c>
      <c r="C187" s="18" t="s">
        <v>3018</v>
      </c>
      <c r="D187" s="17" t="str">
        <f>VLOOKUP($C187,allFlowProduct!$A:$P,4,FALSE)</f>
        <v>มะเขือไข่เต่า</v>
      </c>
      <c r="E187" s="17" t="str">
        <f>VLOOKUP($C187,allFlowProduct!$A:$P,5,FALSE)</f>
        <v>กก</v>
      </c>
      <c r="F187" s="17">
        <f>VLOOKUP($C187,allFlowProduct!$A:$P,3,FALSE)</f>
        <v>3</v>
      </c>
      <c r="G187" s="17">
        <f>VLOOKUP($C187,allFlowProduct!$A:$P,8,FALSE)</f>
        <v>7</v>
      </c>
      <c r="H187" s="17">
        <f t="shared" si="3"/>
        <v>-1</v>
      </c>
    </row>
    <row r="188" spans="1:8" x14ac:dyDescent="0.5">
      <c r="A188" s="71" t="s">
        <v>787</v>
      </c>
      <c r="C188" s="18" t="s">
        <v>3029</v>
      </c>
      <c r="D188" s="17" t="str">
        <f>VLOOKUP($C188,allFlowProduct!$A:$P,4,FALSE)</f>
        <v>มะเขือพวง</v>
      </c>
      <c r="E188" s="17" t="str">
        <f>VLOOKUP($C188,allFlowProduct!$A:$P,5,FALSE)</f>
        <v>กก</v>
      </c>
      <c r="F188" s="17">
        <f>VLOOKUP($C188,allFlowProduct!$A:$P,3,FALSE)</f>
        <v>3</v>
      </c>
      <c r="G188" s="17">
        <f>VLOOKUP($C188,allFlowProduct!$A:$P,8,FALSE)</f>
        <v>7</v>
      </c>
      <c r="H188" s="17">
        <f t="shared" si="3"/>
        <v>-1</v>
      </c>
    </row>
    <row r="189" spans="1:8" x14ac:dyDescent="0.5">
      <c r="A189" s="71" t="s">
        <v>800</v>
      </c>
      <c r="C189" s="18" t="s">
        <v>3023</v>
      </c>
      <c r="D189" s="17" t="str">
        <f>VLOOKUP($C189,allFlowProduct!$A:$P,4,FALSE)</f>
        <v>มะเขือม่วง</v>
      </c>
      <c r="E189" s="17" t="str">
        <f>VLOOKUP($C189,allFlowProduct!$A:$P,5,FALSE)</f>
        <v>กก</v>
      </c>
      <c r="F189" s="17">
        <f>VLOOKUP($C189,allFlowProduct!$A:$P,3,FALSE)</f>
        <v>3</v>
      </c>
      <c r="G189" s="17">
        <f>VLOOKUP($C189,allFlowProduct!$A:$P,8,FALSE)</f>
        <v>7</v>
      </c>
      <c r="H189" s="17">
        <f t="shared" si="3"/>
        <v>-1</v>
      </c>
    </row>
    <row r="190" spans="1:8" x14ac:dyDescent="0.5">
      <c r="A190" s="71" t="s">
        <v>4108</v>
      </c>
      <c r="C190" s="18" t="s">
        <v>3021</v>
      </c>
      <c r="D190" s="17" t="str">
        <f>VLOOKUP($C190,allFlowProduct!$A:$P,4,FALSE)</f>
        <v>มะเขือยาวเขียว</v>
      </c>
      <c r="E190" s="17" t="str">
        <f>VLOOKUP($C190,allFlowProduct!$A:$P,5,FALSE)</f>
        <v>กก</v>
      </c>
      <c r="F190" s="17">
        <f>VLOOKUP($C190,allFlowProduct!$A:$P,3,FALSE)</f>
        <v>3</v>
      </c>
      <c r="G190" s="17">
        <f>VLOOKUP($C190,allFlowProduct!$A:$P,8,FALSE)</f>
        <v>7</v>
      </c>
      <c r="H190" s="17">
        <f t="shared" si="3"/>
        <v>-1</v>
      </c>
    </row>
    <row r="191" spans="1:8" x14ac:dyDescent="0.5">
      <c r="A191" s="71" t="s">
        <v>794</v>
      </c>
      <c r="C191" s="18" t="s">
        <v>3030</v>
      </c>
      <c r="D191" s="17" t="str">
        <f>VLOOKUP($C191,allFlowProduct!$A:$P,4,FALSE)</f>
        <v>มะกรูด</v>
      </c>
      <c r="E191" s="17" t="str">
        <f>VLOOKUP($C191,allFlowProduct!$A:$P,5,FALSE)</f>
        <v>กก</v>
      </c>
      <c r="F191" s="17">
        <f>VLOOKUP($C191,allFlowProduct!$A:$P,3,FALSE)</f>
        <v>3</v>
      </c>
      <c r="G191" s="17">
        <f>VLOOKUP($C191,allFlowProduct!$A:$P,8,FALSE)</f>
        <v>7</v>
      </c>
      <c r="H191" s="17">
        <f t="shared" si="3"/>
        <v>-1</v>
      </c>
    </row>
    <row r="192" spans="1:8" x14ac:dyDescent="0.5">
      <c r="A192" s="71" t="s">
        <v>993</v>
      </c>
      <c r="C192" s="24"/>
      <c r="D192" s="17" t="e">
        <f>VLOOKUP($C192,allFlowProduct!$A:$P,4,FALSE)</f>
        <v>#N/A</v>
      </c>
      <c r="E192" s="17" t="e">
        <f>VLOOKUP($C192,allFlowProduct!$A:$P,5,FALSE)</f>
        <v>#N/A</v>
      </c>
      <c r="F192" s="17" t="e">
        <f>VLOOKUP($C192,allFlowProduct!$A:$P,3,FALSE)</f>
        <v>#N/A</v>
      </c>
      <c r="G192" s="17" t="e">
        <f>VLOOKUP($C192,allFlowProduct!$A:$P,8,FALSE)</f>
        <v>#N/A</v>
      </c>
      <c r="H192" s="17" t="e">
        <f t="shared" si="3"/>
        <v>#N/A</v>
      </c>
    </row>
    <row r="193" spans="1:8" x14ac:dyDescent="0.5">
      <c r="A193" s="71" t="s">
        <v>52</v>
      </c>
      <c r="C193" s="18" t="s">
        <v>2441</v>
      </c>
      <c r="D193" s="17" t="str">
        <f>VLOOKUP($C193,allFlowProduct!$A:$P,4,FALSE)</f>
        <v>มะขามตาโต</v>
      </c>
      <c r="E193" s="17" t="str">
        <f>VLOOKUP($C193,allFlowProduct!$A:$P,5,FALSE)</f>
        <v>กระปุก</v>
      </c>
      <c r="F193" s="17">
        <f>VLOOKUP($C193,allFlowProduct!$A:$P,3,FALSE)</f>
        <v>5</v>
      </c>
      <c r="G193" s="17">
        <f>VLOOKUP($C193,allFlowProduct!$A:$P,8,FALSE)</f>
        <v>1</v>
      </c>
      <c r="H193" s="17">
        <f t="shared" si="3"/>
        <v>7</v>
      </c>
    </row>
    <row r="194" spans="1:8" x14ac:dyDescent="0.5">
      <c r="A194" s="71" t="s">
        <v>46</v>
      </c>
      <c r="C194" s="18" t="s">
        <v>2426</v>
      </c>
      <c r="D194" s="17" t="str">
        <f>VLOOKUP($C194,allFlowProduct!$A:$P,4,FALSE)</f>
        <v>มะขามหวาน 500 กรัม</v>
      </c>
      <c r="E194" s="17" t="str">
        <f>VLOOKUP($C194,allFlowProduct!$A:$P,5,FALSE)</f>
        <v>ซอง</v>
      </c>
      <c r="F194" s="17">
        <f>VLOOKUP($C194,allFlowProduct!$A:$P,3,FALSE)</f>
        <v>5</v>
      </c>
      <c r="G194" s="17">
        <f>VLOOKUP($C194,allFlowProduct!$A:$P,8,FALSE)</f>
        <v>1</v>
      </c>
      <c r="H194" s="17">
        <f t="shared" si="3"/>
        <v>7</v>
      </c>
    </row>
    <row r="195" spans="1:8" x14ac:dyDescent="0.5">
      <c r="A195" s="71" t="s">
        <v>2675</v>
      </c>
      <c r="C195" s="18" t="s">
        <v>2971</v>
      </c>
      <c r="D195" s="17" t="str">
        <f>VLOOKUP($C195,allFlowProduct!$A:$P,4,FALSE)</f>
        <v>มะนาว</v>
      </c>
      <c r="E195" s="17" t="str">
        <f>VLOOKUP($C195,allFlowProduct!$A:$P,5,FALSE)</f>
        <v>กก</v>
      </c>
      <c r="F195" s="17">
        <f>VLOOKUP($C195,allFlowProduct!$A:$P,3,FALSE)</f>
        <v>3</v>
      </c>
      <c r="G195" s="17">
        <f>VLOOKUP($C195,allFlowProduct!$A:$P,8,FALSE)</f>
        <v>7</v>
      </c>
      <c r="H195" s="17">
        <f t="shared" si="3"/>
        <v>-1</v>
      </c>
    </row>
    <row r="196" spans="1:8" x14ac:dyDescent="0.5">
      <c r="A196" s="71" t="s">
        <v>38</v>
      </c>
      <c r="C196" s="18" t="s">
        <v>2424</v>
      </c>
      <c r="D196" s="17" t="str">
        <f>VLOOKUP($C196,allFlowProduct!$A:$P,4,FALSE)</f>
        <v>มะนาวดอง</v>
      </c>
      <c r="E196" s="17" t="str">
        <f>VLOOKUP($C196,allFlowProduct!$A:$P,5,FALSE)</f>
        <v>ขวด</v>
      </c>
      <c r="F196" s="17">
        <f>VLOOKUP($C196,allFlowProduct!$A:$P,3,FALSE)</f>
        <v>5</v>
      </c>
      <c r="G196" s="17">
        <f>VLOOKUP($C196,allFlowProduct!$A:$P,8,FALSE)</f>
        <v>1</v>
      </c>
      <c r="H196" s="17">
        <f t="shared" si="3"/>
        <v>7</v>
      </c>
    </row>
    <row r="197" spans="1:8" x14ac:dyDescent="0.5">
      <c r="A197" s="71" t="s">
        <v>973</v>
      </c>
      <c r="C197" s="18" t="s">
        <v>2967</v>
      </c>
      <c r="D197" s="17" t="str">
        <f>VLOOKUP($C197,allFlowProduct!$A:$P,4,FALSE)</f>
        <v>มะปราง</v>
      </c>
      <c r="E197" s="17" t="str">
        <f>VLOOKUP($C197,allFlowProduct!$A:$P,5,FALSE)</f>
        <v>กก</v>
      </c>
      <c r="F197" s="17">
        <f>VLOOKUP($C197,allFlowProduct!$A:$P,3,FALSE)</f>
        <v>3</v>
      </c>
      <c r="G197" s="17">
        <f>VLOOKUP($C197,allFlowProduct!$A:$P,8,FALSE)</f>
        <v>7</v>
      </c>
      <c r="H197" s="17">
        <f t="shared" si="3"/>
        <v>-1</v>
      </c>
    </row>
    <row r="198" spans="1:8" x14ac:dyDescent="0.5">
      <c r="A198" s="71" t="s">
        <v>4109</v>
      </c>
      <c r="C198" s="18" t="s">
        <v>2938</v>
      </c>
      <c r="D198" s="17" t="str">
        <f>VLOOKUP($C198,allFlowProduct!$A:$P,4,FALSE)</f>
        <v>มะม่วงอาร์ทูอีทู</v>
      </c>
      <c r="E198" s="17" t="str">
        <f>VLOOKUP($C198,allFlowProduct!$A:$P,5,FALSE)</f>
        <v>กก</v>
      </c>
      <c r="F198" s="17">
        <f>VLOOKUP($C198,allFlowProduct!$A:$P,3,FALSE)</f>
        <v>3</v>
      </c>
      <c r="G198" s="17">
        <f>VLOOKUP($C198,allFlowProduct!$A:$P,8,FALSE)</f>
        <v>7</v>
      </c>
      <c r="H198" s="17">
        <f t="shared" ref="H198:H220" si="4">IF($G198=7,-1,IF($G198=1,7,IF($G198=3,7,IF($G198=5,0,"error"))))</f>
        <v>-1</v>
      </c>
    </row>
    <row r="199" spans="1:8" x14ac:dyDescent="0.5">
      <c r="A199" s="71" t="s">
        <v>959</v>
      </c>
      <c r="C199" s="18" t="s">
        <v>2927</v>
      </c>
      <c r="D199" s="17" t="str">
        <f>VLOOKUP($C199,allFlowProduct!$A:$P,4,FALSE)</f>
        <v>มะม่วงเขียวเสวย</v>
      </c>
      <c r="E199" s="17" t="str">
        <f>VLOOKUP($C199,allFlowProduct!$A:$P,5,FALSE)</f>
        <v>กก</v>
      </c>
      <c r="F199" s="17">
        <f>VLOOKUP($C199,allFlowProduct!$A:$P,3,FALSE)</f>
        <v>3</v>
      </c>
      <c r="G199" s="17">
        <f>VLOOKUP($C199,allFlowProduct!$A:$P,8,FALSE)</f>
        <v>7</v>
      </c>
      <c r="H199" s="17">
        <f t="shared" si="4"/>
        <v>-1</v>
      </c>
    </row>
    <row r="200" spans="1:8" x14ac:dyDescent="0.5">
      <c r="A200" s="71" t="s">
        <v>963</v>
      </c>
      <c r="C200" s="18" t="s">
        <v>2928</v>
      </c>
      <c r="D200" s="17" t="str">
        <f>VLOOKUP($C200,allFlowProduct!$A:$P,4,FALSE)</f>
        <v>มะม่วงเขียวใหญ่</v>
      </c>
      <c r="E200" s="17" t="str">
        <f>VLOOKUP($C200,allFlowProduct!$A:$P,5,FALSE)</f>
        <v>กก</v>
      </c>
      <c r="F200" s="17">
        <f>VLOOKUP($C200,allFlowProduct!$A:$P,3,FALSE)</f>
        <v>3</v>
      </c>
      <c r="G200" s="17">
        <f>VLOOKUP($C200,allFlowProduct!$A:$P,8,FALSE)</f>
        <v>7</v>
      </c>
      <c r="H200" s="17">
        <f t="shared" si="4"/>
        <v>-1</v>
      </c>
    </row>
    <row r="201" spans="1:8" x14ac:dyDescent="0.5">
      <c r="A201" s="71" t="s">
        <v>981</v>
      </c>
      <c r="C201" s="18" t="s">
        <v>2923</v>
      </c>
      <c r="D201" s="17" t="str">
        <f>VLOOKUP($C201,allFlowProduct!$A:$P,4,FALSE)</f>
        <v>มะม่วงเบา</v>
      </c>
      <c r="E201" s="17" t="str">
        <f>VLOOKUP($C201,allFlowProduct!$A:$P,5,FALSE)</f>
        <v>กก</v>
      </c>
      <c r="F201" s="17">
        <f>VLOOKUP($C201,allFlowProduct!$A:$P,3,FALSE)</f>
        <v>3</v>
      </c>
      <c r="G201" s="17">
        <f>VLOOKUP($C201,allFlowProduct!$A:$P,8,FALSE)</f>
        <v>7</v>
      </c>
      <c r="H201" s="17">
        <f t="shared" si="4"/>
        <v>-1</v>
      </c>
    </row>
    <row r="202" spans="1:8" x14ac:dyDescent="0.5">
      <c r="A202" s="71" t="s">
        <v>53</v>
      </c>
      <c r="C202" s="18" t="s">
        <v>2924</v>
      </c>
      <c r="D202" s="17" t="str">
        <f>VLOOKUP($C202,allFlowProduct!$A:$P,4,FALSE)</f>
        <v>มะม่วงแก้ว</v>
      </c>
      <c r="E202" s="17" t="str">
        <f>VLOOKUP($C202,allFlowProduct!$A:$P,5,FALSE)</f>
        <v>กก</v>
      </c>
      <c r="F202" s="17">
        <f>VLOOKUP($C202,allFlowProduct!$A:$P,3,FALSE)</f>
        <v>3</v>
      </c>
      <c r="G202" s="17">
        <f>VLOOKUP($C202,allFlowProduct!$A:$P,8,FALSE)</f>
        <v>7</v>
      </c>
      <c r="H202" s="17">
        <f t="shared" si="4"/>
        <v>-1</v>
      </c>
    </row>
    <row r="203" spans="1:8" x14ac:dyDescent="0.5">
      <c r="A203" s="71" t="s">
        <v>978</v>
      </c>
      <c r="C203" s="18" t="s">
        <v>2925</v>
      </c>
      <c r="D203" s="17" t="str">
        <f>VLOOKUP($C203,allFlowProduct!$A:$P,4,FALSE)</f>
        <v>มะม่วงแรด</v>
      </c>
      <c r="E203" s="17" t="str">
        <f>VLOOKUP($C203,allFlowProduct!$A:$P,5,FALSE)</f>
        <v>กก</v>
      </c>
      <c r="F203" s="17">
        <f>VLOOKUP($C203,allFlowProduct!$A:$P,3,FALSE)</f>
        <v>3</v>
      </c>
      <c r="G203" s="17">
        <f>VLOOKUP($C203,allFlowProduct!$A:$P,8,FALSE)</f>
        <v>7</v>
      </c>
      <c r="H203" s="17">
        <f t="shared" si="4"/>
        <v>-1</v>
      </c>
    </row>
    <row r="204" spans="1:8" x14ac:dyDescent="0.5">
      <c r="A204" s="71" t="s">
        <v>868</v>
      </c>
      <c r="C204" s="18" t="s">
        <v>2931</v>
      </c>
      <c r="D204" s="17" t="str">
        <f>VLOOKUP($C204,allFlowProduct!$A:$P,4,FALSE)</f>
        <v>มะม่วงโชคอนันต์</v>
      </c>
      <c r="E204" s="17" t="str">
        <f>VLOOKUP($C204,allFlowProduct!$A:$P,5,FALSE)</f>
        <v>กก</v>
      </c>
      <c r="F204" s="17">
        <f>VLOOKUP($C204,allFlowProduct!$A:$P,3,FALSE)</f>
        <v>3</v>
      </c>
      <c r="G204" s="17">
        <f>VLOOKUP($C204,allFlowProduct!$A:$P,8,FALSE)</f>
        <v>7</v>
      </c>
      <c r="H204" s="17">
        <f t="shared" si="4"/>
        <v>-1</v>
      </c>
    </row>
    <row r="205" spans="1:8" x14ac:dyDescent="0.5">
      <c r="A205" s="71" t="s">
        <v>57</v>
      </c>
      <c r="C205" s="18" t="s">
        <v>2444</v>
      </c>
      <c r="D205" s="17" t="str">
        <f>VLOOKUP($C205,allFlowProduct!$A:$P,4,FALSE)</f>
        <v>มะม่วงกวน</v>
      </c>
      <c r="E205" s="17" t="str">
        <f>VLOOKUP($C205,allFlowProduct!$A:$P,5,FALSE)</f>
        <v>กระปุก</v>
      </c>
      <c r="F205" s="17">
        <f>VLOOKUP($C205,allFlowProduct!$A:$P,3,FALSE)</f>
        <v>5</v>
      </c>
      <c r="G205" s="17">
        <f>VLOOKUP($C205,allFlowProduct!$A:$P,8,FALSE)</f>
        <v>1</v>
      </c>
      <c r="H205" s="17">
        <f t="shared" si="4"/>
        <v>7</v>
      </c>
    </row>
    <row r="206" spans="1:8" x14ac:dyDescent="0.5">
      <c r="A206" s="71" t="s">
        <v>970</v>
      </c>
      <c r="C206" s="18" t="s">
        <v>2935</v>
      </c>
      <c r="D206" s="17" t="str">
        <f>VLOOKUP($C206,allFlowProduct!$A:$P,4,FALSE)</f>
        <v>มะม่วงทรายขาว</v>
      </c>
      <c r="E206" s="17" t="str">
        <f>VLOOKUP($C206,allFlowProduct!$A:$P,5,FALSE)</f>
        <v>กก</v>
      </c>
      <c r="F206" s="17">
        <f>VLOOKUP($C206,allFlowProduct!$A:$P,3,FALSE)</f>
        <v>3</v>
      </c>
      <c r="G206" s="17">
        <f>VLOOKUP($C206,allFlowProduct!$A:$P,8,FALSE)</f>
        <v>7</v>
      </c>
      <c r="H206" s="17">
        <f t="shared" si="4"/>
        <v>-1</v>
      </c>
    </row>
    <row r="207" spans="1:8" x14ac:dyDescent="0.5">
      <c r="A207" s="71" t="s">
        <v>4110</v>
      </c>
      <c r="C207" s="18" t="s">
        <v>3349</v>
      </c>
      <c r="D207" s="17" t="str">
        <f>VLOOKUP($C207,allFlowProduct!$A:$P,4,FALSE)</f>
        <v>มะม่วงน้ำดอกไม้ ดิบ</v>
      </c>
      <c r="E207" s="17" t="str">
        <f>VLOOKUP($C207,allFlowProduct!$A:$P,5,FALSE)</f>
        <v>กก</v>
      </c>
      <c r="F207" s="17">
        <f>VLOOKUP($C207,allFlowProduct!$A:$P,3,FALSE)</f>
        <v>3</v>
      </c>
      <c r="G207" s="17">
        <f>VLOOKUP($C207,allFlowProduct!$A:$P,8,FALSE)</f>
        <v>7</v>
      </c>
      <c r="H207" s="17">
        <f t="shared" si="4"/>
        <v>-1</v>
      </c>
    </row>
    <row r="208" spans="1:8" x14ac:dyDescent="0.5">
      <c r="A208" s="71" t="s">
        <v>4111</v>
      </c>
      <c r="C208" s="18" t="s">
        <v>2926</v>
      </c>
      <c r="D208" s="17" t="str">
        <f>VLOOKUP($C208,allFlowProduct!$A:$P,4,FALSE)</f>
        <v>มะม่วงน้ำดอกไม้ สุก</v>
      </c>
      <c r="E208" s="17" t="str">
        <f>VLOOKUP($C208,allFlowProduct!$A:$P,5,FALSE)</f>
        <v>กก</v>
      </c>
      <c r="F208" s="17">
        <f>VLOOKUP($C208,allFlowProduct!$A:$P,3,FALSE)</f>
        <v>3</v>
      </c>
      <c r="G208" s="17">
        <f>VLOOKUP($C208,allFlowProduct!$A:$P,8,FALSE)</f>
        <v>7</v>
      </c>
      <c r="H208" s="17">
        <f t="shared" si="4"/>
        <v>-1</v>
      </c>
    </row>
    <row r="209" spans="1:8" x14ac:dyDescent="0.5">
      <c r="A209" s="71" t="s">
        <v>4112</v>
      </c>
      <c r="C209" s="18" t="s">
        <v>3349</v>
      </c>
      <c r="D209" s="17" t="str">
        <f>VLOOKUP($C209,allFlowProduct!$A:$P,4,FALSE)</f>
        <v>มะม่วงน้ำดอกไม้ ดิบ</v>
      </c>
      <c r="E209" s="17" t="str">
        <f>VLOOKUP($C209,allFlowProduct!$A:$P,5,FALSE)</f>
        <v>กก</v>
      </c>
      <c r="F209" s="17">
        <f>VLOOKUP($C209,allFlowProduct!$A:$P,3,FALSE)</f>
        <v>3</v>
      </c>
      <c r="G209" s="17">
        <f>VLOOKUP($C209,allFlowProduct!$A:$P,8,FALSE)</f>
        <v>7</v>
      </c>
      <c r="H209" s="17">
        <f t="shared" si="4"/>
        <v>-1</v>
      </c>
    </row>
    <row r="210" spans="1:8" x14ac:dyDescent="0.5">
      <c r="A210" s="71" t="s">
        <v>4113</v>
      </c>
      <c r="C210" s="18" t="s">
        <v>2926</v>
      </c>
      <c r="D210" s="17" t="str">
        <f>VLOOKUP($C210,allFlowProduct!$A:$P,4,FALSE)</f>
        <v>มะม่วงน้ำดอกไม้ สุก</v>
      </c>
      <c r="E210" s="17" t="str">
        <f>VLOOKUP($C210,allFlowProduct!$A:$P,5,FALSE)</f>
        <v>กก</v>
      </c>
      <c r="F210" s="17">
        <f>VLOOKUP($C210,allFlowProduct!$A:$P,3,FALSE)</f>
        <v>3</v>
      </c>
      <c r="G210" s="17">
        <f>VLOOKUP($C210,allFlowProduct!$A:$P,8,FALSE)</f>
        <v>7</v>
      </c>
      <c r="H210" s="17">
        <f t="shared" si="4"/>
        <v>-1</v>
      </c>
    </row>
    <row r="211" spans="1:8" x14ac:dyDescent="0.5">
      <c r="A211" s="71" t="s">
        <v>977</v>
      </c>
      <c r="C211" s="18" t="s">
        <v>2930</v>
      </c>
      <c r="D211" s="17" t="str">
        <f>VLOOKUP($C211,allFlowProduct!$A:$P,4,FALSE)</f>
        <v>มะม่วงพราหมณ์ลืมเมีย</v>
      </c>
      <c r="E211" s="17" t="str">
        <f>VLOOKUP($C211,allFlowProduct!$A:$P,5,FALSE)</f>
        <v>กก</v>
      </c>
      <c r="F211" s="17">
        <f>VLOOKUP($C211,allFlowProduct!$A:$P,3,FALSE)</f>
        <v>3</v>
      </c>
      <c r="G211" s="17">
        <f>VLOOKUP($C211,allFlowProduct!$A:$P,8,FALSE)</f>
        <v>7</v>
      </c>
      <c r="H211" s="17">
        <f t="shared" si="4"/>
        <v>-1</v>
      </c>
    </row>
    <row r="212" spans="1:8" x14ac:dyDescent="0.5">
      <c r="A212" s="71" t="s">
        <v>971</v>
      </c>
      <c r="C212" s="18" t="s">
        <v>2932</v>
      </c>
      <c r="D212" s="17" t="str">
        <f>VLOOKUP($C212,allFlowProduct!$A:$P,4,FALSE)</f>
        <v>มะม่วงฟ้าลั่น</v>
      </c>
      <c r="E212" s="17" t="str">
        <f>VLOOKUP($C212,allFlowProduct!$A:$P,5,FALSE)</f>
        <v>กก</v>
      </c>
      <c r="F212" s="17">
        <f>VLOOKUP($C212,allFlowProduct!$A:$P,3,FALSE)</f>
        <v>3</v>
      </c>
      <c r="G212" s="17">
        <f>VLOOKUP($C212,allFlowProduct!$A:$P,8,FALSE)</f>
        <v>7</v>
      </c>
      <c r="H212" s="17">
        <f t="shared" si="4"/>
        <v>-1</v>
      </c>
    </row>
    <row r="213" spans="1:8" x14ac:dyDescent="0.5">
      <c r="A213" s="71" t="s">
        <v>4114</v>
      </c>
      <c r="C213" s="18" t="s">
        <v>2934</v>
      </c>
      <c r="D213" s="17" t="str">
        <f>VLOOKUP($C213,allFlowProduct!$A:$P,4,FALSE)</f>
        <v>มะม่วงมหาชนก ดิบ</v>
      </c>
      <c r="E213" s="17" t="str">
        <f>VLOOKUP($C213,allFlowProduct!$A:$P,5,FALSE)</f>
        <v>กก</v>
      </c>
      <c r="F213" s="17">
        <f>VLOOKUP($C213,allFlowProduct!$A:$P,3,FALSE)</f>
        <v>3</v>
      </c>
      <c r="G213" s="17">
        <f>VLOOKUP($C213,allFlowProduct!$A:$P,8,FALSE)</f>
        <v>7</v>
      </c>
      <c r="H213" s="17">
        <f t="shared" si="4"/>
        <v>-1</v>
      </c>
    </row>
    <row r="214" spans="1:8" x14ac:dyDescent="0.5">
      <c r="A214" s="71" t="s">
        <v>4115</v>
      </c>
      <c r="C214" s="18" t="s">
        <v>2933</v>
      </c>
      <c r="D214" s="17" t="str">
        <f>VLOOKUP($C214,allFlowProduct!$A:$P,4,FALSE)</f>
        <v>มะม่วงมหาชนก สุก</v>
      </c>
      <c r="E214" s="17" t="str">
        <f>VLOOKUP($C214,allFlowProduct!$A:$P,5,FALSE)</f>
        <v>กก</v>
      </c>
      <c r="F214" s="17">
        <f>VLOOKUP($C214,allFlowProduct!$A:$P,3,FALSE)</f>
        <v>3</v>
      </c>
      <c r="G214" s="17">
        <f>VLOOKUP($C214,allFlowProduct!$A:$P,8,FALSE)</f>
        <v>7</v>
      </c>
      <c r="H214" s="17">
        <f t="shared" si="4"/>
        <v>-1</v>
      </c>
    </row>
    <row r="215" spans="1:8" x14ac:dyDescent="0.5">
      <c r="A215" s="71" t="s">
        <v>4116</v>
      </c>
      <c r="C215" s="18" t="s">
        <v>2970</v>
      </c>
      <c r="D215" s="17" t="str">
        <f>VLOOKUP($C215,allFlowProduct!$A:$P,4,FALSE)</f>
        <v>มะม่วงหาว มะนาวโห่</v>
      </c>
      <c r="E215" s="17" t="str">
        <f>VLOOKUP($C215,allFlowProduct!$A:$P,5,FALSE)</f>
        <v>กก</v>
      </c>
      <c r="F215" s="17">
        <f>VLOOKUP($C215,allFlowProduct!$A:$P,3,FALSE)</f>
        <v>3</v>
      </c>
      <c r="G215" s="17">
        <f>VLOOKUP($C215,allFlowProduct!$A:$P,8,FALSE)</f>
        <v>7</v>
      </c>
      <c r="H215" s="17">
        <f t="shared" si="4"/>
        <v>-1</v>
      </c>
    </row>
    <row r="216" spans="1:8" x14ac:dyDescent="0.5">
      <c r="A216" s="71" t="s">
        <v>960</v>
      </c>
      <c r="C216" s="18" t="s">
        <v>2929</v>
      </c>
      <c r="D216" s="17" t="str">
        <f>VLOOKUP($C216,allFlowProduct!$A:$P,4,FALSE)</f>
        <v>มะม่วงอกร่องทอง</v>
      </c>
      <c r="E216" s="17" t="str">
        <f>VLOOKUP($C216,allFlowProduct!$A:$P,5,FALSE)</f>
        <v>กก</v>
      </c>
      <c r="F216" s="17">
        <f>VLOOKUP($C216,allFlowProduct!$A:$P,3,FALSE)</f>
        <v>3</v>
      </c>
      <c r="G216" s="17">
        <f>VLOOKUP($C216,allFlowProduct!$A:$P,8,FALSE)</f>
        <v>7</v>
      </c>
      <c r="H216" s="17">
        <f t="shared" si="4"/>
        <v>-1</v>
      </c>
    </row>
    <row r="217" spans="1:8" x14ac:dyDescent="0.5">
      <c r="A217" s="71" t="s">
        <v>974</v>
      </c>
      <c r="C217" s="18" t="s">
        <v>2969</v>
      </c>
      <c r="D217" s="17" t="str">
        <f>VLOOKUP($C217,allFlowProduct!$A:$P,4,FALSE)</f>
        <v>มะยงชิด</v>
      </c>
      <c r="E217" s="17" t="str">
        <f>VLOOKUP($C217,allFlowProduct!$A:$P,5,FALSE)</f>
        <v>กก</v>
      </c>
      <c r="F217" s="17">
        <f>VLOOKUP($C217,allFlowProduct!$A:$P,3,FALSE)</f>
        <v>3</v>
      </c>
      <c r="G217" s="17">
        <f>VLOOKUP($C217,allFlowProduct!$A:$P,8,FALSE)</f>
        <v>7</v>
      </c>
      <c r="H217" s="17">
        <f t="shared" si="4"/>
        <v>-1</v>
      </c>
    </row>
    <row r="218" spans="1:8" x14ac:dyDescent="0.5">
      <c r="A218" s="71" t="s">
        <v>808</v>
      </c>
      <c r="C218" s="18" t="s">
        <v>3074</v>
      </c>
      <c r="D218" s="17" t="str">
        <f>VLOOKUP($C218,allFlowProduct!$A:$P,4,FALSE)</f>
        <v>มะระ</v>
      </c>
      <c r="E218" s="17" t="str">
        <f>VLOOKUP($C218,allFlowProduct!$A:$P,5,FALSE)</f>
        <v>กก</v>
      </c>
      <c r="F218" s="17">
        <f>VLOOKUP($C218,allFlowProduct!$A:$P,3,FALSE)</f>
        <v>3</v>
      </c>
      <c r="G218" s="17">
        <f>VLOOKUP($C218,allFlowProduct!$A:$P,8,FALSE)</f>
        <v>7</v>
      </c>
      <c r="H218" s="17">
        <f t="shared" si="4"/>
        <v>-1</v>
      </c>
    </row>
    <row r="219" spans="1:8" x14ac:dyDescent="0.5">
      <c r="A219" s="71" t="s">
        <v>786</v>
      </c>
      <c r="C219" s="18" t="s">
        <v>2984</v>
      </c>
      <c r="D219" s="17" t="str">
        <f>VLOOKUP($C219,allFlowProduct!$A:$P,4,FALSE)</f>
        <v>มะระขี้นก</v>
      </c>
      <c r="E219" s="17" t="str">
        <f>VLOOKUP($C219,allFlowProduct!$A:$P,5,FALSE)</f>
        <v>กก</v>
      </c>
      <c r="F219" s="17">
        <f>VLOOKUP($C219,allFlowProduct!$A:$P,3,FALSE)</f>
        <v>3</v>
      </c>
      <c r="G219" s="17">
        <f>VLOOKUP($C219,allFlowProduct!$A:$P,8,FALSE)</f>
        <v>7</v>
      </c>
      <c r="H219" s="17">
        <f t="shared" si="4"/>
        <v>-1</v>
      </c>
    </row>
    <row r="220" spans="1:8" x14ac:dyDescent="0.5">
      <c r="A220" s="71" t="s">
        <v>791</v>
      </c>
      <c r="C220" s="18" t="s">
        <v>3353</v>
      </c>
      <c r="D220" s="17" t="str">
        <f>VLOOKUP($C220,allFlowProduct!$A:$P,4,FALSE)</f>
        <v>มะละกอดิบ</v>
      </c>
      <c r="E220" s="17" t="str">
        <f>VLOOKUP($C220,allFlowProduct!$A:$P,5,FALSE)</f>
        <v>กก</v>
      </c>
      <c r="F220" s="17">
        <f>VLOOKUP($C220,allFlowProduct!$A:$P,3,FALSE)</f>
        <v>3</v>
      </c>
      <c r="G220" s="17">
        <f>VLOOKUP($C220,allFlowProduct!$A:$P,8,FALSE)</f>
        <v>7</v>
      </c>
      <c r="H220" s="17">
        <f t="shared" si="4"/>
        <v>-1</v>
      </c>
    </row>
    <row r="221" spans="1:8" x14ac:dyDescent="0.5">
      <c r="A221" s="71" t="s">
        <v>4117</v>
      </c>
      <c r="C221" s="18" t="s">
        <v>2977</v>
      </c>
      <c r="D221" s="70" t="str">
        <f>VLOOKUP($C221,allFlowProduct!$A:$P,4,FALSE)</f>
        <v>มะละกอดิบ กลาง</v>
      </c>
      <c r="E221" s="70" t="str">
        <f>VLOOKUP($C221,allFlowProduct!$A:$P,5,FALSE)</f>
        <v>ลูก</v>
      </c>
      <c r="F221" s="70">
        <f>VLOOKUP($C221,allFlowProduct!$A:$P,3,FALSE)</f>
        <v>3</v>
      </c>
      <c r="G221" s="70">
        <f>VLOOKUP($C221,allFlowProduct!$A:$P,8,FALSE)</f>
        <v>7</v>
      </c>
      <c r="H221" s="70">
        <f t="shared" ref="H221:H266" si="5">IF($G221=7,-1,IF($G221=1,7,IF($G221=3,7,IF($G221=5,0,"error"))))</f>
        <v>-1</v>
      </c>
    </row>
    <row r="222" spans="1:8" x14ac:dyDescent="0.5">
      <c r="A222" s="71" t="s">
        <v>878</v>
      </c>
      <c r="C222" s="18" t="s">
        <v>2980</v>
      </c>
      <c r="D222" s="70" t="str">
        <f>VLOOKUP($C222,allFlowProduct!$A:$P,4,FALSE)</f>
        <v>มะละกอสุก</v>
      </c>
      <c r="E222" s="70" t="str">
        <f>VLOOKUP($C222,allFlowProduct!$A:$P,5,FALSE)</f>
        <v>กก</v>
      </c>
      <c r="F222" s="70">
        <f>VLOOKUP($C222,allFlowProduct!$A:$P,3,FALSE)</f>
        <v>3</v>
      </c>
      <c r="G222" s="70">
        <f>VLOOKUP($C222,allFlowProduct!$A:$P,8,FALSE)</f>
        <v>7</v>
      </c>
      <c r="H222" s="70">
        <f t="shared" si="5"/>
        <v>-1</v>
      </c>
    </row>
    <row r="223" spans="1:8" x14ac:dyDescent="0.5">
      <c r="A223" s="71" t="s">
        <v>870</v>
      </c>
      <c r="C223" s="18" t="s">
        <v>2948</v>
      </c>
      <c r="D223" s="70" t="str">
        <f>VLOOKUP($C223,allFlowProduct!$A:$P,4,FALSE)</f>
        <v>มังคุด</v>
      </c>
      <c r="E223" s="70" t="str">
        <f>VLOOKUP($C223,allFlowProduct!$A:$P,5,FALSE)</f>
        <v>กก</v>
      </c>
      <c r="F223" s="70">
        <f>VLOOKUP($C223,allFlowProduct!$A:$P,3,FALSE)</f>
        <v>3</v>
      </c>
      <c r="G223" s="70">
        <f>VLOOKUP($C223,allFlowProduct!$A:$P,8,FALSE)</f>
        <v>7</v>
      </c>
      <c r="H223" s="70">
        <f t="shared" si="5"/>
        <v>-1</v>
      </c>
    </row>
    <row r="224" spans="1:8" x14ac:dyDescent="0.5">
      <c r="A224" s="71" t="s">
        <v>4118</v>
      </c>
      <c r="C224" s="18" t="s">
        <v>3051</v>
      </c>
      <c r="D224" s="70" t="str">
        <f>VLOOKUP($C224,allFlowProduct!$A:$P,4,FALSE)</f>
        <v>มันเทศแครอท</v>
      </c>
      <c r="E224" s="70" t="str">
        <f>VLOOKUP($C224,allFlowProduct!$A:$P,5,FALSE)</f>
        <v>กก</v>
      </c>
      <c r="F224" s="70">
        <f>VLOOKUP($C224,allFlowProduct!$A:$P,3,FALSE)</f>
        <v>3</v>
      </c>
      <c r="G224" s="70">
        <f>VLOOKUP($C224,allFlowProduct!$A:$P,8,FALSE)</f>
        <v>7</v>
      </c>
      <c r="H224" s="70">
        <f t="shared" si="5"/>
        <v>-1</v>
      </c>
    </row>
    <row r="225" spans="1:8" x14ac:dyDescent="0.5">
      <c r="A225" s="71" t="s">
        <v>782</v>
      </c>
      <c r="C225" s="18" t="s">
        <v>3052</v>
      </c>
      <c r="D225" s="70" t="str">
        <f>VLOOKUP($C225,allFlowProduct!$A:$P,4,FALSE)</f>
        <v>มันม่วง</v>
      </c>
      <c r="E225" s="70" t="str">
        <f>VLOOKUP($C225,allFlowProduct!$A:$P,5,FALSE)</f>
        <v>กก</v>
      </c>
      <c r="F225" s="70">
        <f>VLOOKUP($C225,allFlowProduct!$A:$P,3,FALSE)</f>
        <v>3</v>
      </c>
      <c r="G225" s="70">
        <f>VLOOKUP($C225,allFlowProduct!$A:$P,8,FALSE)</f>
        <v>7</v>
      </c>
      <c r="H225" s="70">
        <f t="shared" si="5"/>
        <v>-1</v>
      </c>
    </row>
    <row r="226" spans="1:8" x14ac:dyDescent="0.5">
      <c r="A226" s="71" t="s">
        <v>4119</v>
      </c>
      <c r="C226" s="18" t="s">
        <v>3008</v>
      </c>
      <c r="D226" s="70" t="str">
        <f>VLOOKUP($C226,allFlowProduct!$A:$P,4,FALSE)</f>
        <v>มัลเบอรี่</v>
      </c>
      <c r="E226" s="70" t="str">
        <f>VLOOKUP($C226,allFlowProduct!$A:$P,5,FALSE)</f>
        <v>กก</v>
      </c>
      <c r="F226" s="70">
        <f>VLOOKUP($C226,allFlowProduct!$A:$P,3,FALSE)</f>
        <v>3</v>
      </c>
      <c r="G226" s="70">
        <f>VLOOKUP($C226,allFlowProduct!$A:$P,8,FALSE)</f>
        <v>7</v>
      </c>
      <c r="H226" s="70">
        <f t="shared" si="5"/>
        <v>-1</v>
      </c>
    </row>
    <row r="227" spans="1:8" x14ac:dyDescent="0.5">
      <c r="A227" s="71" t="s">
        <v>118</v>
      </c>
      <c r="C227" s="18" t="s">
        <v>2613</v>
      </c>
      <c r="D227" s="70" t="str">
        <f>VLOOKUP($C227,allFlowProduct!$A:$P,4,FALSE)</f>
        <v>มูลวัว</v>
      </c>
      <c r="E227" s="70" t="str">
        <f>VLOOKUP($C227,allFlowProduct!$A:$P,5,FALSE)</f>
        <v>ถุง</v>
      </c>
      <c r="F227" s="70">
        <f>VLOOKUP($C227,allFlowProduct!$A:$P,3,FALSE)</f>
        <v>5</v>
      </c>
      <c r="G227" s="70">
        <f>VLOOKUP($C227,allFlowProduct!$A:$P,8,FALSE)</f>
        <v>7</v>
      </c>
      <c r="H227" s="70">
        <f t="shared" si="5"/>
        <v>-1</v>
      </c>
    </row>
    <row r="228" spans="1:8" x14ac:dyDescent="0.5">
      <c r="A228" s="71" t="s">
        <v>844</v>
      </c>
      <c r="C228" s="18" t="s">
        <v>3144</v>
      </c>
      <c r="D228" s="70" t="str">
        <f>VLOOKUP($C228,allFlowProduct!$A:$P,4,FALSE)</f>
        <v>ยอดฟักทอง</v>
      </c>
      <c r="E228" s="70" t="str">
        <f>VLOOKUP($C228,allFlowProduct!$A:$P,5,FALSE)</f>
        <v>กก</v>
      </c>
      <c r="F228" s="70">
        <f>VLOOKUP($C228,allFlowProduct!$A:$P,3,FALSE)</f>
        <v>3</v>
      </c>
      <c r="G228" s="70">
        <f>VLOOKUP($C228,allFlowProduct!$A:$P,8,FALSE)</f>
        <v>7</v>
      </c>
      <c r="H228" s="70">
        <f t="shared" si="5"/>
        <v>-1</v>
      </c>
    </row>
    <row r="229" spans="1:8" x14ac:dyDescent="0.5">
      <c r="A229" s="71" t="s">
        <v>1075</v>
      </c>
      <c r="C229" s="18" t="s">
        <v>2615</v>
      </c>
      <c r="D229" s="70" t="str">
        <f>VLOOKUP($C229,allFlowProduct!$A:$P,4,FALSE)</f>
        <v>ยาสีฟันผงถ่าน</v>
      </c>
      <c r="E229" s="70" t="str">
        <f>VLOOKUP($C229,allFlowProduct!$A:$P,5,FALSE)</f>
        <v>กระปุก</v>
      </c>
      <c r="F229" s="70">
        <f>VLOOKUP($C229,allFlowProduct!$A:$P,3,FALSE)</f>
        <v>5</v>
      </c>
      <c r="G229" s="70">
        <f>VLOOKUP($C229,allFlowProduct!$A:$P,8,FALSE)</f>
        <v>1</v>
      </c>
      <c r="H229" s="70">
        <f t="shared" si="5"/>
        <v>7</v>
      </c>
    </row>
    <row r="230" spans="1:8" x14ac:dyDescent="0.5">
      <c r="A230" s="71" t="s">
        <v>80</v>
      </c>
      <c r="C230" s="18" t="s">
        <v>2614</v>
      </c>
      <c r="D230" s="70" t="str">
        <f>VLOOKUP($C230,allFlowProduct!$A:$P,4,FALSE)</f>
        <v>ยาสีฟันผงสมุนไพร</v>
      </c>
      <c r="E230" s="70" t="str">
        <f>VLOOKUP($C230,allFlowProduct!$A:$P,5,FALSE)</f>
        <v>หลอด</v>
      </c>
      <c r="F230" s="70">
        <f>VLOOKUP($C230,allFlowProduct!$A:$P,3,FALSE)</f>
        <v>5</v>
      </c>
      <c r="G230" s="70">
        <f>VLOOKUP($C230,allFlowProduct!$A:$P,8,FALSE)</f>
        <v>1</v>
      </c>
      <c r="H230" s="70">
        <f t="shared" si="5"/>
        <v>7</v>
      </c>
    </row>
    <row r="231" spans="1:8" x14ac:dyDescent="0.5">
      <c r="A231" s="71" t="s">
        <v>987</v>
      </c>
      <c r="C231" s="18" t="s">
        <v>2964</v>
      </c>
      <c r="D231" s="70" t="str">
        <f>VLOOKUP($C231,allFlowProduct!$A:$P,4,FALSE)</f>
        <v>รากบัว</v>
      </c>
      <c r="E231" s="70" t="str">
        <f>VLOOKUP($C231,allFlowProduct!$A:$P,5,FALSE)</f>
        <v>กก</v>
      </c>
      <c r="F231" s="70">
        <f>VLOOKUP($C231,allFlowProduct!$A:$P,3,FALSE)</f>
        <v>3</v>
      </c>
      <c r="G231" s="70">
        <f>VLOOKUP($C231,allFlowProduct!$A:$P,8,FALSE)</f>
        <v>7</v>
      </c>
      <c r="H231" s="70">
        <f t="shared" si="5"/>
        <v>-1</v>
      </c>
    </row>
    <row r="232" spans="1:8" x14ac:dyDescent="0.5">
      <c r="A232" s="71" t="s">
        <v>686</v>
      </c>
      <c r="C232" s="18" t="s">
        <v>2442</v>
      </c>
      <c r="D232" s="70" t="str">
        <f>VLOOKUP($C232,allFlowProduct!$A:$P,4,FALSE)</f>
        <v>รากบัวเชื่อม 500 กรัม</v>
      </c>
      <c r="E232" s="70" t="str">
        <f>VLOOKUP($C232,allFlowProduct!$A:$P,5,FALSE)</f>
        <v>ซอง</v>
      </c>
      <c r="F232" s="70">
        <f>VLOOKUP($C232,allFlowProduct!$A:$P,3,FALSE)</f>
        <v>5</v>
      </c>
      <c r="G232" s="70">
        <f>VLOOKUP($C232,allFlowProduct!$A:$P,8,FALSE)</f>
        <v>1</v>
      </c>
      <c r="H232" s="70">
        <f t="shared" si="5"/>
        <v>7</v>
      </c>
    </row>
    <row r="233" spans="1:8" x14ac:dyDescent="0.5">
      <c r="A233" s="71" t="s">
        <v>867</v>
      </c>
      <c r="C233" s="18" t="s">
        <v>2955</v>
      </c>
      <c r="D233" s="70" t="str">
        <f>VLOOKUP($C233,allFlowProduct!$A:$P,4,FALSE)</f>
        <v>ลองกอง</v>
      </c>
      <c r="E233" s="70" t="str">
        <f>VLOOKUP($C233,allFlowProduct!$A:$P,5,FALSE)</f>
        <v>กก</v>
      </c>
      <c r="F233" s="70">
        <f>VLOOKUP($C233,allFlowProduct!$A:$P,3,FALSE)</f>
        <v>3</v>
      </c>
      <c r="G233" s="70">
        <f>VLOOKUP($C233,allFlowProduct!$A:$P,8,FALSE)</f>
        <v>7</v>
      </c>
      <c r="H233" s="70">
        <f t="shared" si="5"/>
        <v>-1</v>
      </c>
    </row>
    <row r="234" spans="1:8" x14ac:dyDescent="0.5">
      <c r="A234" s="71" t="s">
        <v>4120</v>
      </c>
      <c r="C234" s="18" t="s">
        <v>2944</v>
      </c>
      <c r="D234" s="70" t="str">
        <f>VLOOKUP($C234,allFlowProduct!$A:$P,4,FALSE)</f>
        <v>ลำไย(ฐธ9)</v>
      </c>
      <c r="E234" s="70" t="str">
        <f>VLOOKUP($C234,allFlowProduct!$A:$P,5,FALSE)</f>
        <v>กก</v>
      </c>
      <c r="F234" s="70">
        <f>VLOOKUP($C234,allFlowProduct!$A:$P,3,FALSE)</f>
        <v>3</v>
      </c>
      <c r="G234" s="70">
        <f>VLOOKUP($C234,allFlowProduct!$A:$P,8,FALSE)</f>
        <v>7</v>
      </c>
      <c r="H234" s="70">
        <f t="shared" si="5"/>
        <v>-1</v>
      </c>
    </row>
    <row r="235" spans="1:8" x14ac:dyDescent="0.5">
      <c r="A235" s="71" t="s">
        <v>975</v>
      </c>
      <c r="C235" s="18" t="s">
        <v>2943</v>
      </c>
      <c r="D235" s="70" t="str">
        <f>VLOOKUP($C235,allFlowProduct!$A:$P,4,FALSE)</f>
        <v>ลิ้นจี่</v>
      </c>
      <c r="E235" s="70" t="str">
        <f>VLOOKUP($C235,allFlowProduct!$A:$P,5,FALSE)</f>
        <v>กก</v>
      </c>
      <c r="F235" s="70">
        <f>VLOOKUP($C235,allFlowProduct!$A:$P,3,FALSE)</f>
        <v>3</v>
      </c>
      <c r="G235" s="70">
        <f>VLOOKUP($C235,allFlowProduct!$A:$P,8,FALSE)</f>
        <v>7</v>
      </c>
      <c r="H235" s="70">
        <f t="shared" si="5"/>
        <v>-1</v>
      </c>
    </row>
    <row r="236" spans="1:8" x14ac:dyDescent="0.5">
      <c r="A236" s="71" t="s">
        <v>833</v>
      </c>
      <c r="C236" s="18" t="s">
        <v>3100</v>
      </c>
      <c r="D236" s="70" t="str">
        <f>VLOOKUP($C236,allFlowProduct!$A:$P,4,FALSE)</f>
        <v>วอเตอร์เครส</v>
      </c>
      <c r="E236" s="70" t="str">
        <f>VLOOKUP($C236,allFlowProduct!$A:$P,5,FALSE)</f>
        <v>กก</v>
      </c>
      <c r="F236" s="70">
        <f>VLOOKUP($C236,allFlowProduct!$A:$P,3,FALSE)</f>
        <v>3</v>
      </c>
      <c r="G236" s="70">
        <f>VLOOKUP($C236,allFlowProduct!$A:$P,8,FALSE)</f>
        <v>7</v>
      </c>
      <c r="H236" s="70">
        <f t="shared" si="5"/>
        <v>-1</v>
      </c>
    </row>
    <row r="237" spans="1:8" x14ac:dyDescent="0.5">
      <c r="A237" s="71" t="s">
        <v>991</v>
      </c>
      <c r="C237" s="18" t="s">
        <v>3187</v>
      </c>
      <c r="D237" s="70" t="str">
        <f>VLOOKUP($C237,allFlowProduct!$A:$P,4,FALSE)</f>
        <v>ว่านหางจระเข้</v>
      </c>
      <c r="E237" s="70" t="str">
        <f>VLOOKUP($C237,allFlowProduct!$A:$P,5,FALSE)</f>
        <v>กก</v>
      </c>
      <c r="F237" s="70">
        <f>VLOOKUP($C237,allFlowProduct!$A:$P,3,FALSE)</f>
        <v>3</v>
      </c>
      <c r="G237" s="70">
        <f>VLOOKUP($C237,allFlowProduct!$A:$P,8,FALSE)</f>
        <v>7</v>
      </c>
      <c r="H237" s="70">
        <f t="shared" si="5"/>
        <v>-1</v>
      </c>
    </row>
    <row r="238" spans="1:8" x14ac:dyDescent="0.5">
      <c r="A238" s="71" t="s">
        <v>4121</v>
      </c>
      <c r="C238" s="18" t="s">
        <v>2630</v>
      </c>
      <c r="D238" s="70" t="str">
        <f>VLOOKUP($C238,allFlowProduct!$A:$P,4,FALSE)</f>
        <v>สเปรย์ไล่ยุงสมุนไพร</v>
      </c>
      <c r="E238" s="70" t="str">
        <f>VLOOKUP($C238,allFlowProduct!$A:$P,5,FALSE)</f>
        <v>ขวด</v>
      </c>
      <c r="F238" s="70">
        <f>VLOOKUP($C238,allFlowProduct!$A:$P,3,FALSE)</f>
        <v>5</v>
      </c>
      <c r="G238" s="70">
        <f>VLOOKUP($C238,allFlowProduct!$A:$P,8,FALSE)</f>
        <v>1</v>
      </c>
      <c r="H238" s="70">
        <f t="shared" si="5"/>
        <v>7</v>
      </c>
    </row>
    <row r="239" spans="1:8" x14ac:dyDescent="0.5">
      <c r="A239" s="71" t="s">
        <v>77</v>
      </c>
      <c r="C239" s="18" t="s">
        <v>2479</v>
      </c>
      <c r="D239" s="70" t="str">
        <f>VLOOKUP($C239,allFlowProduct!$A:$P,4,FALSE)</f>
        <v>สบู่เหลวขมิ้น</v>
      </c>
      <c r="E239" s="70" t="str">
        <f>VLOOKUP($C239,allFlowProduct!$A:$P,5,FALSE)</f>
        <v>ขวด</v>
      </c>
      <c r="F239" s="70">
        <f>VLOOKUP($C239,allFlowProduct!$A:$P,3,FALSE)</f>
        <v>5</v>
      </c>
      <c r="G239" s="70">
        <f>VLOOKUP($C239,allFlowProduct!$A:$P,8,FALSE)</f>
        <v>1</v>
      </c>
      <c r="H239" s="70">
        <f t="shared" si="5"/>
        <v>7</v>
      </c>
    </row>
    <row r="240" spans="1:8" x14ac:dyDescent="0.5">
      <c r="A240" s="71" t="s">
        <v>4122</v>
      </c>
      <c r="C240" s="18" t="s">
        <v>2480</v>
      </c>
      <c r="D240" s="70" t="str">
        <f>VLOOKUP($C240,allFlowProduct!$A:$P,4,FALSE)</f>
        <v>สบู่เหลวถ่านไม้ไผ่</v>
      </c>
      <c r="E240" s="70" t="str">
        <f>VLOOKUP($C240,allFlowProduct!$A:$P,5,FALSE)</f>
        <v>ขวด</v>
      </c>
      <c r="F240" s="70">
        <f>VLOOKUP($C240,allFlowProduct!$A:$P,3,FALSE)</f>
        <v>5</v>
      </c>
      <c r="G240" s="70">
        <f>VLOOKUP($C240,allFlowProduct!$A:$P,8,FALSE)</f>
        <v>1</v>
      </c>
      <c r="H240" s="70">
        <f t="shared" si="5"/>
        <v>7</v>
      </c>
    </row>
    <row r="241" spans="1:8" x14ac:dyDescent="0.5">
      <c r="A241" s="71" t="s">
        <v>4123</v>
      </c>
      <c r="C241" s="18" t="s">
        <v>2478</v>
      </c>
      <c r="D241" s="70" t="str">
        <f>VLOOKUP($C241,allFlowProduct!$A:$P,4,FALSE)</f>
        <v>สบู่เหลวน้ำนมข้าว&amp;น้ำผึ้ง</v>
      </c>
      <c r="E241" s="70" t="str">
        <f>VLOOKUP($C241,allFlowProduct!$A:$P,5,FALSE)</f>
        <v>ขวด</v>
      </c>
      <c r="F241" s="70">
        <f>VLOOKUP($C241,allFlowProduct!$A:$P,3,FALSE)</f>
        <v>5</v>
      </c>
      <c r="G241" s="70">
        <f>VLOOKUP($C241,allFlowProduct!$A:$P,8,FALSE)</f>
        <v>1</v>
      </c>
      <c r="H241" s="70">
        <f t="shared" si="5"/>
        <v>7</v>
      </c>
    </row>
    <row r="242" spans="1:8" x14ac:dyDescent="0.5">
      <c r="A242" s="71" t="s">
        <v>4124</v>
      </c>
      <c r="C242" s="18" t="s">
        <v>2478</v>
      </c>
      <c r="D242" s="70" t="str">
        <f>VLOOKUP($C242,allFlowProduct!$A:$P,4,FALSE)</f>
        <v>สบู่เหลวน้ำนมข้าว&amp;น้ำผึ้ง</v>
      </c>
      <c r="E242" s="70" t="str">
        <f>VLOOKUP($C242,allFlowProduct!$A:$P,5,FALSE)</f>
        <v>ขวด</v>
      </c>
      <c r="F242" s="70">
        <f>VLOOKUP($C242,allFlowProduct!$A:$P,3,FALSE)</f>
        <v>5</v>
      </c>
      <c r="G242" s="70">
        <f>VLOOKUP($C242,allFlowProduct!$A:$P,8,FALSE)</f>
        <v>1</v>
      </c>
      <c r="H242" s="70">
        <f t="shared" si="5"/>
        <v>7</v>
      </c>
    </row>
    <row r="243" spans="1:8" x14ac:dyDescent="0.5">
      <c r="A243" s="71" t="s">
        <v>75</v>
      </c>
      <c r="C243" s="18" t="s">
        <v>2476</v>
      </c>
      <c r="D243" s="70" t="str">
        <f>VLOOKUP($C243,allFlowProduct!$A:$P,4,FALSE)</f>
        <v>สบู่กาแฟ</v>
      </c>
      <c r="E243" s="70" t="str">
        <f>VLOOKUP($C243,allFlowProduct!$A:$P,5,FALSE)</f>
        <v>ก้อน</v>
      </c>
      <c r="F243" s="70">
        <f>VLOOKUP($C243,allFlowProduct!$A:$P,3,FALSE)</f>
        <v>5</v>
      </c>
      <c r="G243" s="70">
        <f>VLOOKUP($C243,allFlowProduct!$A:$P,8,FALSE)</f>
        <v>1</v>
      </c>
      <c r="H243" s="70">
        <f t="shared" si="5"/>
        <v>7</v>
      </c>
    </row>
    <row r="244" spans="1:8" x14ac:dyDescent="0.5">
      <c r="A244" s="71" t="s">
        <v>76</v>
      </c>
      <c r="C244" s="18" t="s">
        <v>2477</v>
      </c>
      <c r="D244" s="70" t="str">
        <f>VLOOKUP($C244,allFlowProduct!$A:$P,4,FALSE)</f>
        <v>สบู่ข้าว</v>
      </c>
      <c r="E244" s="70" t="str">
        <f>VLOOKUP($C244,allFlowProduct!$A:$P,5,FALSE)</f>
        <v>ก้อน</v>
      </c>
      <c r="F244" s="70">
        <f>VLOOKUP($C244,allFlowProduct!$A:$P,3,FALSE)</f>
        <v>5</v>
      </c>
      <c r="G244" s="70">
        <f>VLOOKUP($C244,allFlowProduct!$A:$P,8,FALSE)</f>
        <v>1</v>
      </c>
      <c r="H244" s="70">
        <f t="shared" si="5"/>
        <v>7</v>
      </c>
    </row>
    <row r="245" spans="1:8" x14ac:dyDescent="0.5">
      <c r="A245" s="71" t="s">
        <v>74</v>
      </c>
      <c r="C245" s="18" t="s">
        <v>2475</v>
      </c>
      <c r="D245" s="70" t="str">
        <f>VLOOKUP($C245,allFlowProduct!$A:$P,4,FALSE)</f>
        <v>สบู่ถ่าน</v>
      </c>
      <c r="E245" s="70" t="str">
        <f>VLOOKUP($C245,allFlowProduct!$A:$P,5,FALSE)</f>
        <v>ก้อน</v>
      </c>
      <c r="F245" s="70">
        <f>VLOOKUP($C245,allFlowProduct!$A:$P,3,FALSE)</f>
        <v>5</v>
      </c>
      <c r="G245" s="70">
        <f>VLOOKUP($C245,allFlowProduct!$A:$P,8,FALSE)</f>
        <v>1</v>
      </c>
      <c r="H245" s="70">
        <f t="shared" si="5"/>
        <v>7</v>
      </c>
    </row>
    <row r="246" spans="1:8" x14ac:dyDescent="0.5">
      <c r="A246" s="71" t="s">
        <v>873</v>
      </c>
      <c r="C246" s="18" t="s">
        <v>2921</v>
      </c>
      <c r="D246" s="70" t="str">
        <f>VLOOKUP($C246,allFlowProduct!$A:$P,4,FALSE)</f>
        <v>ส้มโอ</v>
      </c>
      <c r="E246" s="70" t="str">
        <f>VLOOKUP($C246,allFlowProduct!$A:$P,5,FALSE)</f>
        <v>กก</v>
      </c>
      <c r="F246" s="70">
        <f>VLOOKUP($C246,allFlowProduct!$A:$P,3,FALSE)</f>
        <v>3</v>
      </c>
      <c r="G246" s="70">
        <f>VLOOKUP($C246,allFlowProduct!$A:$P,8,FALSE)</f>
        <v>7</v>
      </c>
      <c r="H246" s="70">
        <f t="shared" si="5"/>
        <v>-1</v>
      </c>
    </row>
    <row r="247" spans="1:8" x14ac:dyDescent="0.5">
      <c r="A247" s="71" t="s">
        <v>937</v>
      </c>
      <c r="C247" s="18" t="s">
        <v>3103</v>
      </c>
      <c r="D247" s="70" t="str">
        <f>VLOOKUP($C247,allFlowProduct!$A:$P,4,FALSE)</f>
        <v>สลัดแก้ว</v>
      </c>
      <c r="E247" s="70" t="str">
        <f>VLOOKUP($C247,allFlowProduct!$A:$P,5,FALSE)</f>
        <v>กก</v>
      </c>
      <c r="F247" s="70">
        <f>VLOOKUP($C247,allFlowProduct!$A:$P,3,FALSE)</f>
        <v>3</v>
      </c>
      <c r="G247" s="70">
        <f>VLOOKUP($C247,allFlowProduct!$A:$P,8,FALSE)</f>
        <v>7</v>
      </c>
      <c r="H247" s="70">
        <f t="shared" si="5"/>
        <v>-1</v>
      </c>
    </row>
    <row r="248" spans="1:8" x14ac:dyDescent="0.5">
      <c r="A248" s="71" t="s">
        <v>935</v>
      </c>
      <c r="C248" s="18" t="s">
        <v>3111</v>
      </c>
      <c r="D248" s="70" t="str">
        <f>VLOOKUP($C248,allFlowProduct!$A:$P,4,FALSE)</f>
        <v>สะระแหน่</v>
      </c>
      <c r="E248" s="70" t="str">
        <f>VLOOKUP($C248,allFlowProduct!$A:$P,5,FALSE)</f>
        <v>กก</v>
      </c>
      <c r="F248" s="70">
        <f>VLOOKUP($C248,allFlowProduct!$A:$P,3,FALSE)</f>
        <v>3</v>
      </c>
      <c r="G248" s="70">
        <f>VLOOKUP($C248,allFlowProduct!$A:$P,8,FALSE)</f>
        <v>7</v>
      </c>
      <c r="H248" s="70">
        <f t="shared" si="5"/>
        <v>-1</v>
      </c>
    </row>
    <row r="249" spans="1:8" x14ac:dyDescent="0.5">
      <c r="A249" s="71" t="s">
        <v>947</v>
      </c>
      <c r="C249" s="18" t="s">
        <v>3178</v>
      </c>
      <c r="D249" s="70" t="str">
        <f>VLOOKUP($C249,allFlowProduct!$A:$P,4,FALSE)</f>
        <v>สายบัว</v>
      </c>
      <c r="E249" s="70" t="str">
        <f>VLOOKUP($C249,allFlowProduct!$A:$P,5,FALSE)</f>
        <v>กก</v>
      </c>
      <c r="F249" s="70">
        <f>VLOOKUP($C249,allFlowProduct!$A:$P,3,FALSE)</f>
        <v>3</v>
      </c>
      <c r="G249" s="70">
        <f>VLOOKUP($C249,allFlowProduct!$A:$P,8,FALSE)</f>
        <v>7</v>
      </c>
      <c r="H249" s="70">
        <f t="shared" si="5"/>
        <v>-1</v>
      </c>
    </row>
    <row r="250" spans="1:8" x14ac:dyDescent="0.5">
      <c r="A250" s="71" t="s">
        <v>793</v>
      </c>
      <c r="C250" s="18" t="s">
        <v>3188</v>
      </c>
      <c r="D250" s="70" t="str">
        <f>VLOOKUP($C250,allFlowProduct!$A:$P,4,FALSE)</f>
        <v>หน่อไม้สด</v>
      </c>
      <c r="E250" s="70" t="str">
        <f>VLOOKUP($C250,allFlowProduct!$A:$P,5,FALSE)</f>
        <v>กก</v>
      </c>
      <c r="F250" s="70">
        <f>VLOOKUP($C250,allFlowProduct!$A:$P,3,FALSE)</f>
        <v>3</v>
      </c>
      <c r="G250" s="70">
        <f>VLOOKUP($C250,allFlowProduct!$A:$P,8,FALSE)</f>
        <v>7</v>
      </c>
      <c r="H250" s="70">
        <f t="shared" si="5"/>
        <v>-1</v>
      </c>
    </row>
    <row r="251" spans="1:8" x14ac:dyDescent="0.5">
      <c r="A251" s="71" t="s">
        <v>4125</v>
      </c>
      <c r="C251" s="18" t="s">
        <v>2593</v>
      </c>
      <c r="D251" s="70" t="str">
        <f>VLOOKUP($C251,allFlowProduct!$A:$P,4,FALSE)</f>
        <v>หนังสือเซ็กซ์กับความรัก(ฐธ9)</v>
      </c>
      <c r="E251" s="70" t="str">
        <f>VLOOKUP($C251,allFlowProduct!$A:$P,5,FALSE)</f>
        <v>เล่ม</v>
      </c>
      <c r="F251" s="70">
        <f>VLOOKUP($C251,allFlowProduct!$A:$P,3,FALSE)</f>
        <v>5</v>
      </c>
      <c r="G251" s="70">
        <f>VLOOKUP($C251,allFlowProduct!$A:$P,8,FALSE)</f>
        <v>1</v>
      </c>
      <c r="H251" s="70">
        <f t="shared" si="5"/>
        <v>7</v>
      </c>
    </row>
    <row r="252" spans="1:8" x14ac:dyDescent="0.5">
      <c r="A252" s="71" t="s">
        <v>561</v>
      </c>
      <c r="C252" s="18" t="s">
        <v>2598</v>
      </c>
      <c r="D252" s="70" t="str">
        <f>VLOOKUP($C252,allFlowProduct!$A:$P,4,FALSE)</f>
        <v>หนังสือเติบโตตามรอยพ่อ(ฐธ9)</v>
      </c>
      <c r="E252" s="70" t="str">
        <f>VLOOKUP($C252,allFlowProduct!$A:$P,5,FALSE)</f>
        <v>เล่ม</v>
      </c>
      <c r="F252" s="70">
        <f>VLOOKUP($C252,allFlowProduct!$A:$P,3,FALSE)</f>
        <v>5</v>
      </c>
      <c r="G252" s="70">
        <f>VLOOKUP($C252,allFlowProduct!$A:$P,8,FALSE)</f>
        <v>1</v>
      </c>
      <c r="H252" s="70">
        <f t="shared" si="5"/>
        <v>7</v>
      </c>
    </row>
    <row r="253" spans="1:8" x14ac:dyDescent="0.5">
      <c r="A253" s="71" t="s">
        <v>120</v>
      </c>
      <c r="C253" s="18" t="s">
        <v>2491</v>
      </c>
      <c r="D253" s="70" t="str">
        <f>VLOOKUP($C253,allFlowProduct!$A:$P,4,FALSE)</f>
        <v>หนังสือกลับบ้าน(ฐธ9)</v>
      </c>
      <c r="E253" s="70" t="str">
        <f>VLOOKUP($C253,allFlowProduct!$A:$P,5,FALSE)</f>
        <v>เล่ม</v>
      </c>
      <c r="F253" s="70">
        <f>VLOOKUP($C253,allFlowProduct!$A:$P,3,FALSE)</f>
        <v>5</v>
      </c>
      <c r="G253" s="70">
        <f>VLOOKUP($C253,allFlowProduct!$A:$P,8,FALSE)</f>
        <v>1</v>
      </c>
      <c r="H253" s="70">
        <f t="shared" si="5"/>
        <v>7</v>
      </c>
    </row>
    <row r="254" spans="1:8" x14ac:dyDescent="0.5">
      <c r="A254" s="71" t="s">
        <v>4126</v>
      </c>
      <c r="C254" s="18" t="s">
        <v>2594</v>
      </c>
      <c r="D254" s="70" t="str">
        <f>VLOOKUP($C254,allFlowProduct!$A:$P,4,FALSE)</f>
        <v>คู่มือเก็บเมล็ดพันธุ์ประจำบ้าน(ฐธ9)</v>
      </c>
      <c r="E254" s="70" t="str">
        <f>VLOOKUP($C254,allFlowProduct!$A:$P,5,FALSE)</f>
        <v>เล่ม</v>
      </c>
      <c r="F254" s="70">
        <f>VLOOKUP($C254,allFlowProduct!$A:$P,3,FALSE)</f>
        <v>5</v>
      </c>
      <c r="G254" s="70">
        <f>VLOOKUP($C254,allFlowProduct!$A:$P,8,FALSE)</f>
        <v>1</v>
      </c>
      <c r="H254" s="70">
        <f t="shared" si="5"/>
        <v>7</v>
      </c>
    </row>
    <row r="255" spans="1:8" x14ac:dyDescent="0.5">
      <c r="A255" s="71" t="s">
        <v>4127</v>
      </c>
      <c r="C255" s="18" t="s">
        <v>2594</v>
      </c>
      <c r="D255" s="70" t="str">
        <f>VLOOKUP($C255,allFlowProduct!$A:$P,4,FALSE)</f>
        <v>คู่มือเก็บเมล็ดพันธุ์ประจำบ้าน(ฐธ9)</v>
      </c>
      <c r="E255" s="70" t="str">
        <f>VLOOKUP($C255,allFlowProduct!$A:$P,5,FALSE)</f>
        <v>เล่ม</v>
      </c>
      <c r="F255" s="70">
        <f>VLOOKUP($C255,allFlowProduct!$A:$P,3,FALSE)</f>
        <v>5</v>
      </c>
      <c r="G255" s="70">
        <f>VLOOKUP($C255,allFlowProduct!$A:$P,8,FALSE)</f>
        <v>1</v>
      </c>
      <c r="H255" s="70">
        <f t="shared" si="5"/>
        <v>7</v>
      </c>
    </row>
    <row r="256" spans="1:8" x14ac:dyDescent="0.5">
      <c r="A256" s="71" t="s">
        <v>4128</v>
      </c>
      <c r="C256" s="18" t="s">
        <v>2595</v>
      </c>
      <c r="D256" s="70" t="str">
        <f>VLOOKUP($C256,allFlowProduct!$A:$P,4,FALSE)</f>
        <v>หนังสือบุกรังโจน(ฐธ9)</v>
      </c>
      <c r="E256" s="70" t="str">
        <f>VLOOKUP($C256,allFlowProduct!$A:$P,5,FALSE)</f>
        <v>เล่ม</v>
      </c>
      <c r="F256" s="70">
        <f>VLOOKUP($C256,allFlowProduct!$A:$P,3,FALSE)</f>
        <v>5</v>
      </c>
      <c r="G256" s="70">
        <f>VLOOKUP($C256,allFlowProduct!$A:$P,8,FALSE)</f>
        <v>1</v>
      </c>
      <c r="H256" s="70">
        <f t="shared" si="5"/>
        <v>7</v>
      </c>
    </row>
    <row r="257" spans="1:8" x14ac:dyDescent="0.5">
      <c r="A257" s="71" t="s">
        <v>121</v>
      </c>
      <c r="C257" s="18" t="s">
        <v>2592</v>
      </c>
      <c r="D257" s="70" t="str">
        <f>VLOOKUP($C257,allFlowProduct!$A:$P,4,FALSE)</f>
        <v>หนังสือลูกโจน(ฐธ9)</v>
      </c>
      <c r="E257" s="70" t="str">
        <f>VLOOKUP($C257,allFlowProduct!$A:$P,5,FALSE)</f>
        <v>เล่ม</v>
      </c>
      <c r="F257" s="70">
        <f>VLOOKUP($C257,allFlowProduct!$A:$P,3,FALSE)</f>
        <v>5</v>
      </c>
      <c r="G257" s="70">
        <f>VLOOKUP($C257,allFlowProduct!$A:$P,8,FALSE)</f>
        <v>1</v>
      </c>
      <c r="H257" s="70">
        <f t="shared" si="5"/>
        <v>7</v>
      </c>
    </row>
    <row r="258" spans="1:8" x14ac:dyDescent="0.5">
      <c r="A258" s="71" t="s">
        <v>1063</v>
      </c>
      <c r="C258" s="18" t="s">
        <v>2597</v>
      </c>
      <c r="D258" s="70" t="str">
        <f>VLOOKUP($C258,allFlowProduct!$A:$P,4,FALSE)</f>
        <v>หนังสือสวน(ฐธ9)</v>
      </c>
      <c r="E258" s="70" t="str">
        <f>VLOOKUP($C258,allFlowProduct!$A:$P,5,FALSE)</f>
        <v>เล่ม</v>
      </c>
      <c r="F258" s="70">
        <f>VLOOKUP($C258,allFlowProduct!$A:$P,3,FALSE)</f>
        <v>5</v>
      </c>
      <c r="G258" s="70">
        <f>VLOOKUP($C258,allFlowProduct!$A:$P,8,FALSE)</f>
        <v>1</v>
      </c>
      <c r="H258" s="70">
        <f t="shared" si="5"/>
        <v>7</v>
      </c>
    </row>
    <row r="259" spans="1:8" x14ac:dyDescent="0.5">
      <c r="A259" s="71" t="s">
        <v>124</v>
      </c>
      <c r="C259" s="18" t="s">
        <v>2596</v>
      </c>
      <c r="D259" s="70" t="str">
        <f>VLOOKUP($C259,allFlowProduct!$A:$P,4,FALSE)</f>
        <v>หนังสืออยู่กับดิน(ฐธ9)</v>
      </c>
      <c r="E259" s="70" t="str">
        <f>VLOOKUP($C259,allFlowProduct!$A:$P,5,FALSE)</f>
        <v>เล่ม</v>
      </c>
      <c r="F259" s="70">
        <f>VLOOKUP($C259,allFlowProduct!$A:$P,3,FALSE)</f>
        <v>5</v>
      </c>
      <c r="G259" s="70">
        <f>VLOOKUP($C259,allFlowProduct!$A:$P,8,FALSE)</f>
        <v>1</v>
      </c>
      <c r="H259" s="70">
        <f t="shared" si="5"/>
        <v>7</v>
      </c>
    </row>
    <row r="260" spans="1:8" x14ac:dyDescent="0.5">
      <c r="A260" s="71" t="s">
        <v>811</v>
      </c>
      <c r="C260" s="18" t="s">
        <v>3031</v>
      </c>
      <c r="D260" s="70" t="str">
        <f>VLOOKUP($C260,allFlowProduct!$A:$P,4,FALSE)</f>
        <v>หอมแดง</v>
      </c>
      <c r="E260" s="70" t="str">
        <f>VLOOKUP($C260,allFlowProduct!$A:$P,5,FALSE)</f>
        <v>กก</v>
      </c>
      <c r="F260" s="70">
        <f>VLOOKUP($C260,allFlowProduct!$A:$P,3,FALSE)</f>
        <v>3</v>
      </c>
      <c r="G260" s="70">
        <f>VLOOKUP($C260,allFlowProduct!$A:$P,8,FALSE)</f>
        <v>7</v>
      </c>
      <c r="H260" s="70">
        <f t="shared" si="5"/>
        <v>-1</v>
      </c>
    </row>
    <row r="261" spans="1:8" x14ac:dyDescent="0.5">
      <c r="A261" s="71" t="s">
        <v>4129</v>
      </c>
      <c r="C261" s="18" t="s">
        <v>3033</v>
      </c>
      <c r="D261" s="70" t="str">
        <f>VLOOKUP($C261,allFlowProduct!$A:$P,4,FALSE)</f>
        <v>หอมหัวใหญ่</v>
      </c>
      <c r="E261" s="70" t="str">
        <f>VLOOKUP($C261,allFlowProduct!$A:$P,5,FALSE)</f>
        <v>กก</v>
      </c>
      <c r="F261" s="70">
        <f>VLOOKUP($C261,allFlowProduct!$A:$P,3,FALSE)</f>
        <v>3</v>
      </c>
      <c r="G261" s="70">
        <f>VLOOKUP($C261,allFlowProduct!$A:$P,8,FALSE)</f>
        <v>7</v>
      </c>
      <c r="H261" s="70">
        <f t="shared" si="5"/>
        <v>-1</v>
      </c>
    </row>
    <row r="262" spans="1:8" x14ac:dyDescent="0.5">
      <c r="A262" s="71" t="s">
        <v>4130</v>
      </c>
      <c r="C262" s="18" t="s">
        <v>2600</v>
      </c>
      <c r="D262" s="70" t="str">
        <f>VLOOKUP($C262,allFlowProduct!$A:$P,4,FALSE)</f>
        <v>หัวเชื้อ SuperM 1 ลิตร(ฐธ9)</v>
      </c>
      <c r="E262" s="70" t="str">
        <f>VLOOKUP($C262,allFlowProduct!$A:$P,5,FALSE)</f>
        <v>ขวด</v>
      </c>
      <c r="F262" s="70">
        <f>VLOOKUP($C262,allFlowProduct!$A:$P,3,FALSE)</f>
        <v>5</v>
      </c>
      <c r="G262" s="70">
        <f>VLOOKUP($C262,allFlowProduct!$A:$P,8,FALSE)</f>
        <v>7</v>
      </c>
      <c r="H262" s="70">
        <f t="shared" si="5"/>
        <v>-1</v>
      </c>
    </row>
    <row r="263" spans="1:8" x14ac:dyDescent="0.5">
      <c r="A263" s="71" t="s">
        <v>920</v>
      </c>
      <c r="C263" s="18" t="s">
        <v>2986</v>
      </c>
      <c r="D263" s="70" t="str">
        <f>VLOOKUP($C263,allFlowProduct!$A:$P,4,FALSE)</f>
        <v>หัวไชเท้า</v>
      </c>
      <c r="E263" s="70" t="str">
        <f>VLOOKUP($C263,allFlowProduct!$A:$P,5,FALSE)</f>
        <v>กก</v>
      </c>
      <c r="F263" s="70">
        <f>VLOOKUP($C263,allFlowProduct!$A:$P,3,FALSE)</f>
        <v>3</v>
      </c>
      <c r="G263" s="70">
        <f>VLOOKUP($C263,allFlowProduct!$A:$P,8,FALSE)</f>
        <v>7</v>
      </c>
      <c r="H263" s="70">
        <f t="shared" si="5"/>
        <v>-1</v>
      </c>
    </row>
    <row r="264" spans="1:8" x14ac:dyDescent="0.5">
      <c r="A264" s="71" t="s">
        <v>795</v>
      </c>
      <c r="C264" s="18" t="s">
        <v>2985</v>
      </c>
      <c r="D264" s="70" t="str">
        <f>VLOOKUP($C264,allFlowProduct!$A:$P,4,FALSE)</f>
        <v>หัวปลี</v>
      </c>
      <c r="E264" s="70" t="str">
        <f>VLOOKUP($C264,allFlowProduct!$A:$P,5,FALSE)</f>
        <v>หัว</v>
      </c>
      <c r="F264" s="70">
        <f>VLOOKUP($C264,allFlowProduct!$A:$P,3,FALSE)</f>
        <v>3</v>
      </c>
      <c r="G264" s="70">
        <f>VLOOKUP($C264,allFlowProduct!$A:$P,8,FALSE)</f>
        <v>7</v>
      </c>
      <c r="H264" s="70">
        <f t="shared" si="5"/>
        <v>-1</v>
      </c>
    </row>
    <row r="265" spans="1:8" x14ac:dyDescent="0.5">
      <c r="A265" s="71" t="s">
        <v>4131</v>
      </c>
      <c r="C265" s="18" t="s">
        <v>2985</v>
      </c>
      <c r="D265" s="70" t="str">
        <f>VLOOKUP($C265,allFlowProduct!$A:$P,4,FALSE)</f>
        <v>หัวปลี</v>
      </c>
      <c r="E265" s="70" t="str">
        <f>VLOOKUP($C265,allFlowProduct!$A:$P,5,FALSE)</f>
        <v>หัว</v>
      </c>
      <c r="F265" s="70">
        <f>VLOOKUP($C265,allFlowProduct!$A:$P,3,FALSE)</f>
        <v>3</v>
      </c>
      <c r="G265" s="70">
        <f>VLOOKUP($C265,allFlowProduct!$A:$P,8,FALSE)</f>
        <v>7</v>
      </c>
      <c r="H265" s="70">
        <f t="shared" si="5"/>
        <v>-1</v>
      </c>
    </row>
    <row r="266" spans="1:8" x14ac:dyDescent="0.5">
      <c r="A266" s="71" t="s">
        <v>861</v>
      </c>
      <c r="C266" s="18" t="s">
        <v>3162</v>
      </c>
      <c r="D266" s="70" t="str">
        <f>VLOOKUP($C266,allFlowProduct!$A:$P,4,FALSE)</f>
        <v>อ่อมแซบ</v>
      </c>
      <c r="E266" s="70" t="str">
        <f>VLOOKUP($C266,allFlowProduct!$A:$P,5,FALSE)</f>
        <v>กก</v>
      </c>
      <c r="F266" s="70">
        <f>VLOOKUP($C266,allFlowProduct!$A:$P,3,FALSE)</f>
        <v>3</v>
      </c>
      <c r="G266" s="70">
        <f>VLOOKUP($C266,allFlowProduct!$A:$P,8,FALSE)</f>
        <v>7</v>
      </c>
      <c r="H266" s="70">
        <f t="shared" si="5"/>
        <v>-1</v>
      </c>
    </row>
  </sheetData>
  <conditionalFormatting sqref="C158">
    <cfRule type="duplicateValues" dxfId="1127" priority="310"/>
  </conditionalFormatting>
  <conditionalFormatting sqref="C167">
    <cfRule type="duplicateValues" dxfId="1126" priority="301"/>
  </conditionalFormatting>
  <conditionalFormatting sqref="C172">
    <cfRule type="duplicateValues" dxfId="1125" priority="298"/>
  </conditionalFormatting>
  <conditionalFormatting sqref="C173">
    <cfRule type="duplicateValues" dxfId="1124" priority="297"/>
  </conditionalFormatting>
  <conditionalFormatting sqref="C171">
    <cfRule type="duplicateValues" dxfId="1123" priority="291"/>
  </conditionalFormatting>
  <conditionalFormatting sqref="C192">
    <cfRule type="duplicateValues" dxfId="1122" priority="280"/>
  </conditionalFormatting>
  <conditionalFormatting sqref="A1:A1048576">
    <cfRule type="duplicateValues" dxfId="1121" priority="234"/>
  </conditionalFormatting>
  <conditionalFormatting sqref="C57">
    <cfRule type="duplicateValues" dxfId="1120" priority="233"/>
  </conditionalFormatting>
  <conditionalFormatting sqref="C58">
    <cfRule type="duplicateValues" dxfId="1119" priority="232"/>
  </conditionalFormatting>
  <conditionalFormatting sqref="C64">
    <cfRule type="duplicateValues" dxfId="1118" priority="231"/>
  </conditionalFormatting>
  <conditionalFormatting sqref="C65">
    <cfRule type="duplicateValues" dxfId="1117" priority="230"/>
  </conditionalFormatting>
  <conditionalFormatting sqref="C9">
    <cfRule type="duplicateValues" dxfId="1116" priority="229"/>
  </conditionalFormatting>
  <conditionalFormatting sqref="C10:C11">
    <cfRule type="duplicateValues" dxfId="1115" priority="228"/>
  </conditionalFormatting>
  <conditionalFormatting sqref="C12">
    <cfRule type="duplicateValues" dxfId="1114" priority="227"/>
  </conditionalFormatting>
  <conditionalFormatting sqref="C13">
    <cfRule type="duplicateValues" dxfId="1113" priority="226"/>
  </conditionalFormatting>
  <conditionalFormatting sqref="C14">
    <cfRule type="duplicateValues" dxfId="1112" priority="225"/>
  </conditionalFormatting>
  <conditionalFormatting sqref="C15">
    <cfRule type="duplicateValues" dxfId="1111" priority="224"/>
  </conditionalFormatting>
  <conditionalFormatting sqref="C37">
    <cfRule type="duplicateValues" dxfId="1110" priority="223"/>
  </conditionalFormatting>
  <conditionalFormatting sqref="C38">
    <cfRule type="duplicateValues" dxfId="1109" priority="222"/>
  </conditionalFormatting>
  <conditionalFormatting sqref="C56">
    <cfRule type="duplicateValues" dxfId="1108" priority="221"/>
  </conditionalFormatting>
  <conditionalFormatting sqref="C61">
    <cfRule type="duplicateValues" dxfId="1107" priority="220"/>
  </conditionalFormatting>
  <conditionalFormatting sqref="C62:C63">
    <cfRule type="duplicateValues" dxfId="1106" priority="219"/>
  </conditionalFormatting>
  <conditionalFormatting sqref="C69">
    <cfRule type="duplicateValues" dxfId="1105" priority="218"/>
  </conditionalFormatting>
  <conditionalFormatting sqref="C70">
    <cfRule type="duplicateValues" dxfId="1104" priority="217"/>
  </conditionalFormatting>
  <conditionalFormatting sqref="C75">
    <cfRule type="duplicateValues" dxfId="1103" priority="216"/>
  </conditionalFormatting>
  <conditionalFormatting sqref="C78">
    <cfRule type="duplicateValues" dxfId="1102" priority="215"/>
  </conditionalFormatting>
  <conditionalFormatting sqref="C83">
    <cfRule type="duplicateValues" dxfId="1101" priority="214"/>
  </conditionalFormatting>
  <conditionalFormatting sqref="C84">
    <cfRule type="duplicateValues" dxfId="1100" priority="213"/>
  </conditionalFormatting>
  <conditionalFormatting sqref="C85">
    <cfRule type="duplicateValues" dxfId="1099" priority="212"/>
  </conditionalFormatting>
  <conditionalFormatting sqref="C88:C89">
    <cfRule type="duplicateValues" dxfId="1098" priority="211"/>
  </conditionalFormatting>
  <conditionalFormatting sqref="C90">
    <cfRule type="duplicateValues" dxfId="1097" priority="210"/>
  </conditionalFormatting>
  <conditionalFormatting sqref="C95">
    <cfRule type="duplicateValues" dxfId="1096" priority="209"/>
  </conditionalFormatting>
  <conditionalFormatting sqref="C100">
    <cfRule type="duplicateValues" dxfId="1095" priority="208"/>
  </conditionalFormatting>
  <conditionalFormatting sqref="C116">
    <cfRule type="duplicateValues" dxfId="1094" priority="207"/>
  </conditionalFormatting>
  <conditionalFormatting sqref="C101">
    <cfRule type="duplicateValues" dxfId="1093" priority="206"/>
  </conditionalFormatting>
  <conditionalFormatting sqref="C117">
    <cfRule type="duplicateValues" dxfId="1092" priority="205"/>
  </conditionalFormatting>
  <conditionalFormatting sqref="C102">
    <cfRule type="duplicateValues" dxfId="1091" priority="204"/>
  </conditionalFormatting>
  <conditionalFormatting sqref="C118">
    <cfRule type="duplicateValues" dxfId="1090" priority="203"/>
  </conditionalFormatting>
  <conditionalFormatting sqref="C103">
    <cfRule type="duplicateValues" dxfId="1089" priority="202"/>
  </conditionalFormatting>
  <conditionalFormatting sqref="C119">
    <cfRule type="duplicateValues" dxfId="1088" priority="201"/>
  </conditionalFormatting>
  <conditionalFormatting sqref="D2:D266">
    <cfRule type="duplicateValues" dxfId="1087" priority="1062"/>
  </conditionalFormatting>
  <conditionalFormatting sqref="A2:A266">
    <cfRule type="duplicateValues" dxfId="1086" priority="1064"/>
  </conditionalFormatting>
  <conditionalFormatting sqref="C104">
    <cfRule type="duplicateValues" dxfId="1085" priority="200"/>
  </conditionalFormatting>
  <conditionalFormatting sqref="C105:C106">
    <cfRule type="duplicateValues" dxfId="1084" priority="199"/>
  </conditionalFormatting>
  <conditionalFormatting sqref="C120:C121">
    <cfRule type="duplicateValues" dxfId="1083" priority="198"/>
  </conditionalFormatting>
  <conditionalFormatting sqref="C109:C110">
    <cfRule type="duplicateValues" dxfId="1082" priority="197"/>
  </conditionalFormatting>
  <conditionalFormatting sqref="C124:C125">
    <cfRule type="duplicateValues" dxfId="1081" priority="196"/>
  </conditionalFormatting>
  <conditionalFormatting sqref="C107:C108">
    <cfRule type="duplicateValues" dxfId="1080" priority="195"/>
  </conditionalFormatting>
  <conditionalFormatting sqref="C122:C123">
    <cfRule type="duplicateValues" dxfId="1079" priority="194"/>
  </conditionalFormatting>
  <conditionalFormatting sqref="C111">
    <cfRule type="duplicateValues" dxfId="1078" priority="193"/>
  </conditionalFormatting>
  <conditionalFormatting sqref="C126">
    <cfRule type="duplicateValues" dxfId="1077" priority="192"/>
  </conditionalFormatting>
  <conditionalFormatting sqref="C128">
    <cfRule type="duplicateValues" dxfId="1076" priority="191"/>
  </conditionalFormatting>
  <conditionalFormatting sqref="C127">
    <cfRule type="duplicateValues" dxfId="1075" priority="190"/>
  </conditionalFormatting>
  <conditionalFormatting sqref="C112">
    <cfRule type="duplicateValues" dxfId="1074" priority="189"/>
  </conditionalFormatting>
  <conditionalFormatting sqref="C113">
    <cfRule type="duplicateValues" dxfId="1073" priority="188"/>
  </conditionalFormatting>
  <conditionalFormatting sqref="C114">
    <cfRule type="duplicateValues" dxfId="1072" priority="187"/>
  </conditionalFormatting>
  <conditionalFormatting sqref="C129">
    <cfRule type="duplicateValues" dxfId="1071" priority="186"/>
  </conditionalFormatting>
  <conditionalFormatting sqref="C138:C139">
    <cfRule type="duplicateValues" dxfId="1070" priority="185"/>
  </conditionalFormatting>
  <conditionalFormatting sqref="C140:C141">
    <cfRule type="duplicateValues" dxfId="1069" priority="184"/>
  </conditionalFormatting>
  <conditionalFormatting sqref="C136:C137">
    <cfRule type="duplicateValues" dxfId="1068" priority="183"/>
  </conditionalFormatting>
  <conditionalFormatting sqref="C142:C146">
    <cfRule type="duplicateValues" dxfId="1067" priority="182"/>
  </conditionalFormatting>
  <conditionalFormatting sqref="C148:C152">
    <cfRule type="duplicateValues" dxfId="1066" priority="181"/>
  </conditionalFormatting>
  <conditionalFormatting sqref="C147">
    <cfRule type="duplicateValues" dxfId="1065" priority="180"/>
  </conditionalFormatting>
  <conditionalFormatting sqref="C153">
    <cfRule type="duplicateValues" dxfId="1064" priority="179"/>
  </conditionalFormatting>
  <conditionalFormatting sqref="C154">
    <cfRule type="duplicateValues" dxfId="1063" priority="178"/>
  </conditionalFormatting>
  <conditionalFormatting sqref="C238">
    <cfRule type="duplicateValues" dxfId="1062" priority="177"/>
  </conditionalFormatting>
  <conditionalFormatting sqref="C239:C240">
    <cfRule type="duplicateValues" dxfId="1061" priority="176"/>
  </conditionalFormatting>
  <conditionalFormatting sqref="C241">
    <cfRule type="duplicateValues" dxfId="1060" priority="174"/>
  </conditionalFormatting>
  <conditionalFormatting sqref="C242">
    <cfRule type="duplicateValues" dxfId="1059" priority="173"/>
  </conditionalFormatting>
  <conditionalFormatting sqref="C243:C244">
    <cfRule type="duplicateValues" dxfId="1058" priority="172"/>
  </conditionalFormatting>
  <conditionalFormatting sqref="C245">
    <cfRule type="duplicateValues" dxfId="1057" priority="171"/>
  </conditionalFormatting>
  <conditionalFormatting sqref="C251">
    <cfRule type="duplicateValues" dxfId="1056" priority="170"/>
  </conditionalFormatting>
  <conditionalFormatting sqref="C252">
    <cfRule type="duplicateValues" dxfId="1055" priority="169"/>
  </conditionalFormatting>
  <conditionalFormatting sqref="C253">
    <cfRule type="duplicateValues" dxfId="1054" priority="168"/>
  </conditionalFormatting>
  <conditionalFormatting sqref="C254">
    <cfRule type="duplicateValues" dxfId="1053" priority="167"/>
  </conditionalFormatting>
  <conditionalFormatting sqref="C255">
    <cfRule type="duplicateValues" dxfId="1052" priority="166"/>
  </conditionalFormatting>
  <conditionalFormatting sqref="C256">
    <cfRule type="duplicateValues" dxfId="1051" priority="165"/>
  </conditionalFormatting>
  <conditionalFormatting sqref="C257">
    <cfRule type="duplicateValues" dxfId="1050" priority="164"/>
  </conditionalFormatting>
  <conditionalFormatting sqref="C258">
    <cfRule type="duplicateValues" dxfId="1049" priority="163"/>
  </conditionalFormatting>
  <conditionalFormatting sqref="C259">
    <cfRule type="duplicateValues" dxfId="1048" priority="162"/>
  </conditionalFormatting>
  <conditionalFormatting sqref="C262">
    <cfRule type="duplicateValues" dxfId="1047" priority="161"/>
  </conditionalFormatting>
  <conditionalFormatting sqref="C2">
    <cfRule type="duplicateValues" dxfId="1046" priority="160"/>
  </conditionalFormatting>
  <conditionalFormatting sqref="C8">
    <cfRule type="duplicateValues" dxfId="1045" priority="159"/>
  </conditionalFormatting>
  <conditionalFormatting sqref="C3">
    <cfRule type="duplicateValues" dxfId="1044" priority="158"/>
  </conditionalFormatting>
  <conditionalFormatting sqref="C16">
    <cfRule type="duplicateValues" dxfId="1043" priority="157"/>
  </conditionalFormatting>
  <conditionalFormatting sqref="C4">
    <cfRule type="duplicateValues" dxfId="1042" priority="156"/>
  </conditionalFormatting>
  <conditionalFormatting sqref="C5">
    <cfRule type="duplicateValues" dxfId="1041" priority="155"/>
  </conditionalFormatting>
  <conditionalFormatting sqref="C6">
    <cfRule type="duplicateValues" dxfId="1040" priority="154"/>
  </conditionalFormatting>
  <conditionalFormatting sqref="C7">
    <cfRule type="duplicateValues" dxfId="1039" priority="153"/>
  </conditionalFormatting>
  <conditionalFormatting sqref="C17">
    <cfRule type="duplicateValues" dxfId="1038" priority="152"/>
  </conditionalFormatting>
  <conditionalFormatting sqref="C18">
    <cfRule type="duplicateValues" dxfId="1037" priority="151"/>
  </conditionalFormatting>
  <conditionalFormatting sqref="C19">
    <cfRule type="duplicateValues" dxfId="1036" priority="150"/>
  </conditionalFormatting>
  <conditionalFormatting sqref="C20">
    <cfRule type="duplicateValues" dxfId="1035" priority="149"/>
  </conditionalFormatting>
  <conditionalFormatting sqref="C21:C22">
    <cfRule type="duplicateValues" dxfId="1034" priority="148"/>
  </conditionalFormatting>
  <conditionalFormatting sqref="C23">
    <cfRule type="duplicateValues" dxfId="1033" priority="147"/>
  </conditionalFormatting>
  <conditionalFormatting sqref="C24">
    <cfRule type="duplicateValues" dxfId="1032" priority="146"/>
  </conditionalFormatting>
  <conditionalFormatting sqref="C25">
    <cfRule type="duplicateValues" dxfId="1031" priority="145"/>
  </conditionalFormatting>
  <conditionalFormatting sqref="C26:C27">
    <cfRule type="duplicateValues" dxfId="1030" priority="144"/>
  </conditionalFormatting>
  <conditionalFormatting sqref="C28">
    <cfRule type="duplicateValues" dxfId="1029" priority="143"/>
  </conditionalFormatting>
  <conditionalFormatting sqref="C29">
    <cfRule type="duplicateValues" dxfId="1028" priority="142"/>
  </conditionalFormatting>
  <conditionalFormatting sqref="C30">
    <cfRule type="duplicateValues" dxfId="1027" priority="141"/>
  </conditionalFormatting>
  <conditionalFormatting sqref="C31">
    <cfRule type="duplicateValues" dxfId="1026" priority="140"/>
  </conditionalFormatting>
  <conditionalFormatting sqref="C32">
    <cfRule type="duplicateValues" dxfId="1025" priority="139"/>
  </conditionalFormatting>
  <conditionalFormatting sqref="C33:C34">
    <cfRule type="duplicateValues" dxfId="1024" priority="138"/>
  </conditionalFormatting>
  <conditionalFormatting sqref="C35">
    <cfRule type="duplicateValues" dxfId="1023" priority="137"/>
  </conditionalFormatting>
  <conditionalFormatting sqref="C36">
    <cfRule type="duplicateValues" dxfId="1022" priority="136"/>
  </conditionalFormatting>
  <conditionalFormatting sqref="C39">
    <cfRule type="duplicateValues" dxfId="1021" priority="135"/>
  </conditionalFormatting>
  <conditionalFormatting sqref="C40">
    <cfRule type="duplicateValues" dxfId="1020" priority="134"/>
  </conditionalFormatting>
  <conditionalFormatting sqref="C41">
    <cfRule type="duplicateValues" dxfId="1019" priority="133"/>
  </conditionalFormatting>
  <conditionalFormatting sqref="C42:C43">
    <cfRule type="duplicateValues" dxfId="1018" priority="132"/>
  </conditionalFormatting>
  <conditionalFormatting sqref="C44">
    <cfRule type="duplicateValues" dxfId="1017" priority="131"/>
  </conditionalFormatting>
  <conditionalFormatting sqref="C46">
    <cfRule type="duplicateValues" dxfId="1016" priority="130"/>
  </conditionalFormatting>
  <conditionalFormatting sqref="C45">
    <cfRule type="duplicateValues" dxfId="1015" priority="129"/>
  </conditionalFormatting>
  <conditionalFormatting sqref="C49">
    <cfRule type="duplicateValues" dxfId="1014" priority="128"/>
  </conditionalFormatting>
  <conditionalFormatting sqref="C50">
    <cfRule type="duplicateValues" dxfId="1013" priority="127"/>
  </conditionalFormatting>
  <conditionalFormatting sqref="C51:C52">
    <cfRule type="duplicateValues" dxfId="1012" priority="126"/>
  </conditionalFormatting>
  <conditionalFormatting sqref="C53">
    <cfRule type="duplicateValues" dxfId="1011" priority="125"/>
  </conditionalFormatting>
  <conditionalFormatting sqref="C55">
    <cfRule type="duplicateValues" dxfId="1010" priority="123"/>
  </conditionalFormatting>
  <conditionalFormatting sqref="C54">
    <cfRule type="duplicateValues" dxfId="1009" priority="122"/>
  </conditionalFormatting>
  <conditionalFormatting sqref="C66">
    <cfRule type="duplicateValues" dxfId="1008" priority="121"/>
  </conditionalFormatting>
  <conditionalFormatting sqref="C59">
    <cfRule type="duplicateValues" dxfId="1007" priority="120"/>
  </conditionalFormatting>
  <conditionalFormatting sqref="C60">
    <cfRule type="duplicateValues" dxfId="1006" priority="119"/>
  </conditionalFormatting>
  <conditionalFormatting sqref="C67">
    <cfRule type="duplicateValues" dxfId="1005" priority="118"/>
  </conditionalFormatting>
  <conditionalFormatting sqref="C68">
    <cfRule type="duplicateValues" dxfId="1004" priority="117"/>
  </conditionalFormatting>
  <conditionalFormatting sqref="C71">
    <cfRule type="duplicateValues" dxfId="1003" priority="116"/>
  </conditionalFormatting>
  <conditionalFormatting sqref="C72:C73">
    <cfRule type="duplicateValues" dxfId="1002" priority="115"/>
  </conditionalFormatting>
  <conditionalFormatting sqref="C74">
    <cfRule type="duplicateValues" dxfId="1001" priority="114"/>
  </conditionalFormatting>
  <conditionalFormatting sqref="C76">
    <cfRule type="duplicateValues" dxfId="1000" priority="113"/>
  </conditionalFormatting>
  <conditionalFormatting sqref="C77">
    <cfRule type="duplicateValues" dxfId="999" priority="112"/>
  </conditionalFormatting>
  <conditionalFormatting sqref="C79">
    <cfRule type="duplicateValues" dxfId="998" priority="111"/>
  </conditionalFormatting>
  <conditionalFormatting sqref="C80">
    <cfRule type="duplicateValues" dxfId="997" priority="110"/>
  </conditionalFormatting>
  <conditionalFormatting sqref="C81">
    <cfRule type="duplicateValues" dxfId="996" priority="109"/>
  </conditionalFormatting>
  <conditionalFormatting sqref="C82">
    <cfRule type="duplicateValues" dxfId="995" priority="108"/>
  </conditionalFormatting>
  <conditionalFormatting sqref="C86">
    <cfRule type="duplicateValues" dxfId="994" priority="107"/>
  </conditionalFormatting>
  <conditionalFormatting sqref="C87">
    <cfRule type="duplicateValues" dxfId="993" priority="106"/>
  </conditionalFormatting>
  <conditionalFormatting sqref="C91">
    <cfRule type="duplicateValues" dxfId="992" priority="105"/>
  </conditionalFormatting>
  <conditionalFormatting sqref="C92">
    <cfRule type="duplicateValues" dxfId="991" priority="104"/>
  </conditionalFormatting>
  <conditionalFormatting sqref="C93">
    <cfRule type="duplicateValues" dxfId="990" priority="103"/>
  </conditionalFormatting>
  <conditionalFormatting sqref="C94">
    <cfRule type="duplicateValues" dxfId="989" priority="102"/>
  </conditionalFormatting>
  <conditionalFormatting sqref="C97">
    <cfRule type="duplicateValues" dxfId="988" priority="101"/>
  </conditionalFormatting>
  <conditionalFormatting sqref="C96">
    <cfRule type="duplicateValues" dxfId="987" priority="100"/>
  </conditionalFormatting>
  <conditionalFormatting sqref="C98">
    <cfRule type="duplicateValues" dxfId="986" priority="99"/>
  </conditionalFormatting>
  <conditionalFormatting sqref="C99">
    <cfRule type="duplicateValues" dxfId="985" priority="98"/>
  </conditionalFormatting>
  <conditionalFormatting sqref="C115">
    <cfRule type="duplicateValues" dxfId="984" priority="97"/>
  </conditionalFormatting>
  <conditionalFormatting sqref="C130">
    <cfRule type="duplicateValues" dxfId="983" priority="96"/>
  </conditionalFormatting>
  <conditionalFormatting sqref="C131">
    <cfRule type="duplicateValues" dxfId="982" priority="95"/>
  </conditionalFormatting>
  <conditionalFormatting sqref="C132">
    <cfRule type="duplicateValues" dxfId="981" priority="94"/>
  </conditionalFormatting>
  <conditionalFormatting sqref="C133">
    <cfRule type="duplicateValues" dxfId="980" priority="92"/>
  </conditionalFormatting>
  <conditionalFormatting sqref="C134">
    <cfRule type="duplicateValues" dxfId="979" priority="91"/>
  </conditionalFormatting>
  <conditionalFormatting sqref="C135">
    <cfRule type="duplicateValues" dxfId="978" priority="90"/>
  </conditionalFormatting>
  <conditionalFormatting sqref="C155">
    <cfRule type="duplicateValues" dxfId="977" priority="89"/>
  </conditionalFormatting>
  <conditionalFormatting sqref="C156">
    <cfRule type="duplicateValues" dxfId="976" priority="88"/>
  </conditionalFormatting>
  <conditionalFormatting sqref="C157">
    <cfRule type="duplicateValues" dxfId="975" priority="87"/>
  </conditionalFormatting>
  <conditionalFormatting sqref="C159">
    <cfRule type="duplicateValues" dxfId="974" priority="86"/>
  </conditionalFormatting>
  <conditionalFormatting sqref="C160">
    <cfRule type="duplicateValues" dxfId="973" priority="85"/>
  </conditionalFormatting>
  <conditionalFormatting sqref="C161">
    <cfRule type="duplicateValues" dxfId="972" priority="84"/>
  </conditionalFormatting>
  <conditionalFormatting sqref="C162">
    <cfRule type="duplicateValues" dxfId="971" priority="83"/>
  </conditionalFormatting>
  <conditionalFormatting sqref="C163">
    <cfRule type="duplicateValues" dxfId="970" priority="82"/>
  </conditionalFormatting>
  <conditionalFormatting sqref="C164">
    <cfRule type="duplicateValues" dxfId="969" priority="81"/>
  </conditionalFormatting>
  <conditionalFormatting sqref="C165">
    <cfRule type="duplicateValues" dxfId="968" priority="80"/>
  </conditionalFormatting>
  <conditionalFormatting sqref="C166">
    <cfRule type="duplicateValues" dxfId="967" priority="79"/>
  </conditionalFormatting>
  <conditionalFormatting sqref="C168">
    <cfRule type="duplicateValues" dxfId="966" priority="78"/>
  </conditionalFormatting>
  <conditionalFormatting sqref="C169">
    <cfRule type="duplicateValues" dxfId="965" priority="77"/>
  </conditionalFormatting>
  <conditionalFormatting sqref="C170">
    <cfRule type="duplicateValues" dxfId="964" priority="76"/>
  </conditionalFormatting>
  <conditionalFormatting sqref="C174">
    <cfRule type="duplicateValues" dxfId="963" priority="75"/>
  </conditionalFormatting>
  <conditionalFormatting sqref="C175:C176">
    <cfRule type="duplicateValues" dxfId="962" priority="74"/>
  </conditionalFormatting>
  <conditionalFormatting sqref="C177">
    <cfRule type="duplicateValues" dxfId="961" priority="73"/>
  </conditionalFormatting>
  <conditionalFormatting sqref="C178">
    <cfRule type="duplicateValues" dxfId="960" priority="71"/>
  </conditionalFormatting>
  <conditionalFormatting sqref="C180">
    <cfRule type="duplicateValues" dxfId="959" priority="70"/>
  </conditionalFormatting>
  <conditionalFormatting sqref="C181">
    <cfRule type="duplicateValues" dxfId="958" priority="69"/>
  </conditionalFormatting>
  <conditionalFormatting sqref="C179">
    <cfRule type="duplicateValues" dxfId="957" priority="68"/>
  </conditionalFormatting>
  <conditionalFormatting sqref="C183">
    <cfRule type="duplicateValues" dxfId="956" priority="67"/>
  </conditionalFormatting>
  <conditionalFormatting sqref="C182">
    <cfRule type="duplicateValues" dxfId="955" priority="66"/>
  </conditionalFormatting>
  <conditionalFormatting sqref="C185">
    <cfRule type="duplicateValues" dxfId="954" priority="65"/>
  </conditionalFormatting>
  <conditionalFormatting sqref="C186">
    <cfRule type="duplicateValues" dxfId="953" priority="63"/>
  </conditionalFormatting>
  <conditionalFormatting sqref="C188">
    <cfRule type="duplicateValues" dxfId="952" priority="62"/>
  </conditionalFormatting>
  <conditionalFormatting sqref="C184">
    <cfRule type="duplicateValues" dxfId="951" priority="61"/>
  </conditionalFormatting>
  <conditionalFormatting sqref="C187">
    <cfRule type="duplicateValues" dxfId="950" priority="60"/>
  </conditionalFormatting>
  <conditionalFormatting sqref="C189">
    <cfRule type="duplicateValues" dxfId="949" priority="59"/>
  </conditionalFormatting>
  <conditionalFormatting sqref="C190">
    <cfRule type="duplicateValues" dxfId="948" priority="58"/>
  </conditionalFormatting>
  <conditionalFormatting sqref="C191">
    <cfRule type="duplicateValues" dxfId="947" priority="57"/>
  </conditionalFormatting>
  <conditionalFormatting sqref="C193">
    <cfRule type="duplicateValues" dxfId="946" priority="56"/>
  </conditionalFormatting>
  <conditionalFormatting sqref="C194">
    <cfRule type="duplicateValues" dxfId="945" priority="55"/>
  </conditionalFormatting>
  <conditionalFormatting sqref="C196">
    <cfRule type="duplicateValues" dxfId="944" priority="54"/>
  </conditionalFormatting>
  <conditionalFormatting sqref="C195">
    <cfRule type="duplicateValues" dxfId="943" priority="53"/>
  </conditionalFormatting>
  <conditionalFormatting sqref="C197">
    <cfRule type="duplicateValues" dxfId="942" priority="52"/>
  </conditionalFormatting>
  <conditionalFormatting sqref="C201">
    <cfRule type="duplicateValues" dxfId="941" priority="51"/>
  </conditionalFormatting>
  <conditionalFormatting sqref="C199">
    <cfRule type="duplicateValues" dxfId="940" priority="50"/>
  </conditionalFormatting>
  <conditionalFormatting sqref="C200">
    <cfRule type="duplicateValues" dxfId="939" priority="49"/>
  </conditionalFormatting>
  <conditionalFormatting sqref="C202:C203">
    <cfRule type="duplicateValues" dxfId="938" priority="48"/>
  </conditionalFormatting>
  <conditionalFormatting sqref="C204">
    <cfRule type="duplicateValues" dxfId="937" priority="47"/>
  </conditionalFormatting>
  <conditionalFormatting sqref="C198">
    <cfRule type="duplicateValues" dxfId="936" priority="46"/>
  </conditionalFormatting>
  <conditionalFormatting sqref="C206">
    <cfRule type="duplicateValues" dxfId="935" priority="45"/>
  </conditionalFormatting>
  <conditionalFormatting sqref="C207">
    <cfRule type="duplicateValues" dxfId="934" priority="44"/>
  </conditionalFormatting>
  <conditionalFormatting sqref="C208">
    <cfRule type="duplicateValues" dxfId="933" priority="43"/>
  </conditionalFormatting>
  <conditionalFormatting sqref="C209">
    <cfRule type="duplicateValues" dxfId="932" priority="42"/>
  </conditionalFormatting>
  <conditionalFormatting sqref="C210">
    <cfRule type="duplicateValues" dxfId="931" priority="41"/>
  </conditionalFormatting>
  <conditionalFormatting sqref="C211">
    <cfRule type="duplicateValues" dxfId="930" priority="40"/>
  </conditionalFormatting>
  <conditionalFormatting sqref="C212">
    <cfRule type="duplicateValues" dxfId="929" priority="39"/>
  </conditionalFormatting>
  <conditionalFormatting sqref="C213">
    <cfRule type="duplicateValues" dxfId="928" priority="38"/>
  </conditionalFormatting>
  <conditionalFormatting sqref="C214">
    <cfRule type="duplicateValues" dxfId="927" priority="37"/>
  </conditionalFormatting>
  <conditionalFormatting sqref="C216">
    <cfRule type="duplicateValues" dxfId="926" priority="36"/>
  </conditionalFormatting>
  <conditionalFormatting sqref="C215">
    <cfRule type="duplicateValues" dxfId="925" priority="35"/>
  </conditionalFormatting>
  <conditionalFormatting sqref="C217">
    <cfRule type="duplicateValues" dxfId="924" priority="34"/>
  </conditionalFormatting>
  <conditionalFormatting sqref="C219">
    <cfRule type="duplicateValues" dxfId="923" priority="33"/>
  </conditionalFormatting>
  <conditionalFormatting sqref="C218">
    <cfRule type="duplicateValues" dxfId="922" priority="32"/>
  </conditionalFormatting>
  <conditionalFormatting sqref="C220">
    <cfRule type="duplicateValues" dxfId="921" priority="31"/>
  </conditionalFormatting>
  <conditionalFormatting sqref="C221">
    <cfRule type="duplicateValues" dxfId="920" priority="30"/>
  </conditionalFormatting>
  <conditionalFormatting sqref="C222">
    <cfRule type="duplicateValues" dxfId="919" priority="29"/>
  </conditionalFormatting>
  <conditionalFormatting sqref="C223">
    <cfRule type="duplicateValues" dxfId="918" priority="28"/>
  </conditionalFormatting>
  <conditionalFormatting sqref="C224:C225">
    <cfRule type="duplicateValues" dxfId="917" priority="27"/>
  </conditionalFormatting>
  <conditionalFormatting sqref="C226">
    <cfRule type="duplicateValues" dxfId="916" priority="26"/>
  </conditionalFormatting>
  <conditionalFormatting sqref="C227">
    <cfRule type="duplicateValues" dxfId="915" priority="25"/>
  </conditionalFormatting>
  <conditionalFormatting sqref="C230">
    <cfRule type="duplicateValues" dxfId="914" priority="24"/>
  </conditionalFormatting>
  <conditionalFormatting sqref="C229">
    <cfRule type="duplicateValues" dxfId="913" priority="23"/>
  </conditionalFormatting>
  <conditionalFormatting sqref="C228">
    <cfRule type="duplicateValues" dxfId="912" priority="22"/>
  </conditionalFormatting>
  <conditionalFormatting sqref="C232">
    <cfRule type="duplicateValues" dxfId="911" priority="21"/>
  </conditionalFormatting>
  <conditionalFormatting sqref="C231">
    <cfRule type="duplicateValues" dxfId="910" priority="20"/>
  </conditionalFormatting>
  <conditionalFormatting sqref="C233">
    <cfRule type="duplicateValues" dxfId="909" priority="19"/>
  </conditionalFormatting>
  <conditionalFormatting sqref="C235">
    <cfRule type="duplicateValues" dxfId="908" priority="18"/>
  </conditionalFormatting>
  <conditionalFormatting sqref="C234">
    <cfRule type="duplicateValues" dxfId="907" priority="17"/>
  </conditionalFormatting>
  <conditionalFormatting sqref="C236">
    <cfRule type="duplicateValues" dxfId="906" priority="16"/>
  </conditionalFormatting>
  <conditionalFormatting sqref="C237">
    <cfRule type="duplicateValues" dxfId="905" priority="15"/>
  </conditionalFormatting>
  <conditionalFormatting sqref="C246">
    <cfRule type="duplicateValues" dxfId="904" priority="14"/>
  </conditionalFormatting>
  <conditionalFormatting sqref="C247">
    <cfRule type="duplicateValues" dxfId="903" priority="13"/>
  </conditionalFormatting>
  <conditionalFormatting sqref="C248">
    <cfRule type="duplicateValues" dxfId="902" priority="12"/>
  </conditionalFormatting>
  <conditionalFormatting sqref="C249">
    <cfRule type="duplicateValues" dxfId="901" priority="11"/>
  </conditionalFormatting>
  <conditionalFormatting sqref="C250">
    <cfRule type="duplicateValues" dxfId="900" priority="10"/>
  </conditionalFormatting>
  <conditionalFormatting sqref="C260">
    <cfRule type="duplicateValues" dxfId="899" priority="9"/>
  </conditionalFormatting>
  <conditionalFormatting sqref="C261">
    <cfRule type="duplicateValues" dxfId="898" priority="8"/>
  </conditionalFormatting>
  <conditionalFormatting sqref="C263">
    <cfRule type="duplicateValues" dxfId="897" priority="7"/>
  </conditionalFormatting>
  <conditionalFormatting sqref="C264">
    <cfRule type="duplicateValues" dxfId="896" priority="6"/>
  </conditionalFormatting>
  <conditionalFormatting sqref="C265">
    <cfRule type="duplicateValues" dxfId="895" priority="5"/>
  </conditionalFormatting>
  <conditionalFormatting sqref="C266">
    <cfRule type="duplicateValues" dxfId="894" priority="4"/>
  </conditionalFormatting>
  <conditionalFormatting sqref="C205">
    <cfRule type="duplicateValues" dxfId="893" priority="3"/>
  </conditionalFormatting>
  <conditionalFormatting sqref="C48">
    <cfRule type="duplicateValues" dxfId="892" priority="2"/>
  </conditionalFormatting>
  <conditionalFormatting sqref="C47">
    <cfRule type="duplicateValues" dxfId="891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30F3C-E775-46B0-B969-C84ADC69D298}">
  <dimension ref="A1:I430"/>
  <sheetViews>
    <sheetView topLeftCell="A377" workbookViewId="0">
      <selection activeCell="D387" sqref="D387"/>
    </sheetView>
  </sheetViews>
  <sheetFormatPr defaultRowHeight="19.8" x14ac:dyDescent="0.5"/>
  <cols>
    <col min="1" max="1" width="15.69921875" style="40" customWidth="1"/>
    <col min="2" max="2" width="35.09765625" style="40" customWidth="1"/>
    <col min="3" max="3" width="15.69921875" style="40" customWidth="1"/>
    <col min="4" max="4" width="17.796875" style="40" customWidth="1"/>
    <col min="5" max="5" width="28.296875" style="40" customWidth="1"/>
    <col min="6" max="6" width="10.09765625" style="40" customWidth="1"/>
    <col min="7" max="7" width="11.8984375" style="40" customWidth="1"/>
    <col min="8" max="8" width="8.796875" style="40" customWidth="1"/>
    <col min="9" max="9" width="9.59765625" style="40" customWidth="1"/>
    <col min="10" max="16384" width="8.796875" style="40"/>
  </cols>
  <sheetData>
    <row r="1" spans="1:9" s="39" customFormat="1" ht="20.399999999999999" x14ac:dyDescent="0.55000000000000004">
      <c r="A1" s="39" t="s">
        <v>218</v>
      </c>
      <c r="B1" s="39" t="s">
        <v>4</v>
      </c>
      <c r="C1" s="39" t="s">
        <v>5</v>
      </c>
      <c r="D1" s="39" t="s">
        <v>3</v>
      </c>
      <c r="E1" s="39" t="s">
        <v>1</v>
      </c>
      <c r="F1" s="39" t="s">
        <v>13</v>
      </c>
      <c r="G1" s="39" t="s">
        <v>2</v>
      </c>
      <c r="H1" s="39" t="s">
        <v>1499</v>
      </c>
      <c r="I1" s="39" t="s">
        <v>0</v>
      </c>
    </row>
    <row r="2" spans="1:9" x14ac:dyDescent="0.5">
      <c r="A2" s="2" t="s">
        <v>219</v>
      </c>
      <c r="B2" s="2" t="s">
        <v>185</v>
      </c>
      <c r="C2" s="40" t="s">
        <v>11</v>
      </c>
      <c r="D2" s="12" t="s">
        <v>2242</v>
      </c>
      <c r="E2" s="40" t="str">
        <f>VLOOKUP($D2,allFlowProduct!$A:$P,4,FALSE)</f>
        <v>ข้าวกล้องธรรมชาติ 1 กก.(ฐธ9)</v>
      </c>
      <c r="F2" s="40" t="str">
        <f>VLOOKUP($D2,allFlowProduct!$A:$P,5,FALSE)</f>
        <v>ถุง</v>
      </c>
      <c r="G2" s="40">
        <f>VLOOKUP($D2,allFlowProduct!$A:$P,3,FALSE)</f>
        <v>5</v>
      </c>
      <c r="H2" s="40">
        <f>VLOOKUP($D2,allFlowProduct!$A:$P,8,FALSE)</f>
        <v>7</v>
      </c>
      <c r="I2" s="40">
        <f>IF($H2=7,-1,IF($H2=1,7,IF($H2=3,7,IF($H2=5,0,"error"))))</f>
        <v>-1</v>
      </c>
    </row>
    <row r="3" spans="1:9" x14ac:dyDescent="0.5">
      <c r="A3" s="2" t="s">
        <v>219</v>
      </c>
      <c r="B3" s="2" t="s">
        <v>185</v>
      </c>
      <c r="C3" s="40" t="s">
        <v>186</v>
      </c>
      <c r="D3" s="12" t="s">
        <v>2242</v>
      </c>
      <c r="E3" s="40" t="str">
        <f>VLOOKUP($D3,allFlowProduct!$A:$P,4,FALSE)</f>
        <v>ข้าวกล้องธรรมชาติ 1 กก.(ฐธ9)</v>
      </c>
      <c r="F3" s="40" t="str">
        <f>VLOOKUP($D3,allFlowProduct!$A:$P,5,FALSE)</f>
        <v>ถุง</v>
      </c>
      <c r="G3" s="40">
        <f>VLOOKUP($D3,allFlowProduct!$A:$P,3,FALSE)</f>
        <v>5</v>
      </c>
      <c r="H3" s="40">
        <f>VLOOKUP($D3,allFlowProduct!$A:$P,8,FALSE)</f>
        <v>7</v>
      </c>
      <c r="I3" s="40">
        <f>IF($H3=7,-1,IF($H3=1,7,IF($H3=3,7,IF($H3=5,0,"error"))))</f>
        <v>-1</v>
      </c>
    </row>
    <row r="4" spans="1:9" x14ac:dyDescent="0.5">
      <c r="A4" s="2" t="s">
        <v>220</v>
      </c>
      <c r="B4" s="2" t="s">
        <v>7</v>
      </c>
      <c r="C4" s="40" t="s">
        <v>17</v>
      </c>
      <c r="D4" s="12" t="s">
        <v>2243</v>
      </c>
      <c r="E4" s="40" t="str">
        <f>VLOOKUP($D4,allFlowProduct!$A:$P,4,FALSE)</f>
        <v>ข้าวกล้องธรรมชาติ 5 กก.(ฐธ9)</v>
      </c>
      <c r="F4" s="40" t="str">
        <f>VLOOKUP($D4,allFlowProduct!$A:$P,5,FALSE)</f>
        <v>ถุง</v>
      </c>
      <c r="G4" s="40">
        <f>VLOOKUP($D4,allFlowProduct!$A:$P,3,FALSE)</f>
        <v>5</v>
      </c>
      <c r="H4" s="40">
        <f>VLOOKUP($D4,allFlowProduct!$A:$P,8,FALSE)</f>
        <v>7</v>
      </c>
      <c r="I4" s="40">
        <f t="shared" ref="I4:I66" si="0">IF($H4=7,-1,IF($H4=1,7,IF($H4=3,7,IF($H4=5,0,"error"))))</f>
        <v>-1</v>
      </c>
    </row>
    <row r="5" spans="1:9" x14ac:dyDescent="0.5">
      <c r="A5" s="2" t="s">
        <v>220</v>
      </c>
      <c r="B5" s="2" t="s">
        <v>7</v>
      </c>
      <c r="C5" s="40" t="s">
        <v>189</v>
      </c>
      <c r="D5" s="12" t="s">
        <v>2243</v>
      </c>
      <c r="E5" s="40" t="str">
        <f>VLOOKUP($D5,allFlowProduct!$A:$P,4,FALSE)</f>
        <v>ข้าวกล้องธรรมชาติ 5 กก.(ฐธ9)</v>
      </c>
      <c r="F5" s="40" t="str">
        <f>VLOOKUP($D5,allFlowProduct!$A:$P,5,FALSE)</f>
        <v>ถุง</v>
      </c>
      <c r="G5" s="40">
        <f>VLOOKUP($D5,allFlowProduct!$A:$P,3,FALSE)</f>
        <v>5</v>
      </c>
      <c r="H5" s="40">
        <f>VLOOKUP($D5,allFlowProduct!$A:$P,8,FALSE)</f>
        <v>7</v>
      </c>
      <c r="I5" s="40">
        <f t="shared" si="0"/>
        <v>-1</v>
      </c>
    </row>
    <row r="6" spans="1:9" x14ac:dyDescent="0.5">
      <c r="A6" s="2" t="s">
        <v>221</v>
      </c>
      <c r="B6" s="2" t="s">
        <v>6</v>
      </c>
      <c r="C6" s="40" t="s">
        <v>187</v>
      </c>
      <c r="D6" s="12" t="s">
        <v>2241</v>
      </c>
      <c r="E6" s="40" t="str">
        <f>VLOOKUP($D6,allFlowProduct!$A:$P,4,FALSE)</f>
        <v>ข้าวกล้องธรรมชาติ 2 กก.(ฐธ9)</v>
      </c>
      <c r="F6" s="40" t="str">
        <f>VLOOKUP($D6,allFlowProduct!$A:$P,5,FALSE)</f>
        <v>ถุง</v>
      </c>
      <c r="G6" s="40">
        <f>VLOOKUP($D6,allFlowProduct!$A:$P,3,FALSE)</f>
        <v>5</v>
      </c>
      <c r="H6" s="40">
        <f>VLOOKUP($D6,allFlowProduct!$A:$P,8,FALSE)</f>
        <v>7</v>
      </c>
      <c r="I6" s="40">
        <f t="shared" si="0"/>
        <v>-1</v>
      </c>
    </row>
    <row r="7" spans="1:9" x14ac:dyDescent="0.5">
      <c r="A7" s="2" t="s">
        <v>221</v>
      </c>
      <c r="B7" s="2" t="s">
        <v>6</v>
      </c>
      <c r="C7" s="40" t="s">
        <v>188</v>
      </c>
      <c r="D7" s="12" t="s">
        <v>2241</v>
      </c>
      <c r="E7" s="40" t="str">
        <f>VLOOKUP($D7,allFlowProduct!$A:$P,4,FALSE)</f>
        <v>ข้าวกล้องธรรมชาติ 2 กก.(ฐธ9)</v>
      </c>
      <c r="F7" s="40" t="str">
        <f>VLOOKUP($D7,allFlowProduct!$A:$P,5,FALSE)</f>
        <v>ถุง</v>
      </c>
      <c r="G7" s="40">
        <f>VLOOKUP($D7,allFlowProduct!$A:$P,3,FALSE)</f>
        <v>5</v>
      </c>
      <c r="H7" s="40">
        <f>VLOOKUP($D7,allFlowProduct!$A:$P,8,FALSE)</f>
        <v>7</v>
      </c>
      <c r="I7" s="40">
        <f t="shared" si="0"/>
        <v>-1</v>
      </c>
    </row>
    <row r="8" spans="1:9" x14ac:dyDescent="0.5">
      <c r="A8" s="2" t="s">
        <v>222</v>
      </c>
      <c r="B8" s="2" t="s">
        <v>21</v>
      </c>
      <c r="C8" s="40" t="s">
        <v>11</v>
      </c>
      <c r="D8" s="12" t="s">
        <v>2244</v>
      </c>
      <c r="E8" s="40" t="str">
        <f>VLOOKUP($D8,allFlowProduct!$A:$P,4,FALSE)</f>
        <v>ข้าวหอมมะลิ 1 กก.(ฐธ9)</v>
      </c>
      <c r="F8" s="40" t="str">
        <f>VLOOKUP($D8,allFlowProduct!$A:$P,5,FALSE)</f>
        <v>ถุง</v>
      </c>
      <c r="G8" s="40">
        <f>VLOOKUP($D8,allFlowProduct!$A:$P,3,FALSE)</f>
        <v>5</v>
      </c>
      <c r="H8" s="40">
        <f>VLOOKUP($D8,allFlowProduct!$A:$P,8,FALSE)</f>
        <v>7</v>
      </c>
      <c r="I8" s="40">
        <f t="shared" si="0"/>
        <v>-1</v>
      </c>
    </row>
    <row r="9" spans="1:9" x14ac:dyDescent="0.5">
      <c r="A9" s="2" t="s">
        <v>222</v>
      </c>
      <c r="B9" s="2" t="s">
        <v>21</v>
      </c>
      <c r="C9" s="40" t="s">
        <v>186</v>
      </c>
      <c r="D9" s="12" t="s">
        <v>2244</v>
      </c>
      <c r="E9" s="40" t="str">
        <f>VLOOKUP($D9,allFlowProduct!$A:$P,4,FALSE)</f>
        <v>ข้าวหอมมะลิ 1 กก.(ฐธ9)</v>
      </c>
      <c r="F9" s="40" t="str">
        <f>VLOOKUP($D9,allFlowProduct!$A:$P,5,FALSE)</f>
        <v>ถุง</v>
      </c>
      <c r="G9" s="40">
        <f>VLOOKUP($D9,allFlowProduct!$A:$P,3,FALSE)</f>
        <v>5</v>
      </c>
      <c r="H9" s="40">
        <f>VLOOKUP($D9,allFlowProduct!$A:$P,8,FALSE)</f>
        <v>7</v>
      </c>
      <c r="I9" s="40">
        <f t="shared" si="0"/>
        <v>-1</v>
      </c>
    </row>
    <row r="10" spans="1:9" x14ac:dyDescent="0.5">
      <c r="A10" s="2" t="s">
        <v>223</v>
      </c>
      <c r="B10" s="2" t="s">
        <v>18</v>
      </c>
      <c r="C10" s="40" t="s">
        <v>19</v>
      </c>
      <c r="D10" s="12" t="s">
        <v>2245</v>
      </c>
      <c r="E10" s="40" t="str">
        <f>VLOOKUP($D10,allFlowProduct!$A:$P,4,FALSE)</f>
        <v>ข้าวหอมมะลิ 5 กก.(ฐธ9)</v>
      </c>
      <c r="F10" s="40" t="str">
        <f>VLOOKUP($D10,allFlowProduct!$A:$P,5,FALSE)</f>
        <v>ถุง</v>
      </c>
      <c r="G10" s="40">
        <f>VLOOKUP($D10,allFlowProduct!$A:$P,3,FALSE)</f>
        <v>5</v>
      </c>
      <c r="H10" s="40">
        <f>VLOOKUP($D10,allFlowProduct!$A:$P,8,FALSE)</f>
        <v>7</v>
      </c>
      <c r="I10" s="40">
        <f t="shared" si="0"/>
        <v>-1</v>
      </c>
    </row>
    <row r="11" spans="1:9" x14ac:dyDescent="0.5">
      <c r="A11" s="2" t="s">
        <v>223</v>
      </c>
      <c r="B11" s="2" t="s">
        <v>18</v>
      </c>
      <c r="C11" s="40" t="s">
        <v>189</v>
      </c>
      <c r="D11" s="12" t="s">
        <v>2245</v>
      </c>
      <c r="E11" s="40" t="str">
        <f>VLOOKUP($D11,allFlowProduct!$A:$P,4,FALSE)</f>
        <v>ข้าวหอมมะลิ 5 กก.(ฐธ9)</v>
      </c>
      <c r="F11" s="40" t="str">
        <f>VLOOKUP($D11,allFlowProduct!$A:$P,5,FALSE)</f>
        <v>ถุง</v>
      </c>
      <c r="G11" s="40">
        <f>VLOOKUP($D11,allFlowProduct!$A:$P,3,FALSE)</f>
        <v>5</v>
      </c>
      <c r="H11" s="40">
        <f>VLOOKUP($D11,allFlowProduct!$A:$P,8,FALSE)</f>
        <v>7</v>
      </c>
      <c r="I11" s="40">
        <f t="shared" si="0"/>
        <v>-1</v>
      </c>
    </row>
    <row r="12" spans="1:9" x14ac:dyDescent="0.5">
      <c r="A12" s="4" t="s">
        <v>224</v>
      </c>
      <c r="B12" s="2" t="s">
        <v>22</v>
      </c>
      <c r="C12" s="40" t="s">
        <v>11</v>
      </c>
      <c r="D12" s="12" t="s">
        <v>2246</v>
      </c>
      <c r="E12" s="40" t="str">
        <f>VLOOKUP($D12,allFlowProduct!$A:$P,4,FALSE)</f>
        <v>ข้าวเหนียวธรรมชาติ 1 กก.(ฐธ9)</v>
      </c>
      <c r="F12" s="40" t="str">
        <f>VLOOKUP($D12,allFlowProduct!$A:$P,5,FALSE)</f>
        <v>ถุง</v>
      </c>
      <c r="G12" s="40">
        <f>VLOOKUP($D12,allFlowProduct!$A:$P,3,FALSE)</f>
        <v>5</v>
      </c>
      <c r="H12" s="40">
        <f>VLOOKUP($D12,allFlowProduct!$A:$P,8,FALSE)</f>
        <v>7</v>
      </c>
      <c r="I12" s="40">
        <f t="shared" si="0"/>
        <v>-1</v>
      </c>
    </row>
    <row r="13" spans="1:9" x14ac:dyDescent="0.5">
      <c r="A13" s="4" t="s">
        <v>224</v>
      </c>
      <c r="B13" s="2" t="s">
        <v>22</v>
      </c>
      <c r="C13" s="40" t="s">
        <v>186</v>
      </c>
      <c r="D13" s="12" t="s">
        <v>2246</v>
      </c>
      <c r="E13" s="40" t="str">
        <f>VLOOKUP($D13,allFlowProduct!$A:$P,4,FALSE)</f>
        <v>ข้าวเหนียวธรรมชาติ 1 กก.(ฐธ9)</v>
      </c>
      <c r="F13" s="40" t="str">
        <f>VLOOKUP($D13,allFlowProduct!$A:$P,5,FALSE)</f>
        <v>ถุง</v>
      </c>
      <c r="G13" s="40">
        <f>VLOOKUP($D13,allFlowProduct!$A:$P,3,FALSE)</f>
        <v>5</v>
      </c>
      <c r="H13" s="40">
        <f>VLOOKUP($D13,allFlowProduct!$A:$P,8,FALSE)</f>
        <v>7</v>
      </c>
      <c r="I13" s="40">
        <f t="shared" si="0"/>
        <v>-1</v>
      </c>
    </row>
    <row r="14" spans="1:9" x14ac:dyDescent="0.5">
      <c r="A14" s="4" t="s">
        <v>225</v>
      </c>
      <c r="B14" s="2" t="s">
        <v>23</v>
      </c>
      <c r="C14" s="40" t="s">
        <v>19</v>
      </c>
      <c r="D14" s="12" t="s">
        <v>2247</v>
      </c>
      <c r="E14" s="40" t="str">
        <f>VLOOKUP($D14,allFlowProduct!$A:$P,4,FALSE)</f>
        <v>ข้าวเหนียวธรรมชาติ 5 กก.(ฐธ9)</v>
      </c>
      <c r="F14" s="40" t="str">
        <f>VLOOKUP($D14,allFlowProduct!$A:$P,5,FALSE)</f>
        <v>ถุง</v>
      </c>
      <c r="G14" s="40">
        <f>VLOOKUP($D14,allFlowProduct!$A:$P,3,FALSE)</f>
        <v>5</v>
      </c>
      <c r="H14" s="40">
        <f>VLOOKUP($D14,allFlowProduct!$A:$P,8,FALSE)</f>
        <v>7</v>
      </c>
      <c r="I14" s="40">
        <f t="shared" si="0"/>
        <v>-1</v>
      </c>
    </row>
    <row r="15" spans="1:9" x14ac:dyDescent="0.5">
      <c r="A15" s="4" t="s">
        <v>225</v>
      </c>
      <c r="B15" s="2" t="s">
        <v>23</v>
      </c>
      <c r="C15" s="40" t="s">
        <v>189</v>
      </c>
      <c r="D15" s="12" t="s">
        <v>2247</v>
      </c>
      <c r="E15" s="40" t="str">
        <f>VLOOKUP($D15,allFlowProduct!$A:$P,4,FALSE)</f>
        <v>ข้าวเหนียวธรรมชาติ 5 กก.(ฐธ9)</v>
      </c>
      <c r="F15" s="40" t="str">
        <f>VLOOKUP($D15,allFlowProduct!$A:$P,5,FALSE)</f>
        <v>ถุง</v>
      </c>
      <c r="G15" s="40">
        <f>VLOOKUP($D15,allFlowProduct!$A:$P,3,FALSE)</f>
        <v>5</v>
      </c>
      <c r="H15" s="40">
        <f>VLOOKUP($D15,allFlowProduct!$A:$P,8,FALSE)</f>
        <v>7</v>
      </c>
      <c r="I15" s="40">
        <f t="shared" si="0"/>
        <v>-1</v>
      </c>
    </row>
    <row r="16" spans="1:9" x14ac:dyDescent="0.5">
      <c r="A16" s="4" t="s">
        <v>227</v>
      </c>
      <c r="B16" s="4" t="s">
        <v>24</v>
      </c>
      <c r="C16" s="40" t="s">
        <v>14</v>
      </c>
      <c r="D16" s="12" t="s">
        <v>2254</v>
      </c>
      <c r="E16" s="40" t="str">
        <f>VLOOKUP($D16,allFlowProduct!$A:$P,4,FALSE)</f>
        <v>ปลายข้าวกล้องธรรมชาติ 15 กก.(ฐธ9)</v>
      </c>
      <c r="F16" s="40" t="str">
        <f>VLOOKUP($D16,allFlowProduct!$A:$P,5,FALSE)</f>
        <v>กระสอบ</v>
      </c>
      <c r="G16" s="40">
        <f>VLOOKUP($D16,allFlowProduct!$A:$P,3,FALSE)</f>
        <v>5</v>
      </c>
      <c r="H16" s="40">
        <f>VLOOKUP($D16,allFlowProduct!$A:$P,8,FALSE)</f>
        <v>7</v>
      </c>
      <c r="I16" s="40">
        <f t="shared" si="0"/>
        <v>-1</v>
      </c>
    </row>
    <row r="17" spans="1:9" x14ac:dyDescent="0.5">
      <c r="A17" s="4" t="s">
        <v>226</v>
      </c>
      <c r="B17" s="2" t="s">
        <v>192</v>
      </c>
      <c r="C17" s="40" t="s">
        <v>14</v>
      </c>
      <c r="D17" s="12" t="s">
        <v>2253</v>
      </c>
      <c r="E17" s="40" t="str">
        <f>VLOOKUP($D17,allFlowProduct!$A:$P,4,FALSE)</f>
        <v>ปลายข้าวกล้องธรรมชาติ 1 กก.(ฐธ9)</v>
      </c>
      <c r="F17" s="40" t="str">
        <f>VLOOKUP($D17,allFlowProduct!$A:$P,5,FALSE)</f>
        <v>ถุง</v>
      </c>
      <c r="G17" s="40">
        <f>VLOOKUP($D17,allFlowProduct!$A:$P,3,FALSE)</f>
        <v>5</v>
      </c>
      <c r="H17" s="40">
        <f>VLOOKUP($D17,allFlowProduct!$A:$P,8,FALSE)</f>
        <v>7</v>
      </c>
      <c r="I17" s="40">
        <f t="shared" si="0"/>
        <v>-1</v>
      </c>
    </row>
    <row r="18" spans="1:9" x14ac:dyDescent="0.5">
      <c r="A18" s="4" t="s">
        <v>226</v>
      </c>
      <c r="B18" s="2" t="s">
        <v>192</v>
      </c>
      <c r="C18" s="40" t="s">
        <v>193</v>
      </c>
      <c r="D18" s="12" t="s">
        <v>2253</v>
      </c>
      <c r="E18" s="40" t="str">
        <f>VLOOKUP($D18,allFlowProduct!$A:$P,4,FALSE)</f>
        <v>ปลายข้าวกล้องธรรมชาติ 1 กก.(ฐธ9)</v>
      </c>
      <c r="F18" s="40" t="str">
        <f>VLOOKUP($D18,allFlowProduct!$A:$P,5,FALSE)</f>
        <v>ถุง</v>
      </c>
      <c r="G18" s="40">
        <f>VLOOKUP($D18,allFlowProduct!$A:$P,3,FALSE)</f>
        <v>5</v>
      </c>
      <c r="H18" s="40">
        <f>VLOOKUP($D18,allFlowProduct!$A:$P,8,FALSE)</f>
        <v>7</v>
      </c>
      <c r="I18" s="40">
        <f t="shared" si="0"/>
        <v>-1</v>
      </c>
    </row>
    <row r="19" spans="1:9" x14ac:dyDescent="0.5">
      <c r="A19" s="2" t="s">
        <v>228</v>
      </c>
      <c r="B19" s="2" t="s">
        <v>25</v>
      </c>
      <c r="C19" s="40" t="s">
        <v>11</v>
      </c>
      <c r="D19" s="12" t="s">
        <v>2259</v>
      </c>
      <c r="E19" s="40" t="str">
        <f>VLOOKUP($D19,allFlowProduct!$A:$P,4,FALSE)</f>
        <v>ข้าวกล้องดอกมะขาม 1 กก.</v>
      </c>
      <c r="F19" s="40" t="str">
        <f>VLOOKUP($D19,allFlowProduct!$A:$P,5,FALSE)</f>
        <v>ถุง</v>
      </c>
      <c r="G19" s="40">
        <f>VLOOKUP($D19,allFlowProduct!$A:$P,3,FALSE)</f>
        <v>5</v>
      </c>
      <c r="H19" s="40">
        <f>VLOOKUP($D19,allFlowProduct!$A:$P,8,FALSE)</f>
        <v>7</v>
      </c>
      <c r="I19" s="40">
        <f t="shared" si="0"/>
        <v>-1</v>
      </c>
    </row>
    <row r="20" spans="1:9" x14ac:dyDescent="0.5">
      <c r="A20" s="2" t="s">
        <v>229</v>
      </c>
      <c r="B20" s="2" t="s">
        <v>26</v>
      </c>
      <c r="C20" s="40" t="s">
        <v>11</v>
      </c>
      <c r="D20" s="12" t="s">
        <v>2260</v>
      </c>
      <c r="E20" s="40" t="str">
        <f>VLOOKUP($D20,allFlowProduct!$A:$P,4,FALSE)</f>
        <v>ข้าวไรซ์เบอร์รี่ 1 กก.</v>
      </c>
      <c r="F20" s="40" t="str">
        <f>VLOOKUP($D20,allFlowProduct!$A:$P,5,FALSE)</f>
        <v>ถุง</v>
      </c>
      <c r="G20" s="40">
        <f>VLOOKUP($D20,allFlowProduct!$A:$P,3,FALSE)</f>
        <v>5</v>
      </c>
      <c r="H20" s="40">
        <f>VLOOKUP($D20,allFlowProduct!$A:$P,8,FALSE)</f>
        <v>7</v>
      </c>
      <c r="I20" s="40">
        <f t="shared" si="0"/>
        <v>-1</v>
      </c>
    </row>
    <row r="21" spans="1:9" x14ac:dyDescent="0.5">
      <c r="A21" s="4" t="s">
        <v>230</v>
      </c>
      <c r="B21" s="4" t="s">
        <v>27</v>
      </c>
      <c r="C21" s="40" t="s">
        <v>11</v>
      </c>
      <c r="D21" s="12" t="s">
        <v>2262</v>
      </c>
      <c r="E21" s="40" t="str">
        <f>VLOOKUP($D21,allFlowProduct!$A:$P,4,FALSE)</f>
        <v>ข้าวกล้องหอมมะลิ 1 กก.</v>
      </c>
      <c r="F21" s="40" t="str">
        <f>VLOOKUP($D21,allFlowProduct!$A:$P,5,FALSE)</f>
        <v>ถุง</v>
      </c>
      <c r="G21" s="40">
        <f>VLOOKUP($D21,allFlowProduct!$A:$P,3,FALSE)</f>
        <v>5</v>
      </c>
      <c r="H21" s="40">
        <f>VLOOKUP($D21,allFlowProduct!$A:$P,8,FALSE)</f>
        <v>7</v>
      </c>
      <c r="I21" s="40">
        <f t="shared" si="0"/>
        <v>-1</v>
      </c>
    </row>
    <row r="22" spans="1:9" x14ac:dyDescent="0.5">
      <c r="A22" s="4" t="s">
        <v>498</v>
      </c>
      <c r="B22" s="4" t="s">
        <v>190</v>
      </c>
      <c r="C22" s="40" t="s">
        <v>191</v>
      </c>
      <c r="D22" s="12" t="s">
        <v>2258</v>
      </c>
      <c r="E22" s="40" t="str">
        <f>VLOOKUP($D22,allFlowProduct!$A:$P,4,FALSE)</f>
        <v>ข้าวเปลือกสันป่าตอง(ฐธ9)</v>
      </c>
      <c r="F22" s="40" t="str">
        <f>VLOOKUP($D22,allFlowProduct!$A:$P,5,FALSE)</f>
        <v>กก</v>
      </c>
      <c r="G22" s="40">
        <f>VLOOKUP($D22,allFlowProduct!$A:$P,3,FALSE)</f>
        <v>5</v>
      </c>
      <c r="H22" s="40">
        <f>VLOOKUP($D22,allFlowProduct!$A:$P,8,FALSE)</f>
        <v>7</v>
      </c>
      <c r="I22" s="40">
        <f t="shared" si="0"/>
        <v>-1</v>
      </c>
    </row>
    <row r="23" spans="1:9" x14ac:dyDescent="0.5">
      <c r="A23" s="2" t="s">
        <v>231</v>
      </c>
      <c r="B23" s="2" t="s">
        <v>28</v>
      </c>
      <c r="C23" s="40" t="s">
        <v>200</v>
      </c>
      <c r="D23" s="12" t="s">
        <v>2280</v>
      </c>
      <c r="E23" s="40" t="str">
        <f>VLOOKUP($D23,allFlowProduct!$A:$P,4,FALSE)</f>
        <v>ถั่วเหลือง 0.5 กก.</v>
      </c>
      <c r="F23" s="40" t="str">
        <f>VLOOKUP($D23,allFlowProduct!$A:$P,5,FALSE)</f>
        <v>ถุง</v>
      </c>
      <c r="G23" s="40">
        <f>VLOOKUP($D23,allFlowProduct!$A:$P,3,FALSE)</f>
        <v>5</v>
      </c>
      <c r="H23" s="40">
        <f>VLOOKUP($D23,allFlowProduct!$A:$P,8,FALSE)</f>
        <v>1</v>
      </c>
      <c r="I23" s="40">
        <f t="shared" si="0"/>
        <v>7</v>
      </c>
    </row>
    <row r="24" spans="1:9" x14ac:dyDescent="0.5">
      <c r="A24" s="2" t="s">
        <v>231</v>
      </c>
      <c r="B24" s="2" t="s">
        <v>28</v>
      </c>
      <c r="C24" s="40" t="s">
        <v>201</v>
      </c>
      <c r="D24" s="12" t="s">
        <v>2280</v>
      </c>
      <c r="E24" s="40" t="str">
        <f>VLOOKUP($D24,allFlowProduct!$A:$P,4,FALSE)</f>
        <v>ถั่วเหลือง 0.5 กก.</v>
      </c>
      <c r="F24" s="40" t="str">
        <f>VLOOKUP($D24,allFlowProduct!$A:$P,5,FALSE)</f>
        <v>ถุง</v>
      </c>
      <c r="G24" s="40">
        <f>VLOOKUP($D24,allFlowProduct!$A:$P,3,FALSE)</f>
        <v>5</v>
      </c>
      <c r="H24" s="40">
        <f>VLOOKUP($D24,allFlowProduct!$A:$P,8,FALSE)</f>
        <v>1</v>
      </c>
      <c r="I24" s="40">
        <f t="shared" si="0"/>
        <v>7</v>
      </c>
    </row>
    <row r="25" spans="1:9" x14ac:dyDescent="0.5">
      <c r="A25" s="2" t="s">
        <v>232</v>
      </c>
      <c r="B25" s="2" t="s">
        <v>203</v>
      </c>
      <c r="C25" s="40" t="s">
        <v>200</v>
      </c>
      <c r="D25" s="12" t="s">
        <v>2281</v>
      </c>
      <c r="E25" s="40" t="str">
        <f>VLOOKUP($D25,allFlowProduct!$A:$P,4,FALSE)</f>
        <v>ถั่วดำ 0.5 กก.</v>
      </c>
      <c r="F25" s="40" t="str">
        <f>VLOOKUP($D25,allFlowProduct!$A:$P,5,FALSE)</f>
        <v>ถุง</v>
      </c>
      <c r="G25" s="40">
        <f>VLOOKUP($D25,allFlowProduct!$A:$P,3,FALSE)</f>
        <v>5</v>
      </c>
      <c r="H25" s="40">
        <f>VLOOKUP($D25,allFlowProduct!$A:$P,8,FALSE)</f>
        <v>1</v>
      </c>
      <c r="I25" s="40">
        <f t="shared" si="0"/>
        <v>7</v>
      </c>
    </row>
    <row r="26" spans="1:9" x14ac:dyDescent="0.5">
      <c r="A26" s="2" t="s">
        <v>232</v>
      </c>
      <c r="B26" s="2" t="s">
        <v>203</v>
      </c>
      <c r="C26" s="40" t="s">
        <v>201</v>
      </c>
      <c r="D26" s="12" t="s">
        <v>2281</v>
      </c>
      <c r="E26" s="40" t="str">
        <f>VLOOKUP($D26,allFlowProduct!$A:$P,4,FALSE)</f>
        <v>ถั่วดำ 0.5 กก.</v>
      </c>
      <c r="F26" s="40" t="str">
        <f>VLOOKUP($D26,allFlowProduct!$A:$P,5,FALSE)</f>
        <v>ถุง</v>
      </c>
      <c r="G26" s="40">
        <f>VLOOKUP($D26,allFlowProduct!$A:$P,3,FALSE)</f>
        <v>5</v>
      </c>
      <c r="H26" s="40">
        <f>VLOOKUP($D26,allFlowProduct!$A:$P,8,FALSE)</f>
        <v>1</v>
      </c>
      <c r="I26" s="40">
        <f t="shared" si="0"/>
        <v>7</v>
      </c>
    </row>
    <row r="27" spans="1:9" x14ac:dyDescent="0.5">
      <c r="A27" s="2" t="s">
        <v>233</v>
      </c>
      <c r="B27" s="2" t="s">
        <v>204</v>
      </c>
      <c r="C27" s="40" t="s">
        <v>200</v>
      </c>
      <c r="D27" s="12" t="s">
        <v>2282</v>
      </c>
      <c r="E27" s="40" t="str">
        <f>VLOOKUP($D27,allFlowProduct!$A:$P,4,FALSE)</f>
        <v>ถั่วลิสง 0.5 กก.</v>
      </c>
      <c r="F27" s="40" t="str">
        <f>VLOOKUP($D27,allFlowProduct!$A:$P,5,FALSE)</f>
        <v>ถุง</v>
      </c>
      <c r="G27" s="40">
        <f>VLOOKUP($D27,allFlowProduct!$A:$P,3,FALSE)</f>
        <v>5</v>
      </c>
      <c r="H27" s="40">
        <f>VLOOKUP($D27,allFlowProduct!$A:$P,8,FALSE)</f>
        <v>1</v>
      </c>
      <c r="I27" s="40">
        <f t="shared" si="0"/>
        <v>7</v>
      </c>
    </row>
    <row r="28" spans="1:9" x14ac:dyDescent="0.5">
      <c r="A28" s="2" t="s">
        <v>233</v>
      </c>
      <c r="B28" s="2" t="s">
        <v>204</v>
      </c>
      <c r="C28" s="40" t="s">
        <v>201</v>
      </c>
      <c r="D28" s="12" t="s">
        <v>2282</v>
      </c>
      <c r="E28" s="40" t="str">
        <f>VLOOKUP($D28,allFlowProduct!$A:$P,4,FALSE)</f>
        <v>ถั่วลิสง 0.5 กก.</v>
      </c>
      <c r="F28" s="40" t="str">
        <f>VLOOKUP($D28,allFlowProduct!$A:$P,5,FALSE)</f>
        <v>ถุง</v>
      </c>
      <c r="G28" s="40">
        <f>VLOOKUP($D28,allFlowProduct!$A:$P,3,FALSE)</f>
        <v>5</v>
      </c>
      <c r="H28" s="40">
        <f>VLOOKUP($D28,allFlowProduct!$A:$P,8,FALSE)</f>
        <v>1</v>
      </c>
      <c r="I28" s="40">
        <f t="shared" si="0"/>
        <v>7</v>
      </c>
    </row>
    <row r="29" spans="1:9" x14ac:dyDescent="0.5">
      <c r="A29" s="4" t="s">
        <v>234</v>
      </c>
      <c r="B29" s="4" t="s">
        <v>202</v>
      </c>
      <c r="C29" s="40" t="s">
        <v>200</v>
      </c>
      <c r="D29" s="12" t="s">
        <v>2283</v>
      </c>
      <c r="E29" s="40" t="str">
        <f>VLOOKUP($D29,allFlowProduct!$A:$P,4,FALSE)</f>
        <v>ถั่วแดง 0.5 กก.</v>
      </c>
      <c r="F29" s="40" t="str">
        <f>VLOOKUP($D29,allFlowProduct!$A:$P,5,FALSE)</f>
        <v>ถุง</v>
      </c>
      <c r="G29" s="40">
        <f>VLOOKUP($D29,allFlowProduct!$A:$P,3,FALSE)</f>
        <v>5</v>
      </c>
      <c r="H29" s="40">
        <f>VLOOKUP($D29,allFlowProduct!$A:$P,8,FALSE)</f>
        <v>1</v>
      </c>
      <c r="I29" s="40">
        <f t="shared" si="0"/>
        <v>7</v>
      </c>
    </row>
    <row r="30" spans="1:9" x14ac:dyDescent="0.5">
      <c r="A30" s="4" t="s">
        <v>234</v>
      </c>
      <c r="B30" s="4" t="s">
        <v>202</v>
      </c>
      <c r="C30" s="40" t="s">
        <v>201</v>
      </c>
      <c r="D30" s="12" t="s">
        <v>2283</v>
      </c>
      <c r="E30" s="40" t="str">
        <f>VLOOKUP($D30,allFlowProduct!$A:$P,4,FALSE)</f>
        <v>ถั่วแดง 0.5 กก.</v>
      </c>
      <c r="F30" s="40" t="str">
        <f>VLOOKUP($D30,allFlowProduct!$A:$P,5,FALSE)</f>
        <v>ถุง</v>
      </c>
      <c r="G30" s="40">
        <f>VLOOKUP($D30,allFlowProduct!$A:$P,3,FALSE)</f>
        <v>5</v>
      </c>
      <c r="H30" s="40">
        <f>VLOOKUP($D30,allFlowProduct!$A:$P,8,FALSE)</f>
        <v>1</v>
      </c>
      <c r="I30" s="40">
        <f t="shared" si="0"/>
        <v>7</v>
      </c>
    </row>
    <row r="31" spans="1:9" x14ac:dyDescent="0.5">
      <c r="A31" s="4" t="s">
        <v>235</v>
      </c>
      <c r="B31" s="4" t="s">
        <v>205</v>
      </c>
      <c r="C31" s="40" t="s">
        <v>200</v>
      </c>
      <c r="D31" s="12" t="s">
        <v>2284</v>
      </c>
      <c r="E31" s="40" t="str">
        <f>VLOOKUP($D31,allFlowProduct!$A:$P,4,FALSE)</f>
        <v>ถั่วเขียว 0.5 กก.</v>
      </c>
      <c r="F31" s="40" t="str">
        <f>VLOOKUP($D31,allFlowProduct!$A:$P,5,FALSE)</f>
        <v>ถุง</v>
      </c>
      <c r="G31" s="40">
        <f>VLOOKUP($D31,allFlowProduct!$A:$P,3,FALSE)</f>
        <v>5</v>
      </c>
      <c r="H31" s="40">
        <f>VLOOKUP($D31,allFlowProduct!$A:$P,8,FALSE)</f>
        <v>1</v>
      </c>
      <c r="I31" s="40">
        <f t="shared" si="0"/>
        <v>7</v>
      </c>
    </row>
    <row r="32" spans="1:9" x14ac:dyDescent="0.5">
      <c r="A32" s="4" t="s">
        <v>235</v>
      </c>
      <c r="B32" s="4" t="s">
        <v>205</v>
      </c>
      <c r="C32" s="40" t="s">
        <v>201</v>
      </c>
      <c r="D32" s="12" t="s">
        <v>2284</v>
      </c>
      <c r="E32" s="40" t="str">
        <f>VLOOKUP($D32,allFlowProduct!$A:$P,4,FALSE)</f>
        <v>ถั่วเขียว 0.5 กก.</v>
      </c>
      <c r="F32" s="40" t="str">
        <f>VLOOKUP($D32,allFlowProduct!$A:$P,5,FALSE)</f>
        <v>ถุง</v>
      </c>
      <c r="G32" s="40">
        <f>VLOOKUP($D32,allFlowProduct!$A:$P,3,FALSE)</f>
        <v>5</v>
      </c>
      <c r="H32" s="40">
        <f>VLOOKUP($D32,allFlowProduct!$A:$P,8,FALSE)</f>
        <v>1</v>
      </c>
      <c r="I32" s="40">
        <f t="shared" si="0"/>
        <v>7</v>
      </c>
    </row>
    <row r="33" spans="1:9" x14ac:dyDescent="0.5">
      <c r="A33" s="4" t="s">
        <v>236</v>
      </c>
      <c r="B33" s="4" t="s">
        <v>29</v>
      </c>
      <c r="C33" s="40" t="s">
        <v>200</v>
      </c>
      <c r="D33" s="12" t="s">
        <v>2263</v>
      </c>
      <c r="E33" s="40" t="str">
        <f>VLOOKUP($D33,allFlowProduct!$A:$P,4,FALSE)</f>
        <v>งาดำ 0.5 กก.</v>
      </c>
      <c r="F33" s="40" t="str">
        <f>VLOOKUP($D33,allFlowProduct!$A:$P,5,FALSE)</f>
        <v>ถุง</v>
      </c>
      <c r="G33" s="40">
        <f>VLOOKUP($D33,allFlowProduct!$A:$P,3,FALSE)</f>
        <v>5</v>
      </c>
      <c r="H33" s="40">
        <f>VLOOKUP($D33,allFlowProduct!$A:$P,8,FALSE)</f>
        <v>1</v>
      </c>
      <c r="I33" s="40">
        <f t="shared" si="0"/>
        <v>7</v>
      </c>
    </row>
    <row r="34" spans="1:9" x14ac:dyDescent="0.5">
      <c r="A34" s="4" t="s">
        <v>236</v>
      </c>
      <c r="B34" s="4" t="s">
        <v>29</v>
      </c>
      <c r="C34" s="40" t="s">
        <v>201</v>
      </c>
      <c r="D34" s="12" t="s">
        <v>2263</v>
      </c>
      <c r="E34" s="40" t="str">
        <f>VLOOKUP($D34,allFlowProduct!$A:$P,4,FALSE)</f>
        <v>งาดำ 0.5 กก.</v>
      </c>
      <c r="F34" s="40" t="str">
        <f>VLOOKUP($D34,allFlowProduct!$A:$P,5,FALSE)</f>
        <v>ถุง</v>
      </c>
      <c r="G34" s="40">
        <f>VLOOKUP($D34,allFlowProduct!$A:$P,3,FALSE)</f>
        <v>5</v>
      </c>
      <c r="H34" s="40">
        <f>VLOOKUP($D34,allFlowProduct!$A:$P,8,FALSE)</f>
        <v>1</v>
      </c>
      <c r="I34" s="40">
        <f t="shared" si="0"/>
        <v>7</v>
      </c>
    </row>
    <row r="35" spans="1:9" x14ac:dyDescent="0.5">
      <c r="A35" s="4" t="s">
        <v>237</v>
      </c>
      <c r="B35" s="2" t="s">
        <v>541</v>
      </c>
      <c r="C35" s="40" t="s">
        <v>200</v>
      </c>
      <c r="D35" s="12" t="s">
        <v>2285</v>
      </c>
      <c r="E35" s="40" t="str">
        <f>VLOOKUP($D35,allFlowProduct!$A:$P,4,FALSE)</f>
        <v>งาขาว 0.5 กก.</v>
      </c>
      <c r="F35" s="40" t="str">
        <f>VLOOKUP($D35,allFlowProduct!$A:$P,5,FALSE)</f>
        <v>ถุง</v>
      </c>
      <c r="G35" s="40">
        <f>VLOOKUP($D35,allFlowProduct!$A:$P,3,FALSE)</f>
        <v>5</v>
      </c>
      <c r="H35" s="40">
        <f>VLOOKUP($D35,allFlowProduct!$A:$P,8,FALSE)</f>
        <v>1</v>
      </c>
      <c r="I35" s="40">
        <f t="shared" si="0"/>
        <v>7</v>
      </c>
    </row>
    <row r="36" spans="1:9" x14ac:dyDescent="0.5">
      <c r="A36" s="4" t="s">
        <v>237</v>
      </c>
      <c r="B36" s="2" t="s">
        <v>541</v>
      </c>
      <c r="C36" s="40" t="s">
        <v>201</v>
      </c>
      <c r="D36" s="12" t="s">
        <v>2285</v>
      </c>
      <c r="E36" s="40" t="str">
        <f>VLOOKUP($D36,allFlowProduct!$A:$P,4,FALSE)</f>
        <v>งาขาว 0.5 กก.</v>
      </c>
      <c r="F36" s="40" t="str">
        <f>VLOOKUP($D36,allFlowProduct!$A:$P,5,FALSE)</f>
        <v>ถุง</v>
      </c>
      <c r="G36" s="40">
        <f>VLOOKUP($D36,allFlowProduct!$A:$P,3,FALSE)</f>
        <v>5</v>
      </c>
      <c r="H36" s="40">
        <f>VLOOKUP($D36,allFlowProduct!$A:$P,8,FALSE)</f>
        <v>1</v>
      </c>
      <c r="I36" s="40">
        <f t="shared" si="0"/>
        <v>7</v>
      </c>
    </row>
    <row r="37" spans="1:9" x14ac:dyDescent="0.5">
      <c r="A37" s="4" t="s">
        <v>238</v>
      </c>
      <c r="B37" s="4" t="s">
        <v>31</v>
      </c>
      <c r="C37" s="40" t="s">
        <v>198</v>
      </c>
      <c r="D37" s="12" t="s">
        <v>2286</v>
      </c>
      <c r="E37" s="40" t="str">
        <f>VLOOKUP($D37,allFlowProduct!$A:$P,4,FALSE)</f>
        <v>กล้วยตาก Fruitboy</v>
      </c>
      <c r="F37" s="40" t="str">
        <f>VLOOKUP($D37,allFlowProduct!$A:$P,5,FALSE)</f>
        <v>กระปุก</v>
      </c>
      <c r="G37" s="40">
        <f>VLOOKUP($D37,allFlowProduct!$A:$P,3,FALSE)</f>
        <v>5</v>
      </c>
      <c r="H37" s="40">
        <f>VLOOKUP($D37,allFlowProduct!$A:$P,8,FALSE)</f>
        <v>1</v>
      </c>
      <c r="I37" s="40">
        <f t="shared" si="0"/>
        <v>7</v>
      </c>
    </row>
    <row r="38" spans="1:9" x14ac:dyDescent="0.5">
      <c r="A38" s="4" t="s">
        <v>238</v>
      </c>
      <c r="B38" s="4" t="s">
        <v>31</v>
      </c>
      <c r="C38" s="40" t="s">
        <v>199</v>
      </c>
      <c r="D38" s="12" t="s">
        <v>2286</v>
      </c>
      <c r="E38" s="40" t="str">
        <f>VLOOKUP($D38,allFlowProduct!$A:$P,4,FALSE)</f>
        <v>กล้วยตาก Fruitboy</v>
      </c>
      <c r="F38" s="40" t="str">
        <f>VLOOKUP($D38,allFlowProduct!$A:$P,5,FALSE)</f>
        <v>กระปุก</v>
      </c>
      <c r="G38" s="40">
        <f>VLOOKUP($D38,allFlowProduct!$A:$P,3,FALSE)</f>
        <v>5</v>
      </c>
      <c r="H38" s="40">
        <f>VLOOKUP($D38,allFlowProduct!$A:$P,8,FALSE)</f>
        <v>1</v>
      </c>
      <c r="I38" s="40">
        <f t="shared" si="0"/>
        <v>7</v>
      </c>
    </row>
    <row r="39" spans="1:9" x14ac:dyDescent="0.5">
      <c r="A39" s="4" t="s">
        <v>239</v>
      </c>
      <c r="B39" s="4" t="s">
        <v>32</v>
      </c>
      <c r="C39" s="40" t="s">
        <v>194</v>
      </c>
      <c r="D39" s="12" t="s">
        <v>2264</v>
      </c>
      <c r="E39" s="40" t="str">
        <f>VLOOKUP($D39,allFlowProduct!$A:$P,4,FALSE)</f>
        <v>ถั่วคั่วทราย</v>
      </c>
      <c r="F39" s="40" t="str">
        <f>VLOOKUP($D39,allFlowProduct!$A:$P,5,FALSE)</f>
        <v>ถุง</v>
      </c>
      <c r="G39" s="40">
        <f>VLOOKUP($D39,allFlowProduct!$A:$P,3,FALSE)</f>
        <v>5</v>
      </c>
      <c r="H39" s="40">
        <f>VLOOKUP($D39,allFlowProduct!$A:$P,8,FALSE)</f>
        <v>1</v>
      </c>
      <c r="I39" s="40">
        <f t="shared" si="0"/>
        <v>7</v>
      </c>
    </row>
    <row r="40" spans="1:9" x14ac:dyDescent="0.5">
      <c r="A40" s="4" t="s">
        <v>239</v>
      </c>
      <c r="B40" s="4" t="s">
        <v>32</v>
      </c>
      <c r="C40" s="40" t="s">
        <v>195</v>
      </c>
      <c r="D40" s="12" t="s">
        <v>2264</v>
      </c>
      <c r="E40" s="40" t="str">
        <f>VLOOKUP($D40,allFlowProduct!$A:$P,4,FALSE)</f>
        <v>ถั่วคั่วทราย</v>
      </c>
      <c r="F40" s="40" t="str">
        <f>VLOOKUP($D40,allFlowProduct!$A:$P,5,FALSE)</f>
        <v>ถุง</v>
      </c>
      <c r="G40" s="40">
        <f>VLOOKUP($D40,allFlowProduct!$A:$P,3,FALSE)</f>
        <v>5</v>
      </c>
      <c r="H40" s="40">
        <f>VLOOKUP($D40,allFlowProduct!$A:$P,8,FALSE)</f>
        <v>1</v>
      </c>
      <c r="I40" s="40">
        <f t="shared" si="0"/>
        <v>7</v>
      </c>
    </row>
    <row r="41" spans="1:9" x14ac:dyDescent="0.5">
      <c r="A41" s="2" t="s">
        <v>240</v>
      </c>
      <c r="B41" s="2" t="s">
        <v>8</v>
      </c>
      <c r="C41" s="40" t="s">
        <v>194</v>
      </c>
      <c r="D41" s="12" t="s">
        <v>2267</v>
      </c>
      <c r="E41" s="40" t="str">
        <f>VLOOKUP($D41,allFlowProduct!$A:$P,4,FALSE)</f>
        <v>ถั่วงาแผ่น</v>
      </c>
      <c r="F41" s="40" t="str">
        <f>VLOOKUP($D41,allFlowProduct!$A:$P,5,FALSE)</f>
        <v>ถุง</v>
      </c>
      <c r="G41" s="40">
        <f>VLOOKUP($D41,allFlowProduct!$A:$P,3,FALSE)</f>
        <v>5</v>
      </c>
      <c r="H41" s="40">
        <f>VLOOKUP($D41,allFlowProduct!$A:$P,8,FALSE)</f>
        <v>1</v>
      </c>
      <c r="I41" s="40">
        <f t="shared" si="0"/>
        <v>7</v>
      </c>
    </row>
    <row r="42" spans="1:9" x14ac:dyDescent="0.5">
      <c r="A42" s="2" t="s">
        <v>240</v>
      </c>
      <c r="B42" s="2" t="s">
        <v>8</v>
      </c>
      <c r="C42" s="40" t="s">
        <v>195</v>
      </c>
      <c r="D42" s="12" t="s">
        <v>2267</v>
      </c>
      <c r="E42" s="40" t="str">
        <f>VLOOKUP($D42,allFlowProduct!$A:$P,4,FALSE)</f>
        <v>ถั่วงาแผ่น</v>
      </c>
      <c r="F42" s="40" t="str">
        <f>VLOOKUP($D42,allFlowProduct!$A:$P,5,FALSE)</f>
        <v>ถุง</v>
      </c>
      <c r="G42" s="40">
        <f>VLOOKUP($D42,allFlowProduct!$A:$P,3,FALSE)</f>
        <v>5</v>
      </c>
      <c r="H42" s="40">
        <f>VLOOKUP($D42,allFlowProduct!$A:$P,8,FALSE)</f>
        <v>1</v>
      </c>
      <c r="I42" s="40">
        <f t="shared" si="0"/>
        <v>7</v>
      </c>
    </row>
    <row r="43" spans="1:9" x14ac:dyDescent="0.5">
      <c r="A43" s="4" t="s">
        <v>241</v>
      </c>
      <c r="B43" s="4" t="s">
        <v>33</v>
      </c>
      <c r="C43" s="40" t="s">
        <v>196</v>
      </c>
      <c r="D43" s="12" t="s">
        <v>2268</v>
      </c>
      <c r="E43" s="40" t="str">
        <f>VLOOKUP($D43,allFlowProduct!$A:$P,4,FALSE)</f>
        <v>น้ำพริกเผา</v>
      </c>
      <c r="F43" s="40" t="str">
        <f>VLOOKUP($D43,allFlowProduct!$A:$P,5,FALSE)</f>
        <v>ขวด</v>
      </c>
      <c r="G43" s="40">
        <f>VLOOKUP($D43,allFlowProduct!$A:$P,3,FALSE)</f>
        <v>5</v>
      </c>
      <c r="H43" s="40">
        <f>VLOOKUP($D43,allFlowProduct!$A:$P,8,FALSE)</f>
        <v>1</v>
      </c>
      <c r="I43" s="40">
        <f t="shared" si="0"/>
        <v>7</v>
      </c>
    </row>
    <row r="44" spans="1:9" x14ac:dyDescent="0.5">
      <c r="A44" s="4" t="s">
        <v>241</v>
      </c>
      <c r="B44" s="4" t="s">
        <v>33</v>
      </c>
      <c r="C44" s="40" t="s">
        <v>197</v>
      </c>
      <c r="D44" s="12" t="s">
        <v>2268</v>
      </c>
      <c r="E44" s="40" t="str">
        <f>VLOOKUP($D44,allFlowProduct!$A:$P,4,FALSE)</f>
        <v>น้ำพริกเผา</v>
      </c>
      <c r="F44" s="40" t="str">
        <f>VLOOKUP($D44,allFlowProduct!$A:$P,5,FALSE)</f>
        <v>ขวด</v>
      </c>
      <c r="G44" s="40">
        <f>VLOOKUP($D44,allFlowProduct!$A:$P,3,FALSE)</f>
        <v>5</v>
      </c>
      <c r="H44" s="40">
        <f>VLOOKUP($D44,allFlowProduct!$A:$P,8,FALSE)</f>
        <v>1</v>
      </c>
      <c r="I44" s="40">
        <f t="shared" si="0"/>
        <v>7</v>
      </c>
    </row>
    <row r="45" spans="1:9" x14ac:dyDescent="0.5">
      <c r="A45" s="2" t="s">
        <v>242</v>
      </c>
      <c r="B45" s="2" t="s">
        <v>34</v>
      </c>
      <c r="C45" s="40" t="s">
        <v>196</v>
      </c>
      <c r="D45" s="12" t="s">
        <v>2269</v>
      </c>
      <c r="E45" s="40" t="str">
        <f>VLOOKUP($D45,allFlowProduct!$A:$P,4,FALSE)</f>
        <v>น้ำปลาหวาน</v>
      </c>
      <c r="F45" s="40" t="str">
        <f>VLOOKUP($D45,allFlowProduct!$A:$P,5,FALSE)</f>
        <v>ขวด</v>
      </c>
      <c r="G45" s="40">
        <f>VLOOKUP($D45,allFlowProduct!$A:$P,3,FALSE)</f>
        <v>5</v>
      </c>
      <c r="H45" s="40">
        <f>VLOOKUP($D45,allFlowProduct!$A:$P,8,FALSE)</f>
        <v>1</v>
      </c>
      <c r="I45" s="40">
        <f t="shared" si="0"/>
        <v>7</v>
      </c>
    </row>
    <row r="46" spans="1:9" x14ac:dyDescent="0.5">
      <c r="A46" s="2" t="s">
        <v>242</v>
      </c>
      <c r="B46" s="2" t="s">
        <v>34</v>
      </c>
      <c r="C46" s="40" t="s">
        <v>197</v>
      </c>
      <c r="D46" s="12" t="s">
        <v>2269</v>
      </c>
      <c r="E46" s="40" t="str">
        <f>VLOOKUP($D46,allFlowProduct!$A:$P,4,FALSE)</f>
        <v>น้ำปลาหวาน</v>
      </c>
      <c r="F46" s="40" t="str">
        <f>VLOOKUP($D46,allFlowProduct!$A:$P,5,FALSE)</f>
        <v>ขวด</v>
      </c>
      <c r="G46" s="40">
        <f>VLOOKUP($D46,allFlowProduct!$A:$P,3,FALSE)</f>
        <v>5</v>
      </c>
      <c r="H46" s="40">
        <f>VLOOKUP($D46,allFlowProduct!$A:$P,8,FALSE)</f>
        <v>1</v>
      </c>
      <c r="I46" s="40">
        <f t="shared" si="0"/>
        <v>7</v>
      </c>
    </row>
    <row r="47" spans="1:9" x14ac:dyDescent="0.5">
      <c r="A47" s="2" t="s">
        <v>243</v>
      </c>
      <c r="B47" s="2" t="s">
        <v>35</v>
      </c>
      <c r="C47" s="40" t="s">
        <v>194</v>
      </c>
      <c r="D47" s="12" t="s">
        <v>2270</v>
      </c>
      <c r="E47" s="40" t="str">
        <f>VLOOKUP($D47,allFlowProduct!$A:$P,4,FALSE)</f>
        <v>กล้วยไส้มะขาม</v>
      </c>
      <c r="F47" s="40" t="str">
        <f>VLOOKUP($D47,allFlowProduct!$A:$P,5,FALSE)</f>
        <v>ถุง</v>
      </c>
      <c r="G47" s="40">
        <f>VLOOKUP($D47,allFlowProduct!$A:$P,3,FALSE)</f>
        <v>5</v>
      </c>
      <c r="H47" s="40">
        <f>VLOOKUP($D47,allFlowProduct!$A:$P,8,FALSE)</f>
        <v>1</v>
      </c>
      <c r="I47" s="40">
        <f t="shared" si="0"/>
        <v>7</v>
      </c>
    </row>
    <row r="48" spans="1:9" x14ac:dyDescent="0.5">
      <c r="A48" s="2" t="s">
        <v>243</v>
      </c>
      <c r="B48" s="2" t="s">
        <v>35</v>
      </c>
      <c r="C48" s="40" t="s">
        <v>195</v>
      </c>
      <c r="D48" s="12" t="s">
        <v>2270</v>
      </c>
      <c r="E48" s="40" t="str">
        <f>VLOOKUP($D48,allFlowProduct!$A:$P,4,FALSE)</f>
        <v>กล้วยไส้มะขาม</v>
      </c>
      <c r="F48" s="40" t="str">
        <f>VLOOKUP($D48,allFlowProduct!$A:$P,5,FALSE)</f>
        <v>ถุง</v>
      </c>
      <c r="G48" s="40">
        <f>VLOOKUP($D48,allFlowProduct!$A:$P,3,FALSE)</f>
        <v>5</v>
      </c>
      <c r="H48" s="40">
        <f>VLOOKUP($D48,allFlowProduct!$A:$P,8,FALSE)</f>
        <v>1</v>
      </c>
      <c r="I48" s="40">
        <f t="shared" si="0"/>
        <v>7</v>
      </c>
    </row>
    <row r="49" spans="1:9" x14ac:dyDescent="0.5">
      <c r="A49" s="2" t="s">
        <v>244</v>
      </c>
      <c r="B49" s="2" t="s">
        <v>36</v>
      </c>
      <c r="C49" s="40" t="s">
        <v>196</v>
      </c>
      <c r="D49" s="12" t="s">
        <v>2271</v>
      </c>
      <c r="E49" s="40" t="str">
        <f>VLOOKUP($D49,allFlowProduct!$A:$P,4,FALSE)</f>
        <v>น้ำผึ้งดอกไม้ป่า</v>
      </c>
      <c r="F49" s="40" t="str">
        <f>VLOOKUP($D49,allFlowProduct!$A:$P,5,FALSE)</f>
        <v>ขวด</v>
      </c>
      <c r="G49" s="40">
        <f>VLOOKUP($D49,allFlowProduct!$A:$P,3,FALSE)</f>
        <v>5</v>
      </c>
      <c r="H49" s="40">
        <f>VLOOKUP($D49,allFlowProduct!$A:$P,8,FALSE)</f>
        <v>1</v>
      </c>
      <c r="I49" s="40">
        <f t="shared" si="0"/>
        <v>7</v>
      </c>
    </row>
    <row r="50" spans="1:9" x14ac:dyDescent="0.5">
      <c r="A50" s="2" t="s">
        <v>244</v>
      </c>
      <c r="B50" s="2" t="s">
        <v>36</v>
      </c>
      <c r="C50" s="40" t="s">
        <v>197</v>
      </c>
      <c r="D50" s="12" t="s">
        <v>2271</v>
      </c>
      <c r="E50" s="40" t="str">
        <f>VLOOKUP($D50,allFlowProduct!$A:$P,4,FALSE)</f>
        <v>น้ำผึ้งดอกไม้ป่า</v>
      </c>
      <c r="F50" s="40" t="str">
        <f>VLOOKUP($D50,allFlowProduct!$A:$P,5,FALSE)</f>
        <v>ขวด</v>
      </c>
      <c r="G50" s="40">
        <f>VLOOKUP($D50,allFlowProduct!$A:$P,3,FALSE)</f>
        <v>5</v>
      </c>
      <c r="H50" s="40">
        <f>VLOOKUP($D50,allFlowProduct!$A:$P,8,FALSE)</f>
        <v>1</v>
      </c>
      <c r="I50" s="40">
        <f t="shared" si="0"/>
        <v>7</v>
      </c>
    </row>
    <row r="51" spans="1:9" x14ac:dyDescent="0.5">
      <c r="A51" s="2" t="s">
        <v>245</v>
      </c>
      <c r="B51" s="2" t="s">
        <v>37</v>
      </c>
      <c r="C51" s="40" t="s">
        <v>196</v>
      </c>
      <c r="D51" s="12" t="s">
        <v>2272</v>
      </c>
      <c r="E51" s="40" t="str">
        <f>VLOOKUP($D51,allFlowProduct!$A:$P,4,FALSE)</f>
        <v>น้ำผึ้งดอกไม้ป่า 500 กรัม</v>
      </c>
      <c r="F51" s="40" t="str">
        <f>VLOOKUP($D51,allFlowProduct!$A:$P,5,FALSE)</f>
        <v>ขวด</v>
      </c>
      <c r="G51" s="40">
        <f>VLOOKUP($D51,allFlowProduct!$A:$P,3,FALSE)</f>
        <v>5</v>
      </c>
      <c r="H51" s="40">
        <f>VLOOKUP($D51,allFlowProduct!$A:$P,8,FALSE)</f>
        <v>1</v>
      </c>
      <c r="I51" s="40">
        <f t="shared" si="0"/>
        <v>7</v>
      </c>
    </row>
    <row r="52" spans="1:9" x14ac:dyDescent="0.5">
      <c r="A52" s="2" t="s">
        <v>245</v>
      </c>
      <c r="B52" s="2" t="s">
        <v>37</v>
      </c>
      <c r="C52" s="40" t="s">
        <v>197</v>
      </c>
      <c r="D52" s="12" t="s">
        <v>2272</v>
      </c>
      <c r="E52" s="40" t="str">
        <f>VLOOKUP($D52,allFlowProduct!$A:$P,4,FALSE)</f>
        <v>น้ำผึ้งดอกไม้ป่า 500 กรัม</v>
      </c>
      <c r="F52" s="40" t="str">
        <f>VLOOKUP($D52,allFlowProduct!$A:$P,5,FALSE)</f>
        <v>ขวด</v>
      </c>
      <c r="G52" s="40">
        <f>VLOOKUP($D52,allFlowProduct!$A:$P,3,FALSE)</f>
        <v>5</v>
      </c>
      <c r="H52" s="40">
        <f>VLOOKUP($D52,allFlowProduct!$A:$P,8,FALSE)</f>
        <v>1</v>
      </c>
      <c r="I52" s="40">
        <f t="shared" si="0"/>
        <v>7</v>
      </c>
    </row>
    <row r="53" spans="1:9" x14ac:dyDescent="0.5">
      <c r="A53" s="4" t="s">
        <v>246</v>
      </c>
      <c r="B53" s="4" t="s">
        <v>38</v>
      </c>
      <c r="C53" s="40" t="s">
        <v>196</v>
      </c>
      <c r="D53" s="18" t="s">
        <v>2424</v>
      </c>
      <c r="E53" s="40" t="str">
        <f>VLOOKUP($D53,allFlowProduct!$A:$P,4,FALSE)</f>
        <v>มะนาวดอง</v>
      </c>
      <c r="F53" s="40" t="str">
        <f>VLOOKUP($D53,allFlowProduct!$A:$P,5,FALSE)</f>
        <v>ขวด</v>
      </c>
      <c r="G53" s="40">
        <f>VLOOKUP($D53,allFlowProduct!$A:$P,3,FALSE)</f>
        <v>5</v>
      </c>
      <c r="H53" s="40">
        <f>VLOOKUP($D53,allFlowProduct!$A:$P,8,FALSE)</f>
        <v>1</v>
      </c>
      <c r="I53" s="40">
        <f t="shared" si="0"/>
        <v>7</v>
      </c>
    </row>
    <row r="54" spans="1:9" x14ac:dyDescent="0.5">
      <c r="A54" s="4" t="s">
        <v>246</v>
      </c>
      <c r="B54" s="4" t="s">
        <v>38</v>
      </c>
      <c r="C54" s="40" t="s">
        <v>197</v>
      </c>
      <c r="D54" s="18" t="s">
        <v>2424</v>
      </c>
      <c r="E54" s="40" t="str">
        <f>VLOOKUP($D54,allFlowProduct!$A:$P,4,FALSE)</f>
        <v>มะนาวดอง</v>
      </c>
      <c r="F54" s="40" t="str">
        <f>VLOOKUP($D54,allFlowProduct!$A:$P,5,FALSE)</f>
        <v>ขวด</v>
      </c>
      <c r="G54" s="40">
        <f>VLOOKUP($D54,allFlowProduct!$A:$P,3,FALSE)</f>
        <v>5</v>
      </c>
      <c r="H54" s="40">
        <f>VLOOKUP($D54,allFlowProduct!$A:$P,8,FALSE)</f>
        <v>1</v>
      </c>
      <c r="I54" s="40">
        <f t="shared" si="0"/>
        <v>7</v>
      </c>
    </row>
    <row r="55" spans="1:9" x14ac:dyDescent="0.5">
      <c r="A55" s="4" t="s">
        <v>247</v>
      </c>
      <c r="B55" s="4" t="s">
        <v>549</v>
      </c>
      <c r="C55" s="40" t="s">
        <v>12</v>
      </c>
      <c r="D55" s="18" t="s">
        <v>2425</v>
      </c>
      <c r="E55" s="40" t="str">
        <f>VLOOKUP($D55,allFlowProduct!$A:$P,4,FALSE)</f>
        <v>ไชโป๊วหวาน 400 กรัม</v>
      </c>
      <c r="F55" s="40" t="str">
        <f>VLOOKUP($D55,allFlowProduct!$A:$P,5,FALSE)</f>
        <v>ซอง</v>
      </c>
      <c r="G55" s="40">
        <f>VLOOKUP($D55,allFlowProduct!$A:$P,3,FALSE)</f>
        <v>5</v>
      </c>
      <c r="H55" s="40">
        <f>VLOOKUP($D55,allFlowProduct!$A:$P,8,FALSE)</f>
        <v>1</v>
      </c>
      <c r="I55" s="40">
        <f t="shared" si="0"/>
        <v>7</v>
      </c>
    </row>
    <row r="56" spans="1:9" x14ac:dyDescent="0.5">
      <c r="A56" s="4" t="s">
        <v>247</v>
      </c>
      <c r="B56" s="4" t="s">
        <v>549</v>
      </c>
      <c r="C56" s="40" t="s">
        <v>206</v>
      </c>
      <c r="D56" s="18" t="s">
        <v>2425</v>
      </c>
      <c r="E56" s="40" t="str">
        <f>VLOOKUP($D56,allFlowProduct!$A:$P,4,FALSE)</f>
        <v>ไชโป๊วหวาน 400 กรัม</v>
      </c>
      <c r="F56" s="40" t="str">
        <f>VLOOKUP($D56,allFlowProduct!$A:$P,5,FALSE)</f>
        <v>ซอง</v>
      </c>
      <c r="G56" s="40">
        <f>VLOOKUP($D56,allFlowProduct!$A:$P,3,FALSE)</f>
        <v>5</v>
      </c>
      <c r="H56" s="40">
        <f>VLOOKUP($D56,allFlowProduct!$A:$P,8,FALSE)</f>
        <v>1</v>
      </c>
      <c r="I56" s="40">
        <f t="shared" si="0"/>
        <v>7</v>
      </c>
    </row>
    <row r="57" spans="1:9" x14ac:dyDescent="0.5">
      <c r="A57" s="4" t="s">
        <v>248</v>
      </c>
      <c r="B57" s="4" t="s">
        <v>39</v>
      </c>
      <c r="C57" s="40" t="s">
        <v>194</v>
      </c>
      <c r="D57" s="18" t="s">
        <v>2426</v>
      </c>
      <c r="E57" s="40" t="str">
        <f>VLOOKUP($D57,allFlowProduct!$A:$P,4,FALSE)</f>
        <v>มะขามหวาน 500 กรัม</v>
      </c>
      <c r="F57" s="40" t="str">
        <f>VLOOKUP($D57,allFlowProduct!$A:$P,5,FALSE)</f>
        <v>ซอง</v>
      </c>
      <c r="G57" s="40">
        <f>VLOOKUP($D57,allFlowProduct!$A:$P,3,FALSE)</f>
        <v>5</v>
      </c>
      <c r="H57" s="40">
        <f>VLOOKUP($D57,allFlowProduct!$A:$P,8,FALSE)</f>
        <v>1</v>
      </c>
      <c r="I57" s="40">
        <f t="shared" si="0"/>
        <v>7</v>
      </c>
    </row>
    <row r="58" spans="1:9" x14ac:dyDescent="0.5">
      <c r="A58" s="4" t="s">
        <v>248</v>
      </c>
      <c r="B58" s="4" t="s">
        <v>39</v>
      </c>
      <c r="C58" s="40" t="s">
        <v>195</v>
      </c>
      <c r="D58" s="18" t="s">
        <v>2426</v>
      </c>
      <c r="E58" s="40" t="str">
        <f>VLOOKUP($D58,allFlowProduct!$A:$P,4,FALSE)</f>
        <v>มะขามหวาน 500 กรัม</v>
      </c>
      <c r="F58" s="40" t="str">
        <f>VLOOKUP($D58,allFlowProduct!$A:$P,5,FALSE)</f>
        <v>ซอง</v>
      </c>
      <c r="G58" s="40">
        <f>VLOOKUP($D58,allFlowProduct!$A:$P,3,FALSE)</f>
        <v>5</v>
      </c>
      <c r="H58" s="40">
        <f>VLOOKUP($D58,allFlowProduct!$A:$P,8,FALSE)</f>
        <v>1</v>
      </c>
      <c r="I58" s="40">
        <f t="shared" si="0"/>
        <v>7</v>
      </c>
    </row>
    <row r="59" spans="1:9" x14ac:dyDescent="0.5">
      <c r="A59" s="4" t="s">
        <v>249</v>
      </c>
      <c r="B59" s="4" t="s">
        <v>40</v>
      </c>
      <c r="C59" s="40" t="s">
        <v>542</v>
      </c>
      <c r="D59" s="18" t="s">
        <v>2427</v>
      </c>
      <c r="E59" s="40" t="str">
        <f>VLOOKUP($D59,allFlowProduct!$A:$P,4,FALSE)</f>
        <v>เนยถั่ว</v>
      </c>
      <c r="F59" s="40" t="str">
        <f>VLOOKUP($D59,allFlowProduct!$A:$P,5,FALSE)</f>
        <v>กระปุก</v>
      </c>
      <c r="G59" s="40">
        <f>VLOOKUP($D59,allFlowProduct!$A:$P,3,FALSE)</f>
        <v>5</v>
      </c>
      <c r="H59" s="40">
        <f>VLOOKUP($D59,allFlowProduct!$A:$P,8,FALSE)</f>
        <v>1</v>
      </c>
      <c r="I59" s="40">
        <f t="shared" si="0"/>
        <v>7</v>
      </c>
    </row>
    <row r="60" spans="1:9" x14ac:dyDescent="0.5">
      <c r="A60" s="4" t="s">
        <v>249</v>
      </c>
      <c r="B60" s="4" t="s">
        <v>40</v>
      </c>
      <c r="C60" s="40" t="s">
        <v>543</v>
      </c>
      <c r="D60" s="18" t="s">
        <v>2427</v>
      </c>
      <c r="E60" s="40" t="str">
        <f>VLOOKUP($D60,allFlowProduct!$A:$P,4,FALSE)</f>
        <v>เนยถั่ว</v>
      </c>
      <c r="F60" s="40" t="str">
        <f>VLOOKUP($D60,allFlowProduct!$A:$P,5,FALSE)</f>
        <v>กระปุก</v>
      </c>
      <c r="G60" s="40">
        <f>VLOOKUP($D60,allFlowProduct!$A:$P,3,FALSE)</f>
        <v>5</v>
      </c>
      <c r="H60" s="40">
        <f>VLOOKUP($D60,allFlowProduct!$A:$P,8,FALSE)</f>
        <v>1</v>
      </c>
      <c r="I60" s="40">
        <f t="shared" si="0"/>
        <v>7</v>
      </c>
    </row>
    <row r="61" spans="1:9" x14ac:dyDescent="0.5">
      <c r="A61" s="4" t="s">
        <v>250</v>
      </c>
      <c r="B61" s="4" t="s">
        <v>41</v>
      </c>
      <c r="C61" s="40" t="s">
        <v>12</v>
      </c>
      <c r="D61" s="18" t="s">
        <v>2428</v>
      </c>
      <c r="E61" s="40" t="str">
        <f>VLOOKUP($D61,allFlowProduct!$A:$P,4,FALSE)</f>
        <v>ขนมปังกรอบไข่เค็ม</v>
      </c>
      <c r="F61" s="40" t="str">
        <f>VLOOKUP($D61,allFlowProduct!$A:$P,5,FALSE)</f>
        <v>ซอง</v>
      </c>
      <c r="G61" s="40">
        <f>VLOOKUP($D61,allFlowProduct!$A:$P,3,FALSE)</f>
        <v>5</v>
      </c>
      <c r="H61" s="40">
        <f>VLOOKUP($D61,allFlowProduct!$A:$P,8,FALSE)</f>
        <v>1</v>
      </c>
      <c r="I61" s="40">
        <f t="shared" si="0"/>
        <v>7</v>
      </c>
    </row>
    <row r="62" spans="1:9" x14ac:dyDescent="0.5">
      <c r="A62" s="4" t="s">
        <v>250</v>
      </c>
      <c r="B62" s="4" t="s">
        <v>41</v>
      </c>
      <c r="C62" s="40" t="s">
        <v>206</v>
      </c>
      <c r="D62" s="18" t="s">
        <v>2428</v>
      </c>
      <c r="E62" s="40" t="str">
        <f>VLOOKUP($D62,allFlowProduct!$A:$P,4,FALSE)</f>
        <v>ขนมปังกรอบไข่เค็ม</v>
      </c>
      <c r="F62" s="40" t="str">
        <f>VLOOKUP($D62,allFlowProduct!$A:$P,5,FALSE)</f>
        <v>ซอง</v>
      </c>
      <c r="G62" s="40">
        <f>VLOOKUP($D62,allFlowProduct!$A:$P,3,FALSE)</f>
        <v>5</v>
      </c>
      <c r="H62" s="40">
        <f>VLOOKUP($D62,allFlowProduct!$A:$P,8,FALSE)</f>
        <v>1</v>
      </c>
      <c r="I62" s="40">
        <f t="shared" si="0"/>
        <v>7</v>
      </c>
    </row>
    <row r="63" spans="1:9" x14ac:dyDescent="0.5">
      <c r="A63" s="4" t="s">
        <v>251</v>
      </c>
      <c r="B63" s="4" t="s">
        <v>42</v>
      </c>
      <c r="C63" s="40" t="s">
        <v>14</v>
      </c>
      <c r="D63" s="18" t="s">
        <v>2429</v>
      </c>
      <c r="E63" s="40" t="str">
        <f>VLOOKUP($D63,allFlowProduct!$A:$P,4,FALSE)</f>
        <v>แก่นฝาง</v>
      </c>
      <c r="F63" s="40" t="str">
        <f>VLOOKUP($D63,allFlowProduct!$A:$P,5,FALSE)</f>
        <v>ถุง</v>
      </c>
      <c r="G63" s="40">
        <f>VLOOKUP($D63,allFlowProduct!$A:$P,3,FALSE)</f>
        <v>5</v>
      </c>
      <c r="H63" s="40">
        <f>VLOOKUP($D63,allFlowProduct!$A:$P,8,FALSE)</f>
        <v>1</v>
      </c>
      <c r="I63" s="40">
        <f t="shared" si="0"/>
        <v>7</v>
      </c>
    </row>
    <row r="64" spans="1:9" x14ac:dyDescent="0.5">
      <c r="A64" s="4" t="s">
        <v>252</v>
      </c>
      <c r="B64" s="5" t="s">
        <v>214</v>
      </c>
      <c r="C64" s="40" t="s">
        <v>215</v>
      </c>
      <c r="D64" s="18" t="s">
        <v>2465</v>
      </c>
      <c r="E64" s="40" t="str">
        <f>VLOOKUP($D64,allFlowProduct!$A:$P,4,FALSE)</f>
        <v>น้ำมันมะพร้าวมาว่า สกัดเย็น 85cc(ฐธ9)</v>
      </c>
      <c r="F64" s="40" t="str">
        <f>VLOOKUP($D64,allFlowProduct!$A:$P,5,FALSE)</f>
        <v>ขวด</v>
      </c>
      <c r="G64" s="40">
        <f>VLOOKUP($D64,allFlowProduct!$A:$P,3,FALSE)</f>
        <v>5</v>
      </c>
      <c r="H64" s="40">
        <f>VLOOKUP($D64,allFlowProduct!$A:$P,8,FALSE)</f>
        <v>1</v>
      </c>
      <c r="I64" s="40">
        <f t="shared" si="0"/>
        <v>7</v>
      </c>
    </row>
    <row r="65" spans="1:9" x14ac:dyDescent="0.5">
      <c r="A65" s="4" t="s">
        <v>252</v>
      </c>
      <c r="B65" s="5" t="s">
        <v>214</v>
      </c>
      <c r="C65" s="40" t="s">
        <v>216</v>
      </c>
      <c r="D65" s="18" t="s">
        <v>2465</v>
      </c>
      <c r="E65" s="40" t="str">
        <f>VLOOKUP($D65,allFlowProduct!$A:$P,4,FALSE)</f>
        <v>น้ำมันมะพร้าวมาว่า สกัดเย็น 85cc(ฐธ9)</v>
      </c>
      <c r="F65" s="40" t="str">
        <f>VLOOKUP($D65,allFlowProduct!$A:$P,5,FALSE)</f>
        <v>ขวด</v>
      </c>
      <c r="G65" s="40">
        <f>VLOOKUP($D65,allFlowProduct!$A:$P,3,FALSE)</f>
        <v>5</v>
      </c>
      <c r="H65" s="40">
        <f>VLOOKUP($D65,allFlowProduct!$A:$P,8,FALSE)</f>
        <v>1</v>
      </c>
      <c r="I65" s="40">
        <f t="shared" si="0"/>
        <v>7</v>
      </c>
    </row>
    <row r="66" spans="1:9" x14ac:dyDescent="0.5">
      <c r="A66" s="4" t="s">
        <v>253</v>
      </c>
      <c r="B66" s="5" t="s">
        <v>210</v>
      </c>
      <c r="C66" s="40" t="s">
        <v>211</v>
      </c>
      <c r="D66" s="18" t="s">
        <v>2466</v>
      </c>
      <c r="E66" s="40" t="str">
        <f>VLOOKUP($D66,allFlowProduct!$A:$P,4,FALSE)</f>
        <v>น้ำมันมะพร้าวมาว่า สกัดเย็น 250cc(ฐธ9)</v>
      </c>
      <c r="F66" s="40" t="str">
        <f>VLOOKUP($D66,allFlowProduct!$A:$P,5,FALSE)</f>
        <v>ขวด</v>
      </c>
      <c r="G66" s="40">
        <f>VLOOKUP($D66,allFlowProduct!$A:$P,3,FALSE)</f>
        <v>5</v>
      </c>
      <c r="H66" s="40">
        <f>VLOOKUP($D66,allFlowProduct!$A:$P,8,FALSE)</f>
        <v>1</v>
      </c>
      <c r="I66" s="40">
        <f t="shared" si="0"/>
        <v>7</v>
      </c>
    </row>
    <row r="67" spans="1:9" x14ac:dyDescent="0.5">
      <c r="A67" s="4" t="s">
        <v>253</v>
      </c>
      <c r="B67" s="5" t="s">
        <v>210</v>
      </c>
      <c r="C67" s="40" t="s">
        <v>212</v>
      </c>
      <c r="D67" s="18" t="s">
        <v>2466</v>
      </c>
      <c r="E67" s="40" t="str">
        <f>VLOOKUP($D67,allFlowProduct!$A:$P,4,FALSE)</f>
        <v>น้ำมันมะพร้าวมาว่า สกัดเย็น 250cc(ฐธ9)</v>
      </c>
      <c r="F67" s="40" t="str">
        <f>VLOOKUP($D67,allFlowProduct!$A:$P,5,FALSE)</f>
        <v>ขวด</v>
      </c>
      <c r="G67" s="40">
        <f>VLOOKUP($D67,allFlowProduct!$A:$P,3,FALSE)</f>
        <v>5</v>
      </c>
      <c r="H67" s="40">
        <f>VLOOKUP($D67,allFlowProduct!$A:$P,8,FALSE)</f>
        <v>1</v>
      </c>
      <c r="I67" s="40">
        <f t="shared" ref="I67:I130" si="1">IF($H67=7,-1,IF($H67=1,7,IF($H67=3,7,IF($H67=5,0,"error"))))</f>
        <v>7</v>
      </c>
    </row>
    <row r="68" spans="1:9" x14ac:dyDescent="0.5">
      <c r="A68" s="4" t="s">
        <v>254</v>
      </c>
      <c r="B68" s="5" t="s">
        <v>207</v>
      </c>
      <c r="C68" s="40" t="s">
        <v>208</v>
      </c>
      <c r="D68" s="18" t="s">
        <v>2467</v>
      </c>
      <c r="E68" s="40" t="str">
        <f>VLOOKUP($D68,allFlowProduct!$A:$P,4,FALSE)</f>
        <v>น้ำมันมะพร้าวมาว่า สกัดเย็น 700cc(ฐธ9)</v>
      </c>
      <c r="F68" s="40" t="str">
        <f>VLOOKUP($D68,allFlowProduct!$A:$P,5,FALSE)</f>
        <v>ขวด</v>
      </c>
      <c r="G68" s="40">
        <f>VLOOKUP($D68,allFlowProduct!$A:$P,3,FALSE)</f>
        <v>5</v>
      </c>
      <c r="H68" s="40">
        <f>VLOOKUP($D68,allFlowProduct!$A:$P,8,FALSE)</f>
        <v>1</v>
      </c>
      <c r="I68" s="40">
        <f t="shared" si="1"/>
        <v>7</v>
      </c>
    </row>
    <row r="69" spans="1:9" x14ac:dyDescent="0.5">
      <c r="A69" s="4" t="s">
        <v>254</v>
      </c>
      <c r="B69" s="5" t="s">
        <v>207</v>
      </c>
      <c r="C69" s="40" t="s">
        <v>209</v>
      </c>
      <c r="D69" s="18" t="s">
        <v>2467</v>
      </c>
      <c r="E69" s="40" t="str">
        <f>VLOOKUP($D69,allFlowProduct!$A:$P,4,FALSE)</f>
        <v>น้ำมันมะพร้าวมาว่า สกัดเย็น 700cc(ฐธ9)</v>
      </c>
      <c r="F69" s="40" t="str">
        <f>VLOOKUP($D69,allFlowProduct!$A:$P,5,FALSE)</f>
        <v>ขวด</v>
      </c>
      <c r="G69" s="40">
        <f>VLOOKUP($D69,allFlowProduct!$A:$P,3,FALSE)</f>
        <v>5</v>
      </c>
      <c r="H69" s="40">
        <f>VLOOKUP($D69,allFlowProduct!$A:$P,8,FALSE)</f>
        <v>1</v>
      </c>
      <c r="I69" s="40">
        <f t="shared" si="1"/>
        <v>7</v>
      </c>
    </row>
    <row r="70" spans="1:9" x14ac:dyDescent="0.5">
      <c r="A70" s="4" t="s">
        <v>255</v>
      </c>
      <c r="B70" s="5" t="s">
        <v>548</v>
      </c>
      <c r="C70" s="40" t="s">
        <v>196</v>
      </c>
      <c r="D70" s="18" t="s">
        <v>2468</v>
      </c>
      <c r="E70" s="40" t="str">
        <f>VLOOKUP($D70,allFlowProduct!$A:$P,4,FALSE)</f>
        <v>น้ำมันมะพร้าวมาติ สกัดเย็น 85cc(ฐธ9)</v>
      </c>
      <c r="F70" s="40" t="str">
        <f>VLOOKUP($D70,allFlowProduct!$A:$P,5,FALSE)</f>
        <v>ขวด</v>
      </c>
      <c r="G70" s="40">
        <f>VLOOKUP($D70,allFlowProduct!$A:$P,3,FALSE)</f>
        <v>5</v>
      </c>
      <c r="H70" s="40">
        <f>VLOOKUP($D70,allFlowProduct!$A:$P,8,FALSE)</f>
        <v>1</v>
      </c>
      <c r="I70" s="40">
        <f t="shared" si="1"/>
        <v>7</v>
      </c>
    </row>
    <row r="71" spans="1:9" x14ac:dyDescent="0.5">
      <c r="A71" s="4" t="s">
        <v>255</v>
      </c>
      <c r="B71" s="5" t="s">
        <v>548</v>
      </c>
      <c r="C71" s="40" t="s">
        <v>197</v>
      </c>
      <c r="D71" s="18" t="s">
        <v>2468</v>
      </c>
      <c r="E71" s="40" t="str">
        <f>VLOOKUP($D71,allFlowProduct!$A:$P,4,FALSE)</f>
        <v>น้ำมันมะพร้าวมาติ สกัดเย็น 85cc(ฐธ9)</v>
      </c>
      <c r="F71" s="40" t="str">
        <f>VLOOKUP($D71,allFlowProduct!$A:$P,5,FALSE)</f>
        <v>ขวด</v>
      </c>
      <c r="G71" s="40">
        <f>VLOOKUP($D71,allFlowProduct!$A:$P,3,FALSE)</f>
        <v>5</v>
      </c>
      <c r="H71" s="40">
        <f>VLOOKUP($D71,allFlowProduct!$A:$P,8,FALSE)</f>
        <v>1</v>
      </c>
      <c r="I71" s="40">
        <f t="shared" si="1"/>
        <v>7</v>
      </c>
    </row>
    <row r="72" spans="1:9" x14ac:dyDescent="0.5">
      <c r="A72" s="4" t="s">
        <v>256</v>
      </c>
      <c r="B72" s="5" t="s">
        <v>554</v>
      </c>
      <c r="C72" s="40" t="s">
        <v>196</v>
      </c>
      <c r="D72" s="18" t="s">
        <v>2471</v>
      </c>
      <c r="E72" s="40" t="str">
        <f>VLOOKUP($D72,allFlowProduct!$A:$P,4,FALSE)</f>
        <v>น้ำมันมะพร้าวมาติ สกัดเย็น 250cc(ฐธ9)</v>
      </c>
      <c r="F72" s="40" t="str">
        <f>VLOOKUP($D72,allFlowProduct!$A:$P,5,FALSE)</f>
        <v>ขวด</v>
      </c>
      <c r="G72" s="40">
        <f>VLOOKUP($D72,allFlowProduct!$A:$P,3,FALSE)</f>
        <v>5</v>
      </c>
      <c r="H72" s="40">
        <f>VLOOKUP($D72,allFlowProduct!$A:$P,8,FALSE)</f>
        <v>1</v>
      </c>
      <c r="I72" s="40">
        <f t="shared" si="1"/>
        <v>7</v>
      </c>
    </row>
    <row r="73" spans="1:9" x14ac:dyDescent="0.5">
      <c r="A73" s="4" t="s">
        <v>257</v>
      </c>
      <c r="B73" s="5" t="s">
        <v>553</v>
      </c>
      <c r="C73" s="40" t="s">
        <v>196</v>
      </c>
      <c r="D73" s="18" t="s">
        <v>2471</v>
      </c>
      <c r="E73" s="40" t="str">
        <f>VLOOKUP($D73,allFlowProduct!$A:$P,4,FALSE)</f>
        <v>น้ำมันมะพร้าวมาติ สกัดเย็น 250cc(ฐธ9)</v>
      </c>
      <c r="F73" s="40" t="str">
        <f>VLOOKUP($D73,allFlowProduct!$A:$P,5,FALSE)</f>
        <v>ขวด</v>
      </c>
      <c r="G73" s="40">
        <f>VLOOKUP($D73,allFlowProduct!$A:$P,3,FALSE)</f>
        <v>5</v>
      </c>
      <c r="H73" s="40">
        <f>VLOOKUP($D73,allFlowProduct!$A:$P,8,FALSE)</f>
        <v>1</v>
      </c>
      <c r="I73" s="40">
        <f t="shared" si="1"/>
        <v>7</v>
      </c>
    </row>
    <row r="74" spans="1:9" x14ac:dyDescent="0.5">
      <c r="A74" s="4" t="s">
        <v>258</v>
      </c>
      <c r="B74" s="2" t="s">
        <v>572</v>
      </c>
      <c r="C74" s="40" t="s">
        <v>573</v>
      </c>
      <c r="D74" s="18" t="s">
        <v>2469</v>
      </c>
      <c r="E74" s="40" t="str">
        <f>VLOOKUP($D74,allFlowProduct!$A:$P,4,FALSE)</f>
        <v>น้ำมันมะพร้าวมาว่า หัวปั๊ม 150ml</v>
      </c>
      <c r="F74" s="40" t="str">
        <f>VLOOKUP($D74,allFlowProduct!$A:$P,5,FALSE)</f>
        <v>ขวด</v>
      </c>
      <c r="G74" s="40">
        <f>VLOOKUP($D74,allFlowProduct!$A:$P,3,FALSE)</f>
        <v>5</v>
      </c>
      <c r="H74" s="40">
        <f>VLOOKUP($D74,allFlowProduct!$A:$P,8,FALSE)</f>
        <v>1</v>
      </c>
      <c r="I74" s="40">
        <f t="shared" si="1"/>
        <v>7</v>
      </c>
    </row>
    <row r="75" spans="1:9" x14ac:dyDescent="0.5">
      <c r="A75" s="4" t="s">
        <v>259</v>
      </c>
      <c r="B75" s="2" t="s">
        <v>574</v>
      </c>
      <c r="C75" s="40" t="s">
        <v>573</v>
      </c>
      <c r="D75" s="18" t="s">
        <v>2470</v>
      </c>
      <c r="E75" s="40" t="str">
        <f>VLOOKUP($D75,allFlowProduct!$A:$P,4,FALSE)</f>
        <v>น้ำมันมะพร้าวมาติ หัวปั๊ม 150ml</v>
      </c>
      <c r="F75" s="40" t="str">
        <f>VLOOKUP($D75,allFlowProduct!$A:$P,5,FALSE)</f>
        <v>ขวด</v>
      </c>
      <c r="G75" s="40">
        <f>VLOOKUP($D75,allFlowProduct!$A:$P,3,FALSE)</f>
        <v>5</v>
      </c>
      <c r="H75" s="40">
        <f>VLOOKUP($D75,allFlowProduct!$A:$P,8,FALSE)</f>
        <v>1</v>
      </c>
      <c r="I75" s="40">
        <f t="shared" si="1"/>
        <v>7</v>
      </c>
    </row>
    <row r="76" spans="1:9" x14ac:dyDescent="0.5">
      <c r="A76" s="4" t="s">
        <v>260</v>
      </c>
      <c r="B76" s="2" t="s">
        <v>544</v>
      </c>
      <c r="C76" s="40" t="s">
        <v>545</v>
      </c>
      <c r="D76" s="18" t="s">
        <v>2430</v>
      </c>
      <c r="E76" s="40" t="str">
        <f>VLOOKUP($D76,allFlowProduct!$A:$P,4,FALSE)</f>
        <v>น้ำมันมะพร้าวปรุงอาหาร 750cc(ฐธ9)</v>
      </c>
      <c r="F76" s="40" t="str">
        <f>VLOOKUP($D76,allFlowProduct!$A:$P,5,FALSE)</f>
        <v>ขวด</v>
      </c>
      <c r="G76" s="40">
        <f>VLOOKUP($D76,allFlowProduct!$A:$P,3,FALSE)</f>
        <v>5</v>
      </c>
      <c r="H76" s="40">
        <f>VLOOKUP($D76,allFlowProduct!$A:$P,8,FALSE)</f>
        <v>1</v>
      </c>
      <c r="I76" s="40">
        <f t="shared" si="1"/>
        <v>7</v>
      </c>
    </row>
    <row r="77" spans="1:9" x14ac:dyDescent="0.5">
      <c r="A77" s="4" t="s">
        <v>260</v>
      </c>
      <c r="B77" s="2" t="s">
        <v>544</v>
      </c>
      <c r="C77" s="40" t="s">
        <v>546</v>
      </c>
      <c r="D77" s="18" t="s">
        <v>2430</v>
      </c>
      <c r="E77" s="40" t="str">
        <f>VLOOKUP($D77,allFlowProduct!$A:$P,4,FALSE)</f>
        <v>น้ำมันมะพร้าวปรุงอาหาร 750cc(ฐธ9)</v>
      </c>
      <c r="F77" s="40" t="str">
        <f>VLOOKUP($D77,allFlowProduct!$A:$P,5,FALSE)</f>
        <v>ขวด</v>
      </c>
      <c r="G77" s="40">
        <f>VLOOKUP($D77,allFlowProduct!$A:$P,3,FALSE)</f>
        <v>5</v>
      </c>
      <c r="H77" s="40">
        <f>VLOOKUP($D77,allFlowProduct!$A:$P,8,FALSE)</f>
        <v>1</v>
      </c>
      <c r="I77" s="40">
        <f t="shared" si="1"/>
        <v>7</v>
      </c>
    </row>
    <row r="78" spans="1:9" x14ac:dyDescent="0.5">
      <c r="A78" s="4" t="s">
        <v>261</v>
      </c>
      <c r="B78" s="2" t="s">
        <v>43</v>
      </c>
      <c r="C78" s="40" t="s">
        <v>196</v>
      </c>
      <c r="D78" s="18" t="s">
        <v>2431</v>
      </c>
      <c r="E78" s="40" t="str">
        <f>VLOOKUP($D78,allFlowProduct!$A:$P,4,FALSE)</f>
        <v>น้ำมะปี๊ดผสมน้ำผึ้ง</v>
      </c>
      <c r="F78" s="40" t="str">
        <f>VLOOKUP($D78,allFlowProduct!$A:$P,5,FALSE)</f>
        <v>ขวด</v>
      </c>
      <c r="G78" s="40">
        <f>VLOOKUP($D78,allFlowProduct!$A:$P,3,FALSE)</f>
        <v>5</v>
      </c>
      <c r="H78" s="40">
        <f>VLOOKUP($D78,allFlowProduct!$A:$P,8,FALSE)</f>
        <v>1</v>
      </c>
      <c r="I78" s="40">
        <f t="shared" si="1"/>
        <v>7</v>
      </c>
    </row>
    <row r="79" spans="1:9" x14ac:dyDescent="0.5">
      <c r="A79" s="4" t="s">
        <v>261</v>
      </c>
      <c r="B79" s="2" t="s">
        <v>43</v>
      </c>
      <c r="C79" s="40" t="s">
        <v>197</v>
      </c>
      <c r="D79" s="18" t="s">
        <v>2431</v>
      </c>
      <c r="E79" s="40" t="str">
        <f>VLOOKUP($D79,allFlowProduct!$A:$P,4,FALSE)</f>
        <v>น้ำมะปี๊ดผสมน้ำผึ้ง</v>
      </c>
      <c r="F79" s="40" t="str">
        <f>VLOOKUP($D79,allFlowProduct!$A:$P,5,FALSE)</f>
        <v>ขวด</v>
      </c>
      <c r="G79" s="40">
        <f>VLOOKUP($D79,allFlowProduct!$A:$P,3,FALSE)</f>
        <v>5</v>
      </c>
      <c r="H79" s="40">
        <f>VLOOKUP($D79,allFlowProduct!$A:$P,8,FALSE)</f>
        <v>1</v>
      </c>
      <c r="I79" s="40">
        <f t="shared" si="1"/>
        <v>7</v>
      </c>
    </row>
    <row r="80" spans="1:9" x14ac:dyDescent="0.5">
      <c r="A80" s="2" t="s">
        <v>262</v>
      </c>
      <c r="B80" s="2" t="s">
        <v>44</v>
      </c>
      <c r="C80" s="40" t="s">
        <v>196</v>
      </c>
      <c r="D80" s="18" t="s">
        <v>2432</v>
      </c>
      <c r="E80" s="40" t="str">
        <f>VLOOKUP($D80,allFlowProduct!$A:$P,4,FALSE)</f>
        <v>น้ำมังคุด 85%</v>
      </c>
      <c r="F80" s="40" t="str">
        <f>VLOOKUP($D80,allFlowProduct!$A:$P,5,FALSE)</f>
        <v>ขวด</v>
      </c>
      <c r="G80" s="40">
        <f>VLOOKUP($D80,allFlowProduct!$A:$P,3,FALSE)</f>
        <v>5</v>
      </c>
      <c r="H80" s="40">
        <f>VLOOKUP($D80,allFlowProduct!$A:$P,8,FALSE)</f>
        <v>1</v>
      </c>
      <c r="I80" s="40">
        <f t="shared" si="1"/>
        <v>7</v>
      </c>
    </row>
    <row r="81" spans="1:9" x14ac:dyDescent="0.5">
      <c r="A81" s="2" t="s">
        <v>262</v>
      </c>
      <c r="B81" s="2" t="s">
        <v>44</v>
      </c>
      <c r="C81" s="40" t="s">
        <v>197</v>
      </c>
      <c r="D81" s="18" t="s">
        <v>2432</v>
      </c>
      <c r="E81" s="40" t="str">
        <f>VLOOKUP($D81,allFlowProduct!$A:$P,4,FALSE)</f>
        <v>น้ำมังคุด 85%</v>
      </c>
      <c r="F81" s="40" t="str">
        <f>VLOOKUP($D81,allFlowProduct!$A:$P,5,FALSE)</f>
        <v>ขวด</v>
      </c>
      <c r="G81" s="40">
        <f>VLOOKUP($D81,allFlowProduct!$A:$P,3,FALSE)</f>
        <v>5</v>
      </c>
      <c r="H81" s="40">
        <f>VLOOKUP($D81,allFlowProduct!$A:$P,8,FALSE)</f>
        <v>1</v>
      </c>
      <c r="I81" s="40">
        <f t="shared" si="1"/>
        <v>7</v>
      </c>
    </row>
    <row r="82" spans="1:9" x14ac:dyDescent="0.5">
      <c r="A82" s="4" t="s">
        <v>263</v>
      </c>
      <c r="B82" s="4" t="s">
        <v>45</v>
      </c>
      <c r="C82" s="40" t="s">
        <v>12</v>
      </c>
      <c r="D82" s="18" t="s">
        <v>2433</v>
      </c>
      <c r="E82" s="40" t="str">
        <f>VLOOKUP($D82,allFlowProduct!$A:$P,4,FALSE)</f>
        <v>ชาเห็ดหลินจือ แบบซอง</v>
      </c>
      <c r="F82" s="40" t="str">
        <f>VLOOKUP($D82,allFlowProduct!$A:$P,5,FALSE)</f>
        <v>ซอง</v>
      </c>
      <c r="G82" s="40">
        <f>VLOOKUP($D82,allFlowProduct!$A:$P,3,FALSE)</f>
        <v>5</v>
      </c>
      <c r="H82" s="40">
        <f>VLOOKUP($D82,allFlowProduct!$A:$P,8,FALSE)</f>
        <v>1</v>
      </c>
      <c r="I82" s="40">
        <f t="shared" si="1"/>
        <v>7</v>
      </c>
    </row>
    <row r="83" spans="1:9" x14ac:dyDescent="0.5">
      <c r="A83" s="2" t="s">
        <v>264</v>
      </c>
      <c r="B83" s="2" t="s">
        <v>213</v>
      </c>
      <c r="C83" s="40" t="s">
        <v>194</v>
      </c>
      <c r="D83" s="18" t="s">
        <v>2434</v>
      </c>
      <c r="E83" s="40" t="str">
        <f>VLOOKUP($D83,allFlowProduct!$A:$P,4,FALSE)</f>
        <v>เห็ดหลินจือแห้ง</v>
      </c>
      <c r="F83" s="40" t="str">
        <f>VLOOKUP($D83,allFlowProduct!$A:$P,5,FALSE)</f>
        <v>ถุง</v>
      </c>
      <c r="G83" s="40">
        <f>VLOOKUP($D83,allFlowProduct!$A:$P,3,FALSE)</f>
        <v>5</v>
      </c>
      <c r="H83" s="40">
        <f>VLOOKUP($D83,allFlowProduct!$A:$P,8,FALSE)</f>
        <v>1</v>
      </c>
      <c r="I83" s="40">
        <f t="shared" si="1"/>
        <v>7</v>
      </c>
    </row>
    <row r="84" spans="1:9" x14ac:dyDescent="0.5">
      <c r="A84" s="4" t="s">
        <v>265</v>
      </c>
      <c r="B84" s="4" t="s">
        <v>47</v>
      </c>
      <c r="C84" s="40" t="s">
        <v>12</v>
      </c>
      <c r="D84" s="18" t="s">
        <v>2435</v>
      </c>
      <c r="E84" s="40" t="str">
        <f>VLOOKUP($D84,allFlowProduct!$A:$P,4,FALSE)</f>
        <v>ชาอัสสัมคั่วเตาฟืน</v>
      </c>
      <c r="F84" s="40" t="str">
        <f>VLOOKUP($D84,allFlowProduct!$A:$P,5,FALSE)</f>
        <v>ซอง</v>
      </c>
      <c r="G84" s="40">
        <f>VLOOKUP($D84,allFlowProduct!$A:$P,3,FALSE)</f>
        <v>5</v>
      </c>
      <c r="H84" s="40">
        <f>VLOOKUP($D84,allFlowProduct!$A:$P,8,FALSE)</f>
        <v>1</v>
      </c>
      <c r="I84" s="40">
        <f t="shared" si="1"/>
        <v>7</v>
      </c>
    </row>
    <row r="85" spans="1:9" x14ac:dyDescent="0.5">
      <c r="A85" s="4" t="s">
        <v>265</v>
      </c>
      <c r="B85" s="4" t="s">
        <v>47</v>
      </c>
      <c r="C85" s="40" t="s">
        <v>206</v>
      </c>
      <c r="D85" s="18" t="s">
        <v>2435</v>
      </c>
      <c r="E85" s="40" t="str">
        <f>VLOOKUP($D85,allFlowProduct!$A:$P,4,FALSE)</f>
        <v>ชาอัสสัมคั่วเตาฟืน</v>
      </c>
      <c r="F85" s="40" t="str">
        <f>VLOOKUP($D85,allFlowProduct!$A:$P,5,FALSE)</f>
        <v>ซอง</v>
      </c>
      <c r="G85" s="40">
        <f>VLOOKUP($D85,allFlowProduct!$A:$P,3,FALSE)</f>
        <v>5</v>
      </c>
      <c r="H85" s="40">
        <f>VLOOKUP($D85,allFlowProduct!$A:$P,8,FALSE)</f>
        <v>1</v>
      </c>
      <c r="I85" s="40">
        <f t="shared" si="1"/>
        <v>7</v>
      </c>
    </row>
    <row r="86" spans="1:9" x14ac:dyDescent="0.5">
      <c r="A86" s="4" t="s">
        <v>266</v>
      </c>
      <c r="B86" s="4" t="s">
        <v>49</v>
      </c>
      <c r="C86" s="40" t="s">
        <v>196</v>
      </c>
      <c r="D86" s="18" t="s">
        <v>2436</v>
      </c>
      <c r="E86" s="40" t="str">
        <f>VLOOKUP($D86,allFlowProduct!$A:$P,4,FALSE)</f>
        <v>พาสรีย์อบแห้ง</v>
      </c>
      <c r="F86" s="40" t="str">
        <f>VLOOKUP($D86,allFlowProduct!$A:$P,5,FALSE)</f>
        <v>ขวด</v>
      </c>
      <c r="G86" s="40">
        <f>VLOOKUP($D86,allFlowProduct!$A:$P,3,FALSE)</f>
        <v>5</v>
      </c>
      <c r="H86" s="40">
        <f>VLOOKUP($D86,allFlowProduct!$A:$P,8,FALSE)</f>
        <v>1</v>
      </c>
      <c r="I86" s="40">
        <f t="shared" si="1"/>
        <v>7</v>
      </c>
    </row>
    <row r="87" spans="1:9" x14ac:dyDescent="0.5">
      <c r="A87" s="4" t="s">
        <v>267</v>
      </c>
      <c r="B87" s="4" t="s">
        <v>50</v>
      </c>
      <c r="C87" s="40" t="s">
        <v>194</v>
      </c>
      <c r="D87" s="18" t="s">
        <v>2437</v>
      </c>
      <c r="E87" s="40" t="str">
        <f>VLOOKUP($D87,allFlowProduct!$A:$P,4,FALSE)</f>
        <v>เห็ดหูหนูขาวแห้ง</v>
      </c>
      <c r="F87" s="40" t="str">
        <f>VLOOKUP($D87,allFlowProduct!$A:$P,5,FALSE)</f>
        <v>ถุง</v>
      </c>
      <c r="G87" s="40">
        <f>VLOOKUP($D87,allFlowProduct!$A:$P,3,FALSE)</f>
        <v>5</v>
      </c>
      <c r="H87" s="40">
        <f>VLOOKUP($D87,allFlowProduct!$A:$P,8,FALSE)</f>
        <v>1</v>
      </c>
      <c r="I87" s="40">
        <f t="shared" si="1"/>
        <v>7</v>
      </c>
    </row>
    <row r="88" spans="1:9" x14ac:dyDescent="0.5">
      <c r="A88" s="4" t="s">
        <v>268</v>
      </c>
      <c r="B88" s="2" t="s">
        <v>217</v>
      </c>
      <c r="C88" s="40" t="s">
        <v>12</v>
      </c>
      <c r="D88" s="18" t="s">
        <v>2438</v>
      </c>
      <c r="E88" s="40" t="str">
        <f>VLOOKUP($D88,allFlowProduct!$A:$P,4,FALSE)</f>
        <v>ชาหญ้าหวาน</v>
      </c>
      <c r="F88" s="40" t="str">
        <f>VLOOKUP($D88,allFlowProduct!$A:$P,5,FALSE)</f>
        <v>ซอง</v>
      </c>
      <c r="G88" s="40">
        <f>VLOOKUP($D88,allFlowProduct!$A:$P,3,FALSE)</f>
        <v>5</v>
      </c>
      <c r="H88" s="40">
        <f>VLOOKUP($D88,allFlowProduct!$A:$P,8,FALSE)</f>
        <v>1</v>
      </c>
      <c r="I88" s="40">
        <f t="shared" si="1"/>
        <v>7</v>
      </c>
    </row>
    <row r="89" spans="1:9" x14ac:dyDescent="0.5">
      <c r="A89" s="4" t="s">
        <v>269</v>
      </c>
      <c r="B89" s="2" t="s">
        <v>547</v>
      </c>
      <c r="C89" s="40" t="s">
        <v>198</v>
      </c>
      <c r="D89" s="18" t="s">
        <v>2439</v>
      </c>
      <c r="E89" s="40" t="str">
        <f>VLOOKUP($D89,allFlowProduct!$A:$P,4,FALSE)</f>
        <v>มะเขือเทศเชื่อม</v>
      </c>
      <c r="F89" s="40" t="str">
        <f>VLOOKUP($D89,allFlowProduct!$A:$P,5,FALSE)</f>
        <v>กระปุก</v>
      </c>
      <c r="G89" s="40">
        <f>VLOOKUP($D89,allFlowProduct!$A:$P,3,FALSE)</f>
        <v>5</v>
      </c>
      <c r="H89" s="40">
        <f>VLOOKUP($D89,allFlowProduct!$A:$P,8,FALSE)</f>
        <v>1</v>
      </c>
      <c r="I89" s="40">
        <f t="shared" si="1"/>
        <v>7</v>
      </c>
    </row>
    <row r="90" spans="1:9" x14ac:dyDescent="0.5">
      <c r="A90" s="4" t="s">
        <v>269</v>
      </c>
      <c r="B90" s="2" t="s">
        <v>547</v>
      </c>
      <c r="C90" s="40" t="s">
        <v>199</v>
      </c>
      <c r="D90" s="18" t="s">
        <v>2439</v>
      </c>
      <c r="E90" s="40" t="str">
        <f>VLOOKUP($D90,allFlowProduct!$A:$P,4,FALSE)</f>
        <v>มะเขือเทศเชื่อม</v>
      </c>
      <c r="F90" s="40" t="str">
        <f>VLOOKUP($D90,allFlowProduct!$A:$P,5,FALSE)</f>
        <v>กระปุก</v>
      </c>
      <c r="G90" s="40">
        <f>VLOOKUP($D90,allFlowProduct!$A:$P,3,FALSE)</f>
        <v>5</v>
      </c>
      <c r="H90" s="40">
        <f>VLOOKUP($D90,allFlowProduct!$A:$P,8,FALSE)</f>
        <v>1</v>
      </c>
      <c r="I90" s="40">
        <f t="shared" si="1"/>
        <v>7</v>
      </c>
    </row>
    <row r="91" spans="1:9" x14ac:dyDescent="0.5">
      <c r="A91" s="4" t="s">
        <v>270</v>
      </c>
      <c r="B91" s="2" t="s">
        <v>51</v>
      </c>
      <c r="C91" s="40" t="s">
        <v>12</v>
      </c>
      <c r="D91" s="18" t="s">
        <v>2440</v>
      </c>
      <c r="E91" s="40" t="str">
        <f>VLOOKUP($D91,allFlowProduct!$A:$P,4,FALSE)</f>
        <v>มะเขือเทศเชื่อม 500 กรัม</v>
      </c>
      <c r="F91" s="40" t="str">
        <f>VLOOKUP($D91,allFlowProduct!$A:$P,5,FALSE)</f>
        <v>ซอง</v>
      </c>
      <c r="G91" s="40">
        <f>VLOOKUP($D91,allFlowProduct!$A:$P,3,FALSE)</f>
        <v>5</v>
      </c>
      <c r="H91" s="40">
        <f>VLOOKUP($D91,allFlowProduct!$A:$P,8,FALSE)</f>
        <v>1</v>
      </c>
      <c r="I91" s="40">
        <f t="shared" si="1"/>
        <v>7</v>
      </c>
    </row>
    <row r="92" spans="1:9" x14ac:dyDescent="0.5">
      <c r="A92" s="4" t="s">
        <v>270</v>
      </c>
      <c r="B92" s="2" t="s">
        <v>51</v>
      </c>
      <c r="C92" s="40" t="s">
        <v>206</v>
      </c>
      <c r="D92" s="18" t="s">
        <v>2440</v>
      </c>
      <c r="E92" s="40" t="str">
        <f>VLOOKUP($D92,allFlowProduct!$A:$P,4,FALSE)</f>
        <v>มะเขือเทศเชื่อม 500 กรัม</v>
      </c>
      <c r="F92" s="40" t="str">
        <f>VLOOKUP($D92,allFlowProduct!$A:$P,5,FALSE)</f>
        <v>ซอง</v>
      </c>
      <c r="G92" s="40">
        <f>VLOOKUP($D92,allFlowProduct!$A:$P,3,FALSE)</f>
        <v>5</v>
      </c>
      <c r="H92" s="40">
        <f>VLOOKUP($D92,allFlowProduct!$A:$P,8,FALSE)</f>
        <v>1</v>
      </c>
      <c r="I92" s="40">
        <f t="shared" si="1"/>
        <v>7</v>
      </c>
    </row>
    <row r="93" spans="1:9" x14ac:dyDescent="0.5">
      <c r="A93" s="4" t="s">
        <v>271</v>
      </c>
      <c r="B93" s="2" t="s">
        <v>52</v>
      </c>
      <c r="C93" s="40" t="s">
        <v>198</v>
      </c>
      <c r="D93" s="18" t="s">
        <v>2441</v>
      </c>
      <c r="E93" s="40" t="str">
        <f>VLOOKUP($D93,allFlowProduct!$A:$P,4,FALSE)</f>
        <v>มะขามตาโต</v>
      </c>
      <c r="F93" s="40" t="str">
        <f>VLOOKUP($D93,allFlowProduct!$A:$P,5,FALSE)</f>
        <v>กระปุก</v>
      </c>
      <c r="G93" s="40">
        <f>VLOOKUP($D93,allFlowProduct!$A:$P,3,FALSE)</f>
        <v>5</v>
      </c>
      <c r="H93" s="40">
        <f>VLOOKUP($D93,allFlowProduct!$A:$P,8,FALSE)</f>
        <v>1</v>
      </c>
      <c r="I93" s="40">
        <f t="shared" si="1"/>
        <v>7</v>
      </c>
    </row>
    <row r="94" spans="1:9" x14ac:dyDescent="0.5">
      <c r="A94" s="4" t="s">
        <v>271</v>
      </c>
      <c r="B94" s="2" t="s">
        <v>52</v>
      </c>
      <c r="C94" s="40" t="s">
        <v>199</v>
      </c>
      <c r="D94" s="18" t="s">
        <v>2441</v>
      </c>
      <c r="E94" s="40" t="str">
        <f>VLOOKUP($D94,allFlowProduct!$A:$P,4,FALSE)</f>
        <v>มะขามตาโต</v>
      </c>
      <c r="F94" s="40" t="str">
        <f>VLOOKUP($D94,allFlowProduct!$A:$P,5,FALSE)</f>
        <v>กระปุก</v>
      </c>
      <c r="G94" s="40">
        <f>VLOOKUP($D94,allFlowProduct!$A:$P,3,FALSE)</f>
        <v>5</v>
      </c>
      <c r="H94" s="40">
        <f>VLOOKUP($D94,allFlowProduct!$A:$P,8,FALSE)</f>
        <v>1</v>
      </c>
      <c r="I94" s="40">
        <f t="shared" si="1"/>
        <v>7</v>
      </c>
    </row>
    <row r="95" spans="1:9" x14ac:dyDescent="0.5">
      <c r="A95" s="4" t="s">
        <v>272</v>
      </c>
      <c r="B95" s="2" t="s">
        <v>55</v>
      </c>
      <c r="C95" s="40" t="s">
        <v>12</v>
      </c>
      <c r="D95" s="18" t="s">
        <v>2442</v>
      </c>
      <c r="E95" s="40" t="str">
        <f>VLOOKUP($D95,allFlowProduct!$A:$P,4,FALSE)</f>
        <v>รากบัวเชื่อม 500 กรัม</v>
      </c>
      <c r="F95" s="40" t="str">
        <f>VLOOKUP($D95,allFlowProduct!$A:$P,5,FALSE)</f>
        <v>ซอง</v>
      </c>
      <c r="G95" s="40">
        <f>VLOOKUP($D95,allFlowProduct!$A:$P,3,FALSE)</f>
        <v>5</v>
      </c>
      <c r="H95" s="40">
        <f>VLOOKUP($D95,allFlowProduct!$A:$P,8,FALSE)</f>
        <v>1</v>
      </c>
      <c r="I95" s="40">
        <f t="shared" si="1"/>
        <v>7</v>
      </c>
    </row>
    <row r="96" spans="1:9" x14ac:dyDescent="0.5">
      <c r="A96" s="4" t="s">
        <v>272</v>
      </c>
      <c r="B96" s="2" t="s">
        <v>55</v>
      </c>
      <c r="C96" s="40" t="s">
        <v>206</v>
      </c>
      <c r="D96" s="18" t="s">
        <v>2442</v>
      </c>
      <c r="E96" s="40" t="str">
        <f>VLOOKUP($D96,allFlowProduct!$A:$P,4,FALSE)</f>
        <v>รากบัวเชื่อม 500 กรัม</v>
      </c>
      <c r="F96" s="40" t="str">
        <f>VLOOKUP($D96,allFlowProduct!$A:$P,5,FALSE)</f>
        <v>ซอง</v>
      </c>
      <c r="G96" s="40">
        <f>VLOOKUP($D96,allFlowProduct!$A:$P,3,FALSE)</f>
        <v>5</v>
      </c>
      <c r="H96" s="40">
        <f>VLOOKUP($D96,allFlowProduct!$A:$P,8,FALSE)</f>
        <v>1</v>
      </c>
      <c r="I96" s="40">
        <f t="shared" si="1"/>
        <v>7</v>
      </c>
    </row>
    <row r="97" spans="1:9" x14ac:dyDescent="0.5">
      <c r="A97" s="4" t="s">
        <v>273</v>
      </c>
      <c r="B97" s="2" t="s">
        <v>56</v>
      </c>
      <c r="C97" s="40" t="s">
        <v>15</v>
      </c>
      <c r="D97" s="18" t="s">
        <v>2443</v>
      </c>
      <c r="E97" s="40" t="str">
        <f>VLOOKUP($D97,allFlowProduct!$A:$P,4,FALSE)</f>
        <v>พริกแห้ง 100 กรัม</v>
      </c>
      <c r="F97" s="40" t="str">
        <f>VLOOKUP($D97,allFlowProduct!$A:$P,5,FALSE)</f>
        <v>ซอง</v>
      </c>
      <c r="G97" s="40">
        <f>VLOOKUP($D97,allFlowProduct!$A:$P,3,FALSE)</f>
        <v>5</v>
      </c>
      <c r="H97" s="40">
        <f>VLOOKUP($D97,allFlowProduct!$A:$P,8,FALSE)</f>
        <v>1</v>
      </c>
      <c r="I97" s="40">
        <f t="shared" si="1"/>
        <v>7</v>
      </c>
    </row>
    <row r="98" spans="1:9" x14ac:dyDescent="0.5">
      <c r="A98" s="4" t="s">
        <v>273</v>
      </c>
      <c r="B98" s="2" t="s">
        <v>56</v>
      </c>
      <c r="C98" s="40" t="s">
        <v>550</v>
      </c>
      <c r="D98" s="18" t="s">
        <v>2443</v>
      </c>
      <c r="E98" s="40" t="str">
        <f>VLOOKUP($D98,allFlowProduct!$A:$P,4,FALSE)</f>
        <v>พริกแห้ง 100 กรัม</v>
      </c>
      <c r="F98" s="40" t="str">
        <f>VLOOKUP($D98,allFlowProduct!$A:$P,5,FALSE)</f>
        <v>ซอง</v>
      </c>
      <c r="G98" s="40">
        <f>VLOOKUP($D98,allFlowProduct!$A:$P,3,FALSE)</f>
        <v>5</v>
      </c>
      <c r="H98" s="40">
        <f>VLOOKUP($D98,allFlowProduct!$A:$P,8,FALSE)</f>
        <v>1</v>
      </c>
      <c r="I98" s="40">
        <f t="shared" si="1"/>
        <v>7</v>
      </c>
    </row>
    <row r="99" spans="1:9" x14ac:dyDescent="0.5">
      <c r="A99" s="4" t="s">
        <v>274</v>
      </c>
      <c r="B99" s="2" t="s">
        <v>57</v>
      </c>
      <c r="C99" s="40" t="s">
        <v>198</v>
      </c>
      <c r="D99" s="18" t="s">
        <v>2444</v>
      </c>
      <c r="E99" s="40" t="str">
        <f>VLOOKUP($D99,allFlowProduct!$A:$P,4,FALSE)</f>
        <v>มะม่วงกวน</v>
      </c>
      <c r="F99" s="40" t="str">
        <f>VLOOKUP($D99,allFlowProduct!$A:$P,5,FALSE)</f>
        <v>กระปุก</v>
      </c>
      <c r="G99" s="40">
        <f>VLOOKUP($D99,allFlowProduct!$A:$P,3,FALSE)</f>
        <v>5</v>
      </c>
      <c r="H99" s="40">
        <f>VLOOKUP($D99,allFlowProduct!$A:$P,8,FALSE)</f>
        <v>1</v>
      </c>
      <c r="I99" s="40">
        <f t="shared" si="1"/>
        <v>7</v>
      </c>
    </row>
    <row r="100" spans="1:9" x14ac:dyDescent="0.5">
      <c r="A100" s="4" t="s">
        <v>274</v>
      </c>
      <c r="B100" s="2" t="s">
        <v>57</v>
      </c>
      <c r="C100" s="40" t="s">
        <v>199</v>
      </c>
      <c r="D100" s="18" t="s">
        <v>2444</v>
      </c>
      <c r="E100" s="40" t="str">
        <f>VLOOKUP($D100,allFlowProduct!$A:$P,4,FALSE)</f>
        <v>มะม่วงกวน</v>
      </c>
      <c r="F100" s="40" t="str">
        <f>VLOOKUP($D100,allFlowProduct!$A:$P,5,FALSE)</f>
        <v>กระปุก</v>
      </c>
      <c r="G100" s="40">
        <f>VLOOKUP($D100,allFlowProduct!$A:$P,3,FALSE)</f>
        <v>5</v>
      </c>
      <c r="H100" s="40">
        <f>VLOOKUP($D100,allFlowProduct!$A:$P,8,FALSE)</f>
        <v>1</v>
      </c>
      <c r="I100" s="40">
        <f t="shared" si="1"/>
        <v>7</v>
      </c>
    </row>
    <row r="101" spans="1:9" x14ac:dyDescent="0.5">
      <c r="A101" s="4" t="s">
        <v>275</v>
      </c>
      <c r="B101" s="2" t="s">
        <v>58</v>
      </c>
      <c r="C101" s="40" t="s">
        <v>551</v>
      </c>
      <c r="D101" s="18" t="s">
        <v>2445</v>
      </c>
      <c r="E101" s="40" t="str">
        <f>VLOOKUP($D101,allFlowProduct!$A:$P,4,FALSE)</f>
        <v>กุนเชียงปลา</v>
      </c>
      <c r="F101" s="40" t="str">
        <f>VLOOKUP($D101,allFlowProduct!$A:$P,5,FALSE)</f>
        <v>แพ็ค</v>
      </c>
      <c r="G101" s="40">
        <f>VLOOKUP($D101,allFlowProduct!$A:$P,3,FALSE)</f>
        <v>5</v>
      </c>
      <c r="H101" s="40">
        <f>VLOOKUP($D101,allFlowProduct!$A:$P,8,FALSE)</f>
        <v>1</v>
      </c>
      <c r="I101" s="40">
        <f t="shared" si="1"/>
        <v>7</v>
      </c>
    </row>
    <row r="102" spans="1:9" x14ac:dyDescent="0.5">
      <c r="A102" s="4" t="s">
        <v>275</v>
      </c>
      <c r="B102" s="2" t="s">
        <v>58</v>
      </c>
      <c r="C102" s="40" t="s">
        <v>552</v>
      </c>
      <c r="D102" s="18" t="s">
        <v>2445</v>
      </c>
      <c r="E102" s="40" t="str">
        <f>VLOOKUP($D102,allFlowProduct!$A:$P,4,FALSE)</f>
        <v>กุนเชียงปลา</v>
      </c>
      <c r="F102" s="40" t="str">
        <f>VLOOKUP($D102,allFlowProduct!$A:$P,5,FALSE)</f>
        <v>แพ็ค</v>
      </c>
      <c r="G102" s="40">
        <f>VLOOKUP($D102,allFlowProduct!$A:$P,3,FALSE)</f>
        <v>5</v>
      </c>
      <c r="H102" s="40">
        <f>VLOOKUP($D102,allFlowProduct!$A:$P,8,FALSE)</f>
        <v>1</v>
      </c>
      <c r="I102" s="40">
        <f t="shared" si="1"/>
        <v>7</v>
      </c>
    </row>
    <row r="103" spans="1:9" x14ac:dyDescent="0.5">
      <c r="A103" s="4" t="s">
        <v>276</v>
      </c>
      <c r="B103" s="2" t="s">
        <v>59</v>
      </c>
      <c r="C103" s="40" t="s">
        <v>194</v>
      </c>
      <c r="D103" s="18" t="s">
        <v>2446</v>
      </c>
      <c r="E103" s="40" t="str">
        <f>VLOOKUP($D103,allFlowProduct!$A:$P,4,FALSE)</f>
        <v>ข้าวเกรียบผัก</v>
      </c>
      <c r="F103" s="40" t="str">
        <f>VLOOKUP($D103,allFlowProduct!$A:$P,5,FALSE)</f>
        <v>ถุง</v>
      </c>
      <c r="G103" s="40">
        <f>VLOOKUP($D103,allFlowProduct!$A:$P,3,FALSE)</f>
        <v>5</v>
      </c>
      <c r="H103" s="40">
        <f>VLOOKUP($D103,allFlowProduct!$A:$P,8,FALSE)</f>
        <v>1</v>
      </c>
      <c r="I103" s="40">
        <f t="shared" si="1"/>
        <v>7</v>
      </c>
    </row>
    <row r="104" spans="1:9" x14ac:dyDescent="0.5">
      <c r="A104" s="4" t="s">
        <v>276</v>
      </c>
      <c r="B104" s="2" t="s">
        <v>59</v>
      </c>
      <c r="C104" s="40" t="s">
        <v>195</v>
      </c>
      <c r="D104" s="18" t="s">
        <v>2446</v>
      </c>
      <c r="E104" s="40" t="str">
        <f>VLOOKUP($D104,allFlowProduct!$A:$P,4,FALSE)</f>
        <v>ข้าวเกรียบผัก</v>
      </c>
      <c r="F104" s="40" t="str">
        <f>VLOOKUP($D104,allFlowProduct!$A:$P,5,FALSE)</f>
        <v>ถุง</v>
      </c>
      <c r="G104" s="40">
        <f>VLOOKUP($D104,allFlowProduct!$A:$P,3,FALSE)</f>
        <v>5</v>
      </c>
      <c r="H104" s="40">
        <f>VLOOKUP($D104,allFlowProduct!$A:$P,8,FALSE)</f>
        <v>1</v>
      </c>
      <c r="I104" s="40">
        <f t="shared" si="1"/>
        <v>7</v>
      </c>
    </row>
    <row r="105" spans="1:9" x14ac:dyDescent="0.5">
      <c r="A105" s="4" t="s">
        <v>277</v>
      </c>
      <c r="B105" s="2" t="s">
        <v>60</v>
      </c>
      <c r="C105" s="40" t="s">
        <v>12</v>
      </c>
      <c r="D105" s="18" t="s">
        <v>2447</v>
      </c>
      <c r="E105" s="40" t="str">
        <f>VLOOKUP($D105,allFlowProduct!$A:$P,4,FALSE)</f>
        <v>มะม่วงแผ่น</v>
      </c>
      <c r="F105" s="40" t="str">
        <f>VLOOKUP($D105,allFlowProduct!$A:$P,5,FALSE)</f>
        <v>ซอง</v>
      </c>
      <c r="G105" s="40">
        <f>VLOOKUP($D105,allFlowProduct!$A:$P,3,FALSE)</f>
        <v>5</v>
      </c>
      <c r="H105" s="40">
        <f>VLOOKUP($D105,allFlowProduct!$A:$P,8,FALSE)</f>
        <v>1</v>
      </c>
      <c r="I105" s="40">
        <f t="shared" si="1"/>
        <v>7</v>
      </c>
    </row>
    <row r="106" spans="1:9" x14ac:dyDescent="0.5">
      <c r="A106" s="4" t="s">
        <v>277</v>
      </c>
      <c r="B106" s="2" t="s">
        <v>60</v>
      </c>
      <c r="C106" s="40" t="s">
        <v>206</v>
      </c>
      <c r="D106" s="18" t="s">
        <v>2447</v>
      </c>
      <c r="E106" s="40" t="str">
        <f>VLOOKUP($D106,allFlowProduct!$A:$P,4,FALSE)</f>
        <v>มะม่วงแผ่น</v>
      </c>
      <c r="F106" s="40" t="str">
        <f>VLOOKUP($D106,allFlowProduct!$A:$P,5,FALSE)</f>
        <v>ซอง</v>
      </c>
      <c r="G106" s="40">
        <f>VLOOKUP($D106,allFlowProduct!$A:$P,3,FALSE)</f>
        <v>5</v>
      </c>
      <c r="H106" s="40">
        <f>VLOOKUP($D106,allFlowProduct!$A:$P,8,FALSE)</f>
        <v>1</v>
      </c>
      <c r="I106" s="40">
        <f t="shared" si="1"/>
        <v>7</v>
      </c>
    </row>
    <row r="107" spans="1:9" x14ac:dyDescent="0.5">
      <c r="A107" s="4" t="s">
        <v>278</v>
      </c>
      <c r="B107" s="2" t="s">
        <v>61</v>
      </c>
      <c r="C107" s="40" t="s">
        <v>12</v>
      </c>
      <c r="D107" s="18" t="s">
        <v>2448</v>
      </c>
      <c r="E107" s="40" t="str">
        <f>VLOOKUP($D107,allFlowProduct!$A:$P,4,FALSE)</f>
        <v>คาราเมลคอนเฟล็กซ์</v>
      </c>
      <c r="F107" s="40" t="str">
        <f>VLOOKUP($D107,allFlowProduct!$A:$P,5,FALSE)</f>
        <v>ซอง</v>
      </c>
      <c r="G107" s="40">
        <f>VLOOKUP($D107,allFlowProduct!$A:$P,3,FALSE)</f>
        <v>5</v>
      </c>
      <c r="H107" s="40">
        <f>VLOOKUP($D107,allFlowProduct!$A:$P,8,FALSE)</f>
        <v>1</v>
      </c>
      <c r="I107" s="40">
        <f t="shared" si="1"/>
        <v>7</v>
      </c>
    </row>
    <row r="108" spans="1:9" x14ac:dyDescent="0.5">
      <c r="A108" s="4" t="s">
        <v>278</v>
      </c>
      <c r="B108" s="2" t="s">
        <v>61</v>
      </c>
      <c r="C108" s="40" t="s">
        <v>206</v>
      </c>
      <c r="D108" s="18" t="s">
        <v>2448</v>
      </c>
      <c r="E108" s="40" t="str">
        <f>VLOOKUP($D108,allFlowProduct!$A:$P,4,FALSE)</f>
        <v>คาราเมลคอนเฟล็กซ์</v>
      </c>
      <c r="F108" s="40" t="str">
        <f>VLOOKUP($D108,allFlowProduct!$A:$P,5,FALSE)</f>
        <v>ซอง</v>
      </c>
      <c r="G108" s="40">
        <f>VLOOKUP($D108,allFlowProduct!$A:$P,3,FALSE)</f>
        <v>5</v>
      </c>
      <c r="H108" s="40">
        <f>VLOOKUP($D108,allFlowProduct!$A:$P,8,FALSE)</f>
        <v>1</v>
      </c>
      <c r="I108" s="40">
        <f t="shared" si="1"/>
        <v>7</v>
      </c>
    </row>
    <row r="109" spans="1:9" x14ac:dyDescent="0.5">
      <c r="A109" s="4" t="s">
        <v>279</v>
      </c>
      <c r="B109" s="2" t="s">
        <v>62</v>
      </c>
      <c r="C109" s="40" t="s">
        <v>12</v>
      </c>
      <c r="D109" s="18" t="s">
        <v>2449</v>
      </c>
      <c r="E109" s="40" t="str">
        <f>VLOOKUP($D109,allFlowProduct!$A:$P,4,FALSE)</f>
        <v>กล้วยกรอบ</v>
      </c>
      <c r="F109" s="40" t="str">
        <f>VLOOKUP($D109,allFlowProduct!$A:$P,5,FALSE)</f>
        <v>ซอง</v>
      </c>
      <c r="G109" s="40">
        <f>VLOOKUP($D109,allFlowProduct!$A:$P,3,FALSE)</f>
        <v>5</v>
      </c>
      <c r="H109" s="40">
        <f>VLOOKUP($D109,allFlowProduct!$A:$P,8,FALSE)</f>
        <v>1</v>
      </c>
      <c r="I109" s="40">
        <f t="shared" si="1"/>
        <v>7</v>
      </c>
    </row>
    <row r="110" spans="1:9" x14ac:dyDescent="0.5">
      <c r="A110" s="4" t="s">
        <v>279</v>
      </c>
      <c r="B110" s="2" t="s">
        <v>62</v>
      </c>
      <c r="C110" s="40" t="s">
        <v>206</v>
      </c>
      <c r="D110" s="18" t="s">
        <v>2449</v>
      </c>
      <c r="E110" s="40" t="str">
        <f>VLOOKUP($D110,allFlowProduct!$A:$P,4,FALSE)</f>
        <v>กล้วยกรอบ</v>
      </c>
      <c r="F110" s="40" t="str">
        <f>VLOOKUP($D110,allFlowProduct!$A:$P,5,FALSE)</f>
        <v>ซอง</v>
      </c>
      <c r="G110" s="40">
        <f>VLOOKUP($D110,allFlowProduct!$A:$P,3,FALSE)</f>
        <v>5</v>
      </c>
      <c r="H110" s="40">
        <f>VLOOKUP($D110,allFlowProduct!$A:$P,8,FALSE)</f>
        <v>1</v>
      </c>
      <c r="I110" s="40">
        <f t="shared" si="1"/>
        <v>7</v>
      </c>
    </row>
    <row r="111" spans="1:9" x14ac:dyDescent="0.5">
      <c r="A111" s="4" t="s">
        <v>280</v>
      </c>
      <c r="B111" s="2" t="s">
        <v>63</v>
      </c>
      <c r="C111" s="40" t="s">
        <v>198</v>
      </c>
      <c r="D111" s="18" t="s">
        <v>2450</v>
      </c>
      <c r="E111" s="40" t="str">
        <f>VLOOKUP($D111,allFlowProduct!$A:$P,4,FALSE)</f>
        <v>น้ำพริกปลาป่น</v>
      </c>
      <c r="F111" s="40" t="str">
        <f>VLOOKUP($D111,allFlowProduct!$A:$P,5,FALSE)</f>
        <v>กระปุก</v>
      </c>
      <c r="G111" s="40">
        <f>VLOOKUP($D111,allFlowProduct!$A:$P,3,FALSE)</f>
        <v>5</v>
      </c>
      <c r="H111" s="40">
        <f>VLOOKUP($D111,allFlowProduct!$A:$P,8,FALSE)</f>
        <v>1</v>
      </c>
      <c r="I111" s="40">
        <f t="shared" si="1"/>
        <v>7</v>
      </c>
    </row>
    <row r="112" spans="1:9" x14ac:dyDescent="0.5">
      <c r="A112" s="4" t="s">
        <v>281</v>
      </c>
      <c r="B112" s="2" t="s">
        <v>64</v>
      </c>
      <c r="C112" s="40" t="s">
        <v>198</v>
      </c>
      <c r="D112" s="18" t="s">
        <v>2451</v>
      </c>
      <c r="E112" s="40" t="str">
        <f>VLOOKUP($D112,allFlowProduct!$A:$P,4,FALSE)</f>
        <v>น้ำพริกแจ๋วบอง</v>
      </c>
      <c r="F112" s="40" t="str">
        <f>VLOOKUP($D112,allFlowProduct!$A:$P,5,FALSE)</f>
        <v>กระปุก</v>
      </c>
      <c r="G112" s="40">
        <f>VLOOKUP($D112,allFlowProduct!$A:$P,3,FALSE)</f>
        <v>5</v>
      </c>
      <c r="H112" s="40">
        <f>VLOOKUP($D112,allFlowProduct!$A:$P,8,FALSE)</f>
        <v>1</v>
      </c>
      <c r="I112" s="40">
        <f t="shared" si="1"/>
        <v>7</v>
      </c>
    </row>
    <row r="113" spans="1:9" x14ac:dyDescent="0.5">
      <c r="A113" s="4" t="s">
        <v>282</v>
      </c>
      <c r="B113" s="2" t="s">
        <v>65</v>
      </c>
      <c r="C113" s="40" t="s">
        <v>551</v>
      </c>
      <c r="D113" s="18" t="s">
        <v>2452</v>
      </c>
      <c r="E113" s="40" t="str">
        <f>VLOOKUP($D113,allFlowProduct!$A:$P,4,FALSE)</f>
        <v>ถั่วกรอบแก้ว</v>
      </c>
      <c r="F113" s="40" t="str">
        <f>VLOOKUP($D113,allFlowProduct!$A:$P,5,FALSE)</f>
        <v>แพ็ค</v>
      </c>
      <c r="G113" s="40">
        <f>VLOOKUP($D113,allFlowProduct!$A:$P,3,FALSE)</f>
        <v>5</v>
      </c>
      <c r="H113" s="40">
        <f>VLOOKUP($D113,allFlowProduct!$A:$P,8,FALSE)</f>
        <v>1</v>
      </c>
      <c r="I113" s="40">
        <f t="shared" si="1"/>
        <v>7</v>
      </c>
    </row>
    <row r="114" spans="1:9" x14ac:dyDescent="0.5">
      <c r="A114" s="4" t="s">
        <v>283</v>
      </c>
      <c r="B114" s="2" t="s">
        <v>66</v>
      </c>
      <c r="C114" s="40" t="s">
        <v>551</v>
      </c>
      <c r="D114" s="18" t="s">
        <v>2453</v>
      </c>
      <c r="E114" s="40" t="str">
        <f>VLOOKUP($D114,allFlowProduct!$A:$P,4,FALSE)</f>
        <v>มะม่วงดอง</v>
      </c>
      <c r="F114" s="40" t="str">
        <f>VLOOKUP($D114,allFlowProduct!$A:$P,5,FALSE)</f>
        <v>แพ็ค</v>
      </c>
      <c r="G114" s="40">
        <f>VLOOKUP($D114,allFlowProduct!$A:$P,3,FALSE)</f>
        <v>5</v>
      </c>
      <c r="H114" s="40">
        <f>VLOOKUP($D114,allFlowProduct!$A:$P,8,FALSE)</f>
        <v>1</v>
      </c>
      <c r="I114" s="40">
        <f t="shared" si="1"/>
        <v>7</v>
      </c>
    </row>
    <row r="115" spans="1:9" x14ac:dyDescent="0.5">
      <c r="A115" s="4" t="s">
        <v>284</v>
      </c>
      <c r="B115" s="2" t="s">
        <v>67</v>
      </c>
      <c r="C115" s="40" t="s">
        <v>551</v>
      </c>
      <c r="D115" s="18" t="s">
        <v>2454</v>
      </c>
      <c r="E115" s="40" t="str">
        <f>VLOOKUP($D115,allFlowProduct!$A:$P,4,FALSE)</f>
        <v>ซีเรียลข้าวอินทรีย์</v>
      </c>
      <c r="F115" s="40" t="str">
        <f>VLOOKUP($D115,allFlowProduct!$A:$P,5,FALSE)</f>
        <v>แพ็ค</v>
      </c>
      <c r="G115" s="40">
        <f>VLOOKUP($D115,allFlowProduct!$A:$P,3,FALSE)</f>
        <v>5</v>
      </c>
      <c r="H115" s="40">
        <f>VLOOKUP($D115,allFlowProduct!$A:$P,8,FALSE)</f>
        <v>1</v>
      </c>
      <c r="I115" s="40">
        <f t="shared" si="1"/>
        <v>7</v>
      </c>
    </row>
    <row r="116" spans="1:9" x14ac:dyDescent="0.5">
      <c r="A116" s="4" t="s">
        <v>285</v>
      </c>
      <c r="B116" s="2" t="s">
        <v>68</v>
      </c>
      <c r="C116" s="40" t="s">
        <v>15</v>
      </c>
      <c r="D116" s="18" t="s">
        <v>2455</v>
      </c>
      <c r="E116" s="40" t="str">
        <f>VLOOKUP($D116,allFlowProduct!$A:$P,4,FALSE)</f>
        <v>เมล็ดกาแฟอนัตตา คั่วอ่อน 250กรัม</v>
      </c>
      <c r="F116" s="40" t="str">
        <f>VLOOKUP($D116,allFlowProduct!$A:$P,5,FALSE)</f>
        <v>ซอง</v>
      </c>
      <c r="G116" s="40">
        <f>VLOOKUP($D116,allFlowProduct!$A:$P,3,FALSE)</f>
        <v>5</v>
      </c>
      <c r="H116" s="40">
        <f>VLOOKUP($D116,allFlowProduct!$A:$P,8,FALSE)</f>
        <v>1</v>
      </c>
      <c r="I116" s="40">
        <f t="shared" si="1"/>
        <v>7</v>
      </c>
    </row>
    <row r="117" spans="1:9" x14ac:dyDescent="0.5">
      <c r="A117" s="4" t="s">
        <v>285</v>
      </c>
      <c r="B117" s="2" t="s">
        <v>68</v>
      </c>
      <c r="C117" s="40" t="s">
        <v>550</v>
      </c>
      <c r="D117" s="18" t="s">
        <v>2455</v>
      </c>
      <c r="E117" s="40" t="str">
        <f>VLOOKUP($D117,allFlowProduct!$A:$P,4,FALSE)</f>
        <v>เมล็ดกาแฟอนัตตา คั่วอ่อน 250กรัม</v>
      </c>
      <c r="F117" s="40" t="str">
        <f>VLOOKUP($D117,allFlowProduct!$A:$P,5,FALSE)</f>
        <v>ซอง</v>
      </c>
      <c r="G117" s="40">
        <f>VLOOKUP($D117,allFlowProduct!$A:$P,3,FALSE)</f>
        <v>5</v>
      </c>
      <c r="H117" s="40">
        <f>VLOOKUP($D117,allFlowProduct!$A:$P,8,FALSE)</f>
        <v>1</v>
      </c>
      <c r="I117" s="40">
        <f t="shared" si="1"/>
        <v>7</v>
      </c>
    </row>
    <row r="118" spans="1:9" x14ac:dyDescent="0.5">
      <c r="A118" s="4" t="s">
        <v>286</v>
      </c>
      <c r="B118" s="2" t="s">
        <v>69</v>
      </c>
      <c r="C118" s="40" t="s">
        <v>15</v>
      </c>
      <c r="D118" s="18" t="s">
        <v>2456</v>
      </c>
      <c r="E118" s="40" t="str">
        <f>VLOOKUP($D118,allFlowProduct!$A:$P,4,FALSE)</f>
        <v>เมล็ดกาแฟอนัตตา คั่วกลาง 250กรัม</v>
      </c>
      <c r="F118" s="40" t="str">
        <f>VLOOKUP($D118,allFlowProduct!$A:$P,5,FALSE)</f>
        <v>ซอง</v>
      </c>
      <c r="G118" s="40">
        <f>VLOOKUP($D118,allFlowProduct!$A:$P,3,FALSE)</f>
        <v>5</v>
      </c>
      <c r="H118" s="40">
        <f>VLOOKUP($D118,allFlowProduct!$A:$P,8,FALSE)</f>
        <v>1</v>
      </c>
      <c r="I118" s="40">
        <f t="shared" si="1"/>
        <v>7</v>
      </c>
    </row>
    <row r="119" spans="1:9" x14ac:dyDescent="0.5">
      <c r="A119" s="4" t="s">
        <v>286</v>
      </c>
      <c r="B119" s="2" t="s">
        <v>69</v>
      </c>
      <c r="C119" s="40" t="s">
        <v>550</v>
      </c>
      <c r="D119" s="18" t="s">
        <v>2456</v>
      </c>
      <c r="E119" s="40" t="str">
        <f>VLOOKUP($D119,allFlowProduct!$A:$P,4,FALSE)</f>
        <v>เมล็ดกาแฟอนัตตา คั่วกลาง 250กรัม</v>
      </c>
      <c r="F119" s="40" t="str">
        <f>VLOOKUP($D119,allFlowProduct!$A:$P,5,FALSE)</f>
        <v>ซอง</v>
      </c>
      <c r="G119" s="40">
        <f>VLOOKUP($D119,allFlowProduct!$A:$P,3,FALSE)</f>
        <v>5</v>
      </c>
      <c r="H119" s="40">
        <f>VLOOKUP($D119,allFlowProduct!$A:$P,8,FALSE)</f>
        <v>1</v>
      </c>
      <c r="I119" s="40">
        <f t="shared" si="1"/>
        <v>7</v>
      </c>
    </row>
    <row r="120" spans="1:9" x14ac:dyDescent="0.5">
      <c r="A120" s="4" t="s">
        <v>287</v>
      </c>
      <c r="B120" s="2" t="s">
        <v>70</v>
      </c>
      <c r="C120" s="40" t="s">
        <v>15</v>
      </c>
      <c r="D120" s="18" t="s">
        <v>2457</v>
      </c>
      <c r="E120" s="40" t="str">
        <f>VLOOKUP($D120,allFlowProduct!$A:$P,4,FALSE)</f>
        <v>เมล็ดกาแฟอนัตตา คั่วเข้ม 250กรัม</v>
      </c>
      <c r="F120" s="40" t="str">
        <f>VLOOKUP($D120,allFlowProduct!$A:$P,5,FALSE)</f>
        <v>ซอง</v>
      </c>
      <c r="G120" s="40">
        <f>VLOOKUP($D120,allFlowProduct!$A:$P,3,FALSE)</f>
        <v>5</v>
      </c>
      <c r="H120" s="40">
        <f>VLOOKUP($D120,allFlowProduct!$A:$P,8,FALSE)</f>
        <v>1</v>
      </c>
      <c r="I120" s="40">
        <f t="shared" si="1"/>
        <v>7</v>
      </c>
    </row>
    <row r="121" spans="1:9" x14ac:dyDescent="0.5">
      <c r="A121" s="4" t="s">
        <v>287</v>
      </c>
      <c r="B121" s="2" t="s">
        <v>70</v>
      </c>
      <c r="C121" s="40" t="s">
        <v>550</v>
      </c>
      <c r="D121" s="18" t="s">
        <v>2457</v>
      </c>
      <c r="E121" s="40" t="str">
        <f>VLOOKUP($D121,allFlowProduct!$A:$P,4,FALSE)</f>
        <v>เมล็ดกาแฟอนัตตา คั่วเข้ม 250กรัม</v>
      </c>
      <c r="F121" s="40" t="str">
        <f>VLOOKUP($D121,allFlowProduct!$A:$P,5,FALSE)</f>
        <v>ซอง</v>
      </c>
      <c r="G121" s="40">
        <f>VLOOKUP($D121,allFlowProduct!$A:$P,3,FALSE)</f>
        <v>5</v>
      </c>
      <c r="H121" s="40">
        <f>VLOOKUP($D121,allFlowProduct!$A:$P,8,FALSE)</f>
        <v>1</v>
      </c>
      <c r="I121" s="40">
        <f t="shared" si="1"/>
        <v>7</v>
      </c>
    </row>
    <row r="122" spans="1:9" x14ac:dyDescent="0.5">
      <c r="A122" s="2" t="s">
        <v>288</v>
      </c>
      <c r="B122" s="2" t="s">
        <v>71</v>
      </c>
      <c r="C122" s="40" t="s">
        <v>196</v>
      </c>
      <c r="D122" s="18" t="s">
        <v>2472</v>
      </c>
      <c r="E122" s="40" t="str">
        <f>VLOOKUP($D122,allFlowProduct!$A:$P,4,FALSE)</f>
        <v>น้ำมันเขียว</v>
      </c>
      <c r="F122" s="40" t="str">
        <f>VLOOKUP($D122,allFlowProduct!$A:$P,5,FALSE)</f>
        <v>ขวด</v>
      </c>
      <c r="G122" s="40">
        <f>VLOOKUP($D122,allFlowProduct!$A:$P,3,FALSE)</f>
        <v>5</v>
      </c>
      <c r="H122" s="40">
        <f>VLOOKUP($D122,allFlowProduct!$A:$P,8,FALSE)</f>
        <v>1</v>
      </c>
      <c r="I122" s="40">
        <f t="shared" si="1"/>
        <v>7</v>
      </c>
    </row>
    <row r="123" spans="1:9" x14ac:dyDescent="0.5">
      <c r="A123" s="2" t="s">
        <v>288</v>
      </c>
      <c r="B123" s="2" t="s">
        <v>71</v>
      </c>
      <c r="C123" s="40" t="s">
        <v>197</v>
      </c>
      <c r="D123" s="18" t="s">
        <v>2472</v>
      </c>
      <c r="E123" s="40" t="str">
        <f>VLOOKUP($D123,allFlowProduct!$A:$P,4,FALSE)</f>
        <v>น้ำมันเขียว</v>
      </c>
      <c r="F123" s="40" t="str">
        <f>VLOOKUP($D123,allFlowProduct!$A:$P,5,FALSE)</f>
        <v>ขวด</v>
      </c>
      <c r="G123" s="40">
        <f>VLOOKUP($D123,allFlowProduct!$A:$P,3,FALSE)</f>
        <v>5</v>
      </c>
      <c r="H123" s="40">
        <f>VLOOKUP($D123,allFlowProduct!$A:$P,8,FALSE)</f>
        <v>1</v>
      </c>
      <c r="I123" s="40">
        <f t="shared" si="1"/>
        <v>7</v>
      </c>
    </row>
    <row r="124" spans="1:9" x14ac:dyDescent="0.5">
      <c r="A124" s="2" t="s">
        <v>289</v>
      </c>
      <c r="B124" s="2" t="s">
        <v>72</v>
      </c>
      <c r="C124" s="40" t="s">
        <v>196</v>
      </c>
      <c r="D124" s="18" t="s">
        <v>2473</v>
      </c>
      <c r="E124" s="40" t="str">
        <f>VLOOKUP($D124,allFlowProduct!$A:$P,4,FALSE)</f>
        <v>น้ำมันเหลือง</v>
      </c>
      <c r="F124" s="40" t="str">
        <f>VLOOKUP($D124,allFlowProduct!$A:$P,5,FALSE)</f>
        <v>ขวด</v>
      </c>
      <c r="G124" s="40">
        <f>VLOOKUP($D124,allFlowProduct!$A:$P,3,FALSE)</f>
        <v>5</v>
      </c>
      <c r="H124" s="40">
        <f>VLOOKUP($D124,allFlowProduct!$A:$P,8,FALSE)</f>
        <v>1</v>
      </c>
      <c r="I124" s="40">
        <f t="shared" si="1"/>
        <v>7</v>
      </c>
    </row>
    <row r="125" spans="1:9" x14ac:dyDescent="0.5">
      <c r="A125" s="2" t="s">
        <v>289</v>
      </c>
      <c r="B125" s="2" t="s">
        <v>72</v>
      </c>
      <c r="C125" s="40" t="s">
        <v>197</v>
      </c>
      <c r="D125" s="18" t="s">
        <v>2473</v>
      </c>
      <c r="E125" s="40" t="str">
        <f>VLOOKUP($D125,allFlowProduct!$A:$P,4,FALSE)</f>
        <v>น้ำมันเหลือง</v>
      </c>
      <c r="F125" s="40" t="str">
        <f>VLOOKUP($D125,allFlowProduct!$A:$P,5,FALSE)</f>
        <v>ขวด</v>
      </c>
      <c r="G125" s="40">
        <f>VLOOKUP($D125,allFlowProduct!$A:$P,3,FALSE)</f>
        <v>5</v>
      </c>
      <c r="H125" s="40">
        <f>VLOOKUP($D125,allFlowProduct!$A:$P,8,FALSE)</f>
        <v>1</v>
      </c>
      <c r="I125" s="40">
        <f t="shared" si="1"/>
        <v>7</v>
      </c>
    </row>
    <row r="126" spans="1:9" x14ac:dyDescent="0.5">
      <c r="A126" s="4" t="s">
        <v>290</v>
      </c>
      <c r="B126" s="4" t="s">
        <v>73</v>
      </c>
      <c r="C126" s="40" t="s">
        <v>196</v>
      </c>
      <c r="D126" s="18" t="s">
        <v>2474</v>
      </c>
      <c r="E126" s="40" t="str">
        <f>VLOOKUP($D126,allFlowProduct!$A:$P,4,FALSE)</f>
        <v>น้ำมันนวดไพลเหลือง</v>
      </c>
      <c r="F126" s="40" t="str">
        <f>VLOOKUP($D126,allFlowProduct!$A:$P,5,FALSE)</f>
        <v>ขวด</v>
      </c>
      <c r="G126" s="40">
        <f>VLOOKUP($D126,allFlowProduct!$A:$P,3,FALSE)</f>
        <v>5</v>
      </c>
      <c r="H126" s="40">
        <f>VLOOKUP($D126,allFlowProduct!$A:$P,8,FALSE)</f>
        <v>1</v>
      </c>
      <c r="I126" s="40">
        <f t="shared" si="1"/>
        <v>7</v>
      </c>
    </row>
    <row r="127" spans="1:9" x14ac:dyDescent="0.5">
      <c r="A127" s="4" t="s">
        <v>290</v>
      </c>
      <c r="B127" s="4" t="s">
        <v>73</v>
      </c>
      <c r="C127" s="40" t="s">
        <v>197</v>
      </c>
      <c r="D127" s="18" t="s">
        <v>2474</v>
      </c>
      <c r="E127" s="40" t="str">
        <f>VLOOKUP($D127,allFlowProduct!$A:$P,4,FALSE)</f>
        <v>น้ำมันนวดไพลเหลือง</v>
      </c>
      <c r="F127" s="40" t="str">
        <f>VLOOKUP($D127,allFlowProduct!$A:$P,5,FALSE)</f>
        <v>ขวด</v>
      </c>
      <c r="G127" s="40">
        <f>VLOOKUP($D127,allFlowProduct!$A:$P,3,FALSE)</f>
        <v>5</v>
      </c>
      <c r="H127" s="40">
        <f>VLOOKUP($D127,allFlowProduct!$A:$P,8,FALSE)</f>
        <v>1</v>
      </c>
      <c r="I127" s="40">
        <f t="shared" si="1"/>
        <v>7</v>
      </c>
    </row>
    <row r="128" spans="1:9" x14ac:dyDescent="0.5">
      <c r="A128" s="2" t="s">
        <v>291</v>
      </c>
      <c r="B128" s="2" t="s">
        <v>74</v>
      </c>
      <c r="C128" s="40" t="s">
        <v>593</v>
      </c>
      <c r="D128" s="18" t="s">
        <v>2475</v>
      </c>
      <c r="E128" s="40" t="str">
        <f>VLOOKUP($D128,allFlowProduct!$A:$P,4,FALSE)</f>
        <v>สบู่ถ่าน</v>
      </c>
      <c r="F128" s="40" t="str">
        <f>VLOOKUP($D128,allFlowProduct!$A:$P,5,FALSE)</f>
        <v>ก้อน</v>
      </c>
      <c r="G128" s="40">
        <f>VLOOKUP($D128,allFlowProduct!$A:$P,3,FALSE)</f>
        <v>5</v>
      </c>
      <c r="H128" s="40">
        <f>VLOOKUP($D128,allFlowProduct!$A:$P,8,FALSE)</f>
        <v>1</v>
      </c>
      <c r="I128" s="40">
        <f t="shared" si="1"/>
        <v>7</v>
      </c>
    </row>
    <row r="129" spans="1:9" x14ac:dyDescent="0.5">
      <c r="A129" s="2" t="s">
        <v>291</v>
      </c>
      <c r="B129" s="2" t="s">
        <v>74</v>
      </c>
      <c r="C129" s="40" t="s">
        <v>594</v>
      </c>
      <c r="D129" s="18" t="s">
        <v>2475</v>
      </c>
      <c r="E129" s="40" t="str">
        <f>VLOOKUP($D129,allFlowProduct!$A:$P,4,FALSE)</f>
        <v>สบู่ถ่าน</v>
      </c>
      <c r="F129" s="40" t="str">
        <f>VLOOKUP($D129,allFlowProduct!$A:$P,5,FALSE)</f>
        <v>ก้อน</v>
      </c>
      <c r="G129" s="40">
        <f>VLOOKUP($D129,allFlowProduct!$A:$P,3,FALSE)</f>
        <v>5</v>
      </c>
      <c r="H129" s="40">
        <f>VLOOKUP($D129,allFlowProduct!$A:$P,8,FALSE)</f>
        <v>1</v>
      </c>
      <c r="I129" s="40">
        <f t="shared" si="1"/>
        <v>7</v>
      </c>
    </row>
    <row r="130" spans="1:9" x14ac:dyDescent="0.5">
      <c r="A130" s="2" t="s">
        <v>292</v>
      </c>
      <c r="B130" s="2" t="s">
        <v>75</v>
      </c>
      <c r="C130" s="40" t="s">
        <v>593</v>
      </c>
      <c r="D130" s="18" t="s">
        <v>2476</v>
      </c>
      <c r="E130" s="40" t="str">
        <f>VLOOKUP($D130,allFlowProduct!$A:$P,4,FALSE)</f>
        <v>สบู่กาแฟ</v>
      </c>
      <c r="F130" s="40" t="str">
        <f>VLOOKUP($D130,allFlowProduct!$A:$P,5,FALSE)</f>
        <v>ก้อน</v>
      </c>
      <c r="G130" s="40">
        <f>VLOOKUP($D130,allFlowProduct!$A:$P,3,FALSE)</f>
        <v>5</v>
      </c>
      <c r="H130" s="40">
        <f>VLOOKUP($D130,allFlowProduct!$A:$P,8,FALSE)</f>
        <v>1</v>
      </c>
      <c r="I130" s="40">
        <f t="shared" si="1"/>
        <v>7</v>
      </c>
    </row>
    <row r="131" spans="1:9" x14ac:dyDescent="0.5">
      <c r="A131" s="2" t="s">
        <v>292</v>
      </c>
      <c r="B131" s="2" t="s">
        <v>75</v>
      </c>
      <c r="C131" s="40" t="s">
        <v>594</v>
      </c>
      <c r="D131" s="18" t="s">
        <v>2476</v>
      </c>
      <c r="E131" s="40" t="str">
        <f>VLOOKUP($D131,allFlowProduct!$A:$P,4,FALSE)</f>
        <v>สบู่กาแฟ</v>
      </c>
      <c r="F131" s="40" t="str">
        <f>VLOOKUP($D131,allFlowProduct!$A:$P,5,FALSE)</f>
        <v>ก้อน</v>
      </c>
      <c r="G131" s="40">
        <f>VLOOKUP($D131,allFlowProduct!$A:$P,3,FALSE)</f>
        <v>5</v>
      </c>
      <c r="H131" s="40">
        <f>VLOOKUP($D131,allFlowProduct!$A:$P,8,FALSE)</f>
        <v>1</v>
      </c>
      <c r="I131" s="40">
        <f t="shared" ref="I131:I194" si="2">IF($H131=7,-1,IF($H131=1,7,IF($H131=3,7,IF($H131=5,0,"error"))))</f>
        <v>7</v>
      </c>
    </row>
    <row r="132" spans="1:9" x14ac:dyDescent="0.5">
      <c r="A132" s="2" t="s">
        <v>293</v>
      </c>
      <c r="B132" s="2" t="s">
        <v>76</v>
      </c>
      <c r="C132" s="40" t="s">
        <v>593</v>
      </c>
      <c r="D132" s="18" t="s">
        <v>2477</v>
      </c>
      <c r="E132" s="40" t="str">
        <f>VLOOKUP($D132,allFlowProduct!$A:$P,4,FALSE)</f>
        <v>สบู่ข้าว</v>
      </c>
      <c r="F132" s="40" t="str">
        <f>VLOOKUP($D132,allFlowProduct!$A:$P,5,FALSE)</f>
        <v>ก้อน</v>
      </c>
      <c r="G132" s="40">
        <f>VLOOKUP($D132,allFlowProduct!$A:$P,3,FALSE)</f>
        <v>5</v>
      </c>
      <c r="H132" s="40">
        <f>VLOOKUP($D132,allFlowProduct!$A:$P,8,FALSE)</f>
        <v>1</v>
      </c>
      <c r="I132" s="40">
        <f t="shared" si="2"/>
        <v>7</v>
      </c>
    </row>
    <row r="133" spans="1:9" x14ac:dyDescent="0.5">
      <c r="A133" s="2" t="s">
        <v>293</v>
      </c>
      <c r="B133" s="2" t="s">
        <v>76</v>
      </c>
      <c r="C133" s="40" t="s">
        <v>594</v>
      </c>
      <c r="D133" s="18" t="s">
        <v>2477</v>
      </c>
      <c r="E133" s="40" t="str">
        <f>VLOOKUP($D133,allFlowProduct!$A:$P,4,FALSE)</f>
        <v>สบู่ข้าว</v>
      </c>
      <c r="F133" s="40" t="str">
        <f>VLOOKUP($D133,allFlowProduct!$A:$P,5,FALSE)</f>
        <v>ก้อน</v>
      </c>
      <c r="G133" s="40">
        <f>VLOOKUP($D133,allFlowProduct!$A:$P,3,FALSE)</f>
        <v>5</v>
      </c>
      <c r="H133" s="40">
        <f>VLOOKUP($D133,allFlowProduct!$A:$P,8,FALSE)</f>
        <v>1</v>
      </c>
      <c r="I133" s="40">
        <f t="shared" si="2"/>
        <v>7</v>
      </c>
    </row>
    <row r="134" spans="1:9" x14ac:dyDescent="0.5">
      <c r="A134" s="2" t="s">
        <v>294</v>
      </c>
      <c r="B134" s="2" t="s">
        <v>592</v>
      </c>
      <c r="C134" s="40" t="s">
        <v>196</v>
      </c>
      <c r="D134" s="18" t="s">
        <v>2478</v>
      </c>
      <c r="E134" s="40" t="str">
        <f>VLOOKUP($D134,allFlowProduct!$A:$P,4,FALSE)</f>
        <v>สบู่เหลวน้ำนมข้าว&amp;น้ำผึ้ง</v>
      </c>
      <c r="F134" s="40" t="str">
        <f>VLOOKUP($D134,allFlowProduct!$A:$P,5,FALSE)</f>
        <v>ขวด</v>
      </c>
      <c r="G134" s="40">
        <f>VLOOKUP($D134,allFlowProduct!$A:$P,3,FALSE)</f>
        <v>5</v>
      </c>
      <c r="H134" s="40">
        <f>VLOOKUP($D134,allFlowProduct!$A:$P,8,FALSE)</f>
        <v>1</v>
      </c>
      <c r="I134" s="40">
        <f t="shared" si="2"/>
        <v>7</v>
      </c>
    </row>
    <row r="135" spans="1:9" x14ac:dyDescent="0.5">
      <c r="A135" s="2" t="s">
        <v>294</v>
      </c>
      <c r="B135" s="2" t="s">
        <v>592</v>
      </c>
      <c r="C135" s="40" t="s">
        <v>197</v>
      </c>
      <c r="D135" s="18" t="s">
        <v>2478</v>
      </c>
      <c r="E135" s="40" t="str">
        <f>VLOOKUP($D135,allFlowProduct!$A:$P,4,FALSE)</f>
        <v>สบู่เหลวน้ำนมข้าว&amp;น้ำผึ้ง</v>
      </c>
      <c r="F135" s="40" t="str">
        <f>VLOOKUP($D135,allFlowProduct!$A:$P,5,FALSE)</f>
        <v>ขวด</v>
      </c>
      <c r="G135" s="40">
        <f>VLOOKUP($D135,allFlowProduct!$A:$P,3,FALSE)</f>
        <v>5</v>
      </c>
      <c r="H135" s="40">
        <f>VLOOKUP($D135,allFlowProduct!$A:$P,8,FALSE)</f>
        <v>1</v>
      </c>
      <c r="I135" s="40">
        <f t="shared" si="2"/>
        <v>7</v>
      </c>
    </row>
    <row r="136" spans="1:9" x14ac:dyDescent="0.5">
      <c r="A136" s="4" t="s">
        <v>295</v>
      </c>
      <c r="B136" s="2" t="s">
        <v>77</v>
      </c>
      <c r="C136" s="40" t="s">
        <v>196</v>
      </c>
      <c r="D136" s="18" t="s">
        <v>2479</v>
      </c>
      <c r="E136" s="40" t="str">
        <f>VLOOKUP($D136,allFlowProduct!$A:$P,4,FALSE)</f>
        <v>สบู่เหลวขมิ้น</v>
      </c>
      <c r="F136" s="40" t="str">
        <f>VLOOKUP($D136,allFlowProduct!$A:$P,5,FALSE)</f>
        <v>ขวด</v>
      </c>
      <c r="G136" s="40">
        <f>VLOOKUP($D136,allFlowProduct!$A:$P,3,FALSE)</f>
        <v>5</v>
      </c>
      <c r="H136" s="40">
        <f>VLOOKUP($D136,allFlowProduct!$A:$P,8,FALSE)</f>
        <v>1</v>
      </c>
      <c r="I136" s="40">
        <f t="shared" si="2"/>
        <v>7</v>
      </c>
    </row>
    <row r="137" spans="1:9" x14ac:dyDescent="0.5">
      <c r="A137" s="4" t="s">
        <v>295</v>
      </c>
      <c r="B137" s="2" t="s">
        <v>77</v>
      </c>
      <c r="C137" s="40" t="s">
        <v>197</v>
      </c>
      <c r="D137" s="18" t="s">
        <v>2479</v>
      </c>
      <c r="E137" s="40" t="str">
        <f>VLOOKUP($D137,allFlowProduct!$A:$P,4,FALSE)</f>
        <v>สบู่เหลวขมิ้น</v>
      </c>
      <c r="F137" s="40" t="str">
        <f>VLOOKUP($D137,allFlowProduct!$A:$P,5,FALSE)</f>
        <v>ขวด</v>
      </c>
      <c r="G137" s="40">
        <f>VLOOKUP($D137,allFlowProduct!$A:$P,3,FALSE)</f>
        <v>5</v>
      </c>
      <c r="H137" s="40">
        <f>VLOOKUP($D137,allFlowProduct!$A:$P,8,FALSE)</f>
        <v>1</v>
      </c>
      <c r="I137" s="40">
        <f t="shared" si="2"/>
        <v>7</v>
      </c>
    </row>
    <row r="138" spans="1:9" x14ac:dyDescent="0.5">
      <c r="A138" s="4" t="s">
        <v>296</v>
      </c>
      <c r="B138" s="2" t="s">
        <v>78</v>
      </c>
      <c r="C138" s="40" t="s">
        <v>196</v>
      </c>
      <c r="D138" s="18" t="s">
        <v>2480</v>
      </c>
      <c r="E138" s="40" t="str">
        <f>VLOOKUP($D138,allFlowProduct!$A:$P,4,FALSE)</f>
        <v>สบู่เหลวถ่านไม้ไผ่</v>
      </c>
      <c r="F138" s="40" t="str">
        <f>VLOOKUP($D138,allFlowProduct!$A:$P,5,FALSE)</f>
        <v>ขวด</v>
      </c>
      <c r="G138" s="40">
        <f>VLOOKUP($D138,allFlowProduct!$A:$P,3,FALSE)</f>
        <v>5</v>
      </c>
      <c r="H138" s="40">
        <f>VLOOKUP($D138,allFlowProduct!$A:$P,8,FALSE)</f>
        <v>1</v>
      </c>
      <c r="I138" s="40">
        <f t="shared" si="2"/>
        <v>7</v>
      </c>
    </row>
    <row r="139" spans="1:9" x14ac:dyDescent="0.5">
      <c r="A139" s="4" t="s">
        <v>296</v>
      </c>
      <c r="B139" s="2" t="s">
        <v>78</v>
      </c>
      <c r="C139" s="40" t="s">
        <v>197</v>
      </c>
      <c r="D139" s="18" t="s">
        <v>2480</v>
      </c>
      <c r="E139" s="40" t="str">
        <f>VLOOKUP($D139,allFlowProduct!$A:$P,4,FALSE)</f>
        <v>สบู่เหลวถ่านไม้ไผ่</v>
      </c>
      <c r="F139" s="40" t="str">
        <f>VLOOKUP($D139,allFlowProduct!$A:$P,5,FALSE)</f>
        <v>ขวด</v>
      </c>
      <c r="G139" s="40">
        <f>VLOOKUP($D139,allFlowProduct!$A:$P,3,FALSE)</f>
        <v>5</v>
      </c>
      <c r="H139" s="40">
        <f>VLOOKUP($D139,allFlowProduct!$A:$P,8,FALSE)</f>
        <v>1</v>
      </c>
      <c r="I139" s="40">
        <f t="shared" si="2"/>
        <v>7</v>
      </c>
    </row>
    <row r="140" spans="1:9" x14ac:dyDescent="0.5">
      <c r="A140" s="4" t="s">
        <v>297</v>
      </c>
      <c r="B140" s="4" t="s">
        <v>587</v>
      </c>
      <c r="C140" s="40" t="s">
        <v>196</v>
      </c>
      <c r="D140" s="18" t="s">
        <v>2481</v>
      </c>
      <c r="E140" s="40" t="str">
        <f>VLOOKUP($D140,allFlowProduct!$A:$P,4,FALSE)</f>
        <v>แชมพูมะกรูดมีฟอง</v>
      </c>
      <c r="F140" s="40" t="str">
        <f>VLOOKUP($D140,allFlowProduct!$A:$P,5,FALSE)</f>
        <v>ขวด</v>
      </c>
      <c r="G140" s="40">
        <f>VLOOKUP($D140,allFlowProduct!$A:$P,3,FALSE)</f>
        <v>5</v>
      </c>
      <c r="H140" s="40">
        <f>VLOOKUP($D140,allFlowProduct!$A:$P,8,FALSE)</f>
        <v>1</v>
      </c>
      <c r="I140" s="40">
        <f t="shared" si="2"/>
        <v>7</v>
      </c>
    </row>
    <row r="141" spans="1:9" x14ac:dyDescent="0.5">
      <c r="A141" s="4" t="s">
        <v>297</v>
      </c>
      <c r="B141" s="4" t="s">
        <v>587</v>
      </c>
      <c r="C141" s="40" t="s">
        <v>197</v>
      </c>
      <c r="D141" s="18" t="s">
        <v>2481</v>
      </c>
      <c r="E141" s="40" t="str">
        <f>VLOOKUP($D141,allFlowProduct!$A:$P,4,FALSE)</f>
        <v>แชมพูมะกรูดมีฟอง</v>
      </c>
      <c r="F141" s="40" t="str">
        <f>VLOOKUP($D141,allFlowProduct!$A:$P,5,FALSE)</f>
        <v>ขวด</v>
      </c>
      <c r="G141" s="40">
        <f>VLOOKUP($D141,allFlowProduct!$A:$P,3,FALSE)</f>
        <v>5</v>
      </c>
      <c r="H141" s="40">
        <f>VLOOKUP($D141,allFlowProduct!$A:$P,8,FALSE)</f>
        <v>1</v>
      </c>
      <c r="I141" s="40">
        <f t="shared" si="2"/>
        <v>7</v>
      </c>
    </row>
    <row r="142" spans="1:9" x14ac:dyDescent="0.5">
      <c r="A142" s="2" t="s">
        <v>298</v>
      </c>
      <c r="B142" s="2" t="s">
        <v>591</v>
      </c>
      <c r="C142" s="40" t="s">
        <v>196</v>
      </c>
      <c r="D142" s="18" t="s">
        <v>2482</v>
      </c>
      <c r="E142" s="40" t="str">
        <f>VLOOKUP($D142,allFlowProduct!$A:$P,4,FALSE)</f>
        <v>แชมพูมะกรูดไม่มีฟอง</v>
      </c>
      <c r="F142" s="40" t="str">
        <f>VLOOKUP($D142,allFlowProduct!$A:$P,5,FALSE)</f>
        <v>ขวด</v>
      </c>
      <c r="G142" s="40">
        <f>VLOOKUP($D142,allFlowProduct!$A:$P,3,FALSE)</f>
        <v>5</v>
      </c>
      <c r="H142" s="40">
        <f>VLOOKUP($D142,allFlowProduct!$A:$P,8,FALSE)</f>
        <v>1</v>
      </c>
      <c r="I142" s="40">
        <f t="shared" si="2"/>
        <v>7</v>
      </c>
    </row>
    <row r="143" spans="1:9" x14ac:dyDescent="0.5">
      <c r="A143" s="2" t="s">
        <v>298</v>
      </c>
      <c r="B143" s="2" t="s">
        <v>591</v>
      </c>
      <c r="C143" s="40" t="s">
        <v>197</v>
      </c>
      <c r="D143" s="18" t="s">
        <v>2482</v>
      </c>
      <c r="E143" s="40" t="str">
        <f>VLOOKUP($D143,allFlowProduct!$A:$P,4,FALSE)</f>
        <v>แชมพูมะกรูดไม่มีฟอง</v>
      </c>
      <c r="F143" s="40" t="str">
        <f>VLOOKUP($D143,allFlowProduct!$A:$P,5,FALSE)</f>
        <v>ขวด</v>
      </c>
      <c r="G143" s="40">
        <f>VLOOKUP($D143,allFlowProduct!$A:$P,3,FALSE)</f>
        <v>5</v>
      </c>
      <c r="H143" s="40">
        <f>VLOOKUP($D143,allFlowProduct!$A:$P,8,FALSE)</f>
        <v>1</v>
      </c>
      <c r="I143" s="40">
        <f t="shared" si="2"/>
        <v>7</v>
      </c>
    </row>
    <row r="144" spans="1:9" x14ac:dyDescent="0.5">
      <c r="A144" s="2" t="s">
        <v>299</v>
      </c>
      <c r="B144" s="2" t="s">
        <v>585</v>
      </c>
      <c r="C144" s="40" t="s">
        <v>196</v>
      </c>
      <c r="D144" s="18" t="s">
        <v>2483</v>
      </c>
      <c r="E144" s="40" t="str">
        <f>VLOOKUP($D144,allFlowProduct!$A:$P,4,FALSE)</f>
        <v>แชมพูครีมนวดน้ำนมข้าว</v>
      </c>
      <c r="F144" s="40" t="str">
        <f>VLOOKUP($D144,allFlowProduct!$A:$P,5,FALSE)</f>
        <v>ขวด</v>
      </c>
      <c r="G144" s="40">
        <f>VLOOKUP($D144,allFlowProduct!$A:$P,3,FALSE)</f>
        <v>5</v>
      </c>
      <c r="H144" s="40">
        <f>VLOOKUP($D144,allFlowProduct!$A:$P,8,FALSE)</f>
        <v>1</v>
      </c>
      <c r="I144" s="40">
        <f t="shared" si="2"/>
        <v>7</v>
      </c>
    </row>
    <row r="145" spans="1:9" x14ac:dyDescent="0.5">
      <c r="A145" s="2" t="s">
        <v>299</v>
      </c>
      <c r="B145" s="2" t="s">
        <v>585</v>
      </c>
      <c r="C145" s="40" t="s">
        <v>197</v>
      </c>
      <c r="D145" s="18" t="s">
        <v>2483</v>
      </c>
      <c r="E145" s="40" t="str">
        <f>VLOOKUP($D145,allFlowProduct!$A:$P,4,FALSE)</f>
        <v>แชมพูครีมนวดน้ำนมข้าว</v>
      </c>
      <c r="F145" s="40" t="str">
        <f>VLOOKUP($D145,allFlowProduct!$A:$P,5,FALSE)</f>
        <v>ขวด</v>
      </c>
      <c r="G145" s="40">
        <f>VLOOKUP($D145,allFlowProduct!$A:$P,3,FALSE)</f>
        <v>5</v>
      </c>
      <c r="H145" s="40">
        <f>VLOOKUP($D145,allFlowProduct!$A:$P,8,FALSE)</f>
        <v>1</v>
      </c>
      <c r="I145" s="40">
        <f t="shared" si="2"/>
        <v>7</v>
      </c>
    </row>
    <row r="146" spans="1:9" x14ac:dyDescent="0.5">
      <c r="A146" s="2" t="s">
        <v>300</v>
      </c>
      <c r="B146" s="2" t="s">
        <v>588</v>
      </c>
      <c r="C146" s="40" t="s">
        <v>589</v>
      </c>
      <c r="D146" s="18" t="s">
        <v>2484</v>
      </c>
      <c r="E146" s="40" t="str">
        <f>VLOOKUP($D146,allFlowProduct!$A:$P,4,FALSE)</f>
        <v>แชมพูครีมนวดถ่านไม้ไผ่</v>
      </c>
      <c r="F146" s="40" t="str">
        <f>VLOOKUP($D146,allFlowProduct!$A:$P,5,FALSE)</f>
        <v>ขวด</v>
      </c>
      <c r="G146" s="40">
        <f>VLOOKUP($D146,allFlowProduct!$A:$P,3,FALSE)</f>
        <v>5</v>
      </c>
      <c r="H146" s="40">
        <f>VLOOKUP($D146,allFlowProduct!$A:$P,8,FALSE)</f>
        <v>1</v>
      </c>
      <c r="I146" s="40">
        <f t="shared" si="2"/>
        <v>7</v>
      </c>
    </row>
    <row r="147" spans="1:9" x14ac:dyDescent="0.5">
      <c r="A147" s="2" t="s">
        <v>300</v>
      </c>
      <c r="B147" s="2" t="s">
        <v>588</v>
      </c>
      <c r="C147" s="40" t="s">
        <v>590</v>
      </c>
      <c r="D147" s="18" t="s">
        <v>2484</v>
      </c>
      <c r="E147" s="40" t="str">
        <f>VLOOKUP($D147,allFlowProduct!$A:$P,4,FALSE)</f>
        <v>แชมพูครีมนวดถ่านไม้ไผ่</v>
      </c>
      <c r="F147" s="40" t="str">
        <f>VLOOKUP($D147,allFlowProduct!$A:$P,5,FALSE)</f>
        <v>ขวด</v>
      </c>
      <c r="G147" s="40">
        <f>VLOOKUP($D147,allFlowProduct!$A:$P,3,FALSE)</f>
        <v>5</v>
      </c>
      <c r="H147" s="40">
        <f>VLOOKUP($D147,allFlowProduct!$A:$P,8,FALSE)</f>
        <v>1</v>
      </c>
      <c r="I147" s="40">
        <f t="shared" si="2"/>
        <v>7</v>
      </c>
    </row>
    <row r="148" spans="1:9" x14ac:dyDescent="0.5">
      <c r="A148" s="2" t="s">
        <v>301</v>
      </c>
      <c r="B148" s="2" t="s">
        <v>586</v>
      </c>
      <c r="C148" s="40" t="s">
        <v>196</v>
      </c>
      <c r="D148" s="18" t="s">
        <v>2485</v>
      </c>
      <c r="E148" s="40" t="str">
        <f>VLOOKUP($D148,allFlowProduct!$A:$P,4,FALSE)</f>
        <v>แชมพูครีมนวดอัญชัน</v>
      </c>
      <c r="F148" s="40" t="str">
        <f>VLOOKUP($D148,allFlowProduct!$A:$P,5,FALSE)</f>
        <v>ขวด</v>
      </c>
      <c r="G148" s="40">
        <f>VLOOKUP($D148,allFlowProduct!$A:$P,3,FALSE)</f>
        <v>5</v>
      </c>
      <c r="H148" s="40">
        <f>VLOOKUP($D148,allFlowProduct!$A:$P,8,FALSE)</f>
        <v>1</v>
      </c>
      <c r="I148" s="40">
        <f t="shared" si="2"/>
        <v>7</v>
      </c>
    </row>
    <row r="149" spans="1:9" x14ac:dyDescent="0.5">
      <c r="A149" s="2" t="s">
        <v>301</v>
      </c>
      <c r="B149" s="2" t="s">
        <v>586</v>
      </c>
      <c r="C149" s="40" t="s">
        <v>197</v>
      </c>
      <c r="D149" s="18" t="s">
        <v>2485</v>
      </c>
      <c r="E149" s="40" t="str">
        <f>VLOOKUP($D149,allFlowProduct!$A:$P,4,FALSE)</f>
        <v>แชมพูครีมนวดอัญชัน</v>
      </c>
      <c r="F149" s="40" t="str">
        <f>VLOOKUP($D149,allFlowProduct!$A:$P,5,FALSE)</f>
        <v>ขวด</v>
      </c>
      <c r="G149" s="40">
        <f>VLOOKUP($D149,allFlowProduct!$A:$P,3,FALSE)</f>
        <v>5</v>
      </c>
      <c r="H149" s="40">
        <f>VLOOKUP($D149,allFlowProduct!$A:$P,8,FALSE)</f>
        <v>1</v>
      </c>
      <c r="I149" s="40">
        <f t="shared" si="2"/>
        <v>7</v>
      </c>
    </row>
    <row r="150" spans="1:9" x14ac:dyDescent="0.5">
      <c r="A150" s="4" t="s">
        <v>302</v>
      </c>
      <c r="B150" s="4" t="s">
        <v>79</v>
      </c>
      <c r="C150" s="40" t="s">
        <v>589</v>
      </c>
      <c r="D150" s="18" t="s">
        <v>2486</v>
      </c>
      <c r="E150" s="40" t="str">
        <f>VLOOKUP($D150,allFlowProduct!$A:$P,4,FALSE)</f>
        <v>แชมพูครีมนวดย่านาง</v>
      </c>
      <c r="F150" s="40" t="str">
        <f>VLOOKUP($D150,allFlowProduct!$A:$P,5,FALSE)</f>
        <v>ขวด</v>
      </c>
      <c r="G150" s="40">
        <f>VLOOKUP($D150,allFlowProduct!$A:$P,3,FALSE)</f>
        <v>5</v>
      </c>
      <c r="H150" s="40">
        <f>VLOOKUP($D150,allFlowProduct!$A:$P,8,FALSE)</f>
        <v>1</v>
      </c>
      <c r="I150" s="40">
        <f t="shared" si="2"/>
        <v>7</v>
      </c>
    </row>
    <row r="151" spans="1:9" x14ac:dyDescent="0.5">
      <c r="A151" s="4" t="s">
        <v>302</v>
      </c>
      <c r="B151" s="4" t="s">
        <v>79</v>
      </c>
      <c r="C151" s="40" t="s">
        <v>590</v>
      </c>
      <c r="D151" s="18" t="s">
        <v>2486</v>
      </c>
      <c r="E151" s="40" t="str">
        <f>VLOOKUP($D151,allFlowProduct!$A:$P,4,FALSE)</f>
        <v>แชมพูครีมนวดย่านาง</v>
      </c>
      <c r="F151" s="40" t="str">
        <f>VLOOKUP($D151,allFlowProduct!$A:$P,5,FALSE)</f>
        <v>ขวด</v>
      </c>
      <c r="G151" s="40">
        <f>VLOOKUP($D151,allFlowProduct!$A:$P,3,FALSE)</f>
        <v>5</v>
      </c>
      <c r="H151" s="40">
        <f>VLOOKUP($D151,allFlowProduct!$A:$P,8,FALSE)</f>
        <v>1</v>
      </c>
      <c r="I151" s="40">
        <f t="shared" si="2"/>
        <v>7</v>
      </c>
    </row>
    <row r="152" spans="1:9" x14ac:dyDescent="0.5">
      <c r="A152" s="4" t="s">
        <v>303</v>
      </c>
      <c r="B152" s="4" t="s">
        <v>80</v>
      </c>
      <c r="C152" s="40" t="s">
        <v>567</v>
      </c>
      <c r="D152" s="18" t="s">
        <v>2614</v>
      </c>
      <c r="E152" s="40" t="str">
        <f>VLOOKUP($D152,allFlowProduct!$A:$P,4,FALSE)</f>
        <v>ยาสีฟันผงสมุนไพร</v>
      </c>
      <c r="F152" s="40" t="str">
        <f>VLOOKUP($D152,allFlowProduct!$A:$P,5,FALSE)</f>
        <v>หลอด</v>
      </c>
      <c r="G152" s="40">
        <f>VLOOKUP($D152,allFlowProduct!$A:$P,3,FALSE)</f>
        <v>5</v>
      </c>
      <c r="H152" s="40">
        <f>VLOOKUP($D152,allFlowProduct!$A:$P,8,FALSE)</f>
        <v>1</v>
      </c>
      <c r="I152" s="40">
        <f t="shared" si="2"/>
        <v>7</v>
      </c>
    </row>
    <row r="153" spans="1:9" x14ac:dyDescent="0.5">
      <c r="A153" s="4" t="s">
        <v>303</v>
      </c>
      <c r="B153" s="4" t="s">
        <v>80</v>
      </c>
      <c r="C153" s="40" t="s">
        <v>568</v>
      </c>
      <c r="D153" s="18" t="s">
        <v>2614</v>
      </c>
      <c r="E153" s="40" t="str">
        <f>VLOOKUP($D153,allFlowProduct!$A:$P,4,FALSE)</f>
        <v>ยาสีฟันผงสมุนไพร</v>
      </c>
      <c r="F153" s="40" t="str">
        <f>VLOOKUP($D153,allFlowProduct!$A:$P,5,FALSE)</f>
        <v>หลอด</v>
      </c>
      <c r="G153" s="40">
        <f>VLOOKUP($D153,allFlowProduct!$A:$P,3,FALSE)</f>
        <v>5</v>
      </c>
      <c r="H153" s="40">
        <f>VLOOKUP($D153,allFlowProduct!$A:$P,8,FALSE)</f>
        <v>1</v>
      </c>
      <c r="I153" s="40">
        <f t="shared" si="2"/>
        <v>7</v>
      </c>
    </row>
    <row r="154" spans="1:9" x14ac:dyDescent="0.5">
      <c r="A154" s="2" t="s">
        <v>304</v>
      </c>
      <c r="B154" s="2" t="s">
        <v>81</v>
      </c>
      <c r="C154" s="40" t="s">
        <v>198</v>
      </c>
      <c r="D154" s="18" t="s">
        <v>2615</v>
      </c>
      <c r="E154" s="40" t="str">
        <f>VLOOKUP($D154,allFlowProduct!$A:$P,4,FALSE)</f>
        <v>ยาสีฟันผงถ่าน</v>
      </c>
      <c r="F154" s="40" t="str">
        <f>VLOOKUP($D154,allFlowProduct!$A:$P,5,FALSE)</f>
        <v>กระปุก</v>
      </c>
      <c r="G154" s="40">
        <f>VLOOKUP($D154,allFlowProduct!$A:$P,3,FALSE)</f>
        <v>5</v>
      </c>
      <c r="H154" s="40">
        <f>VLOOKUP($D154,allFlowProduct!$A:$P,8,FALSE)</f>
        <v>1</v>
      </c>
      <c r="I154" s="40">
        <f t="shared" si="2"/>
        <v>7</v>
      </c>
    </row>
    <row r="155" spans="1:9" x14ac:dyDescent="0.5">
      <c r="A155" s="4" t="s">
        <v>305</v>
      </c>
      <c r="B155" s="4" t="s">
        <v>82</v>
      </c>
      <c r="C155" s="40" t="s">
        <v>196</v>
      </c>
      <c r="D155" s="18" t="s">
        <v>2616</v>
      </c>
      <c r="E155" s="40" t="str">
        <f>VLOOKUP($D155,allFlowProduct!$A:$P,4,FALSE)</f>
        <v>น้ำยาบ้วนปากสมุนไพร</v>
      </c>
      <c r="F155" s="40" t="str">
        <f>VLOOKUP($D155,allFlowProduct!$A:$P,5,FALSE)</f>
        <v>ขวด</v>
      </c>
      <c r="G155" s="40">
        <f>VLOOKUP($D155,allFlowProduct!$A:$P,3,FALSE)</f>
        <v>5</v>
      </c>
      <c r="H155" s="40">
        <f>VLOOKUP($D155,allFlowProduct!$A:$P,8,FALSE)</f>
        <v>1</v>
      </c>
      <c r="I155" s="40">
        <f t="shared" si="2"/>
        <v>7</v>
      </c>
    </row>
    <row r="156" spans="1:9" x14ac:dyDescent="0.5">
      <c r="A156" s="4" t="s">
        <v>305</v>
      </c>
      <c r="B156" s="4" t="s">
        <v>82</v>
      </c>
      <c r="C156" s="40" t="s">
        <v>197</v>
      </c>
      <c r="D156" s="18" t="s">
        <v>2616</v>
      </c>
      <c r="E156" s="40" t="str">
        <f>VLOOKUP($D156,allFlowProduct!$A:$P,4,FALSE)</f>
        <v>น้ำยาบ้วนปากสมุนไพร</v>
      </c>
      <c r="F156" s="40" t="str">
        <f>VLOOKUP($D156,allFlowProduct!$A:$P,5,FALSE)</f>
        <v>ขวด</v>
      </c>
      <c r="G156" s="40">
        <f>VLOOKUP($D156,allFlowProduct!$A:$P,3,FALSE)</f>
        <v>5</v>
      </c>
      <c r="H156" s="40">
        <f>VLOOKUP($D156,allFlowProduct!$A:$P,8,FALSE)</f>
        <v>1</v>
      </c>
      <c r="I156" s="40">
        <f t="shared" si="2"/>
        <v>7</v>
      </c>
    </row>
    <row r="157" spans="1:9" x14ac:dyDescent="0.5">
      <c r="A157" s="4" t="s">
        <v>306</v>
      </c>
      <c r="B157" s="4" t="s">
        <v>564</v>
      </c>
      <c r="C157" s="40" t="s">
        <v>565</v>
      </c>
      <c r="D157" s="18" t="s">
        <v>2617</v>
      </c>
      <c r="E157" s="40" t="str">
        <f>VLOOKUP($D157,allFlowProduct!$A:$P,4,FALSE)</f>
        <v>ชุดดูแลช่องปากพกพา</v>
      </c>
      <c r="F157" s="40" t="str">
        <f>VLOOKUP($D157,allFlowProduct!$A:$P,5,FALSE)</f>
        <v>ชุด</v>
      </c>
      <c r="G157" s="40">
        <f>VLOOKUP($D157,allFlowProduct!$A:$P,3,FALSE)</f>
        <v>5</v>
      </c>
      <c r="H157" s="40">
        <f>VLOOKUP($D157,allFlowProduct!$A:$P,8,FALSE)</f>
        <v>1</v>
      </c>
      <c r="I157" s="40">
        <f t="shared" si="2"/>
        <v>7</v>
      </c>
    </row>
    <row r="158" spans="1:9" x14ac:dyDescent="0.5">
      <c r="A158" s="4" t="s">
        <v>306</v>
      </c>
      <c r="B158" s="4" t="s">
        <v>564</v>
      </c>
      <c r="C158" s="40" t="s">
        <v>566</v>
      </c>
      <c r="D158" s="18" t="s">
        <v>2617</v>
      </c>
      <c r="E158" s="40" t="str">
        <f>VLOOKUP($D158,allFlowProduct!$A:$P,4,FALSE)</f>
        <v>ชุดดูแลช่องปากพกพา</v>
      </c>
      <c r="F158" s="40" t="str">
        <f>VLOOKUP($D158,allFlowProduct!$A:$P,5,FALSE)</f>
        <v>ชุด</v>
      </c>
      <c r="G158" s="40">
        <f>VLOOKUP($D158,allFlowProduct!$A:$P,3,FALSE)</f>
        <v>5</v>
      </c>
      <c r="H158" s="40">
        <f>VLOOKUP($D158,allFlowProduct!$A:$P,8,FALSE)</f>
        <v>1</v>
      </c>
      <c r="I158" s="40">
        <f t="shared" si="2"/>
        <v>7</v>
      </c>
    </row>
    <row r="159" spans="1:9" x14ac:dyDescent="0.5">
      <c r="A159" s="4" t="s">
        <v>307</v>
      </c>
      <c r="B159" s="4" t="s">
        <v>571</v>
      </c>
      <c r="C159" s="40" t="s">
        <v>12</v>
      </c>
      <c r="D159" s="18" t="s">
        <v>2618</v>
      </c>
      <c r="E159" s="40" t="str">
        <f>VLOOKUP($D159,allFlowProduct!$A:$P,4,FALSE)</f>
        <v>ผงล้างผักผสมถ่าน</v>
      </c>
      <c r="F159" s="40" t="str">
        <f>VLOOKUP($D159,allFlowProduct!$A:$P,5,FALSE)</f>
        <v>ซอง</v>
      </c>
      <c r="G159" s="40">
        <f>VLOOKUP($D159,allFlowProduct!$A:$P,3,FALSE)</f>
        <v>5</v>
      </c>
      <c r="H159" s="40">
        <f>VLOOKUP($D159,allFlowProduct!$A:$P,8,FALSE)</f>
        <v>1</v>
      </c>
      <c r="I159" s="40">
        <f t="shared" si="2"/>
        <v>7</v>
      </c>
    </row>
    <row r="160" spans="1:9" x14ac:dyDescent="0.5">
      <c r="A160" s="4" t="s">
        <v>307</v>
      </c>
      <c r="B160" s="4" t="s">
        <v>571</v>
      </c>
      <c r="C160" s="40" t="s">
        <v>206</v>
      </c>
      <c r="D160" s="18" t="s">
        <v>2618</v>
      </c>
      <c r="E160" s="40" t="str">
        <f>VLOOKUP($D160,allFlowProduct!$A:$P,4,FALSE)</f>
        <v>ผงล้างผักผสมถ่าน</v>
      </c>
      <c r="F160" s="40" t="str">
        <f>VLOOKUP($D160,allFlowProduct!$A:$P,5,FALSE)</f>
        <v>ซอง</v>
      </c>
      <c r="G160" s="40">
        <f>VLOOKUP($D160,allFlowProduct!$A:$P,3,FALSE)</f>
        <v>5</v>
      </c>
      <c r="H160" s="40">
        <f>VLOOKUP($D160,allFlowProduct!$A:$P,8,FALSE)</f>
        <v>1</v>
      </c>
      <c r="I160" s="40">
        <f t="shared" si="2"/>
        <v>7</v>
      </c>
    </row>
    <row r="161" spans="1:9" x14ac:dyDescent="0.5">
      <c r="A161" s="4" t="s">
        <v>308</v>
      </c>
      <c r="B161" s="4" t="s">
        <v>84</v>
      </c>
      <c r="C161" s="40" t="s">
        <v>551</v>
      </c>
      <c r="D161" s="18" t="s">
        <v>2619</v>
      </c>
      <c r="E161" s="40" t="str">
        <f>VLOOKUP($D161,allFlowProduct!$A:$P,4,FALSE)</f>
        <v>ถุงหอมปลา</v>
      </c>
      <c r="F161" s="40" t="str">
        <f>VLOOKUP($D161,allFlowProduct!$A:$P,5,FALSE)</f>
        <v>แพ็ค</v>
      </c>
      <c r="G161" s="40">
        <f>VLOOKUP($D161,allFlowProduct!$A:$P,3,FALSE)</f>
        <v>5</v>
      </c>
      <c r="H161" s="40">
        <f>VLOOKUP($D161,allFlowProduct!$A:$P,8,FALSE)</f>
        <v>1</v>
      </c>
      <c r="I161" s="40">
        <f t="shared" si="2"/>
        <v>7</v>
      </c>
    </row>
    <row r="162" spans="1:9" x14ac:dyDescent="0.5">
      <c r="A162" s="4" t="s">
        <v>308</v>
      </c>
      <c r="B162" s="4" t="s">
        <v>84</v>
      </c>
      <c r="C162" s="40" t="s">
        <v>552</v>
      </c>
      <c r="D162" s="18" t="s">
        <v>2619</v>
      </c>
      <c r="E162" s="40" t="str">
        <f>VLOOKUP($D162,allFlowProduct!$A:$P,4,FALSE)</f>
        <v>ถุงหอมปลา</v>
      </c>
      <c r="F162" s="40" t="str">
        <f>VLOOKUP($D162,allFlowProduct!$A:$P,5,FALSE)</f>
        <v>แพ็ค</v>
      </c>
      <c r="G162" s="40">
        <f>VLOOKUP($D162,allFlowProduct!$A:$P,3,FALSE)</f>
        <v>5</v>
      </c>
      <c r="H162" s="40">
        <f>VLOOKUP($D162,allFlowProduct!$A:$P,8,FALSE)</f>
        <v>1</v>
      </c>
      <c r="I162" s="40">
        <f t="shared" si="2"/>
        <v>7</v>
      </c>
    </row>
    <row r="163" spans="1:9" x14ac:dyDescent="0.5">
      <c r="A163" s="4" t="s">
        <v>309</v>
      </c>
      <c r="B163" s="4" t="s">
        <v>85</v>
      </c>
      <c r="C163" s="40" t="s">
        <v>577</v>
      </c>
      <c r="D163" s="18" t="s">
        <v>2620</v>
      </c>
      <c r="E163" s="40" t="str">
        <f>VLOOKUP($D163,allFlowProduct!$A:$P,4,FALSE)</f>
        <v>ยาหม่องฟ้าทะลายโจร</v>
      </c>
      <c r="F163" s="40" t="str">
        <f>VLOOKUP($D163,allFlowProduct!$A:$P,5,FALSE)</f>
        <v>กระปุก</v>
      </c>
      <c r="G163" s="40">
        <f>VLOOKUP($D163,allFlowProduct!$A:$P,3,FALSE)</f>
        <v>5</v>
      </c>
      <c r="H163" s="40">
        <f>VLOOKUP($D163,allFlowProduct!$A:$P,8,FALSE)</f>
        <v>1</v>
      </c>
      <c r="I163" s="40">
        <f t="shared" si="2"/>
        <v>7</v>
      </c>
    </row>
    <row r="164" spans="1:9" x14ac:dyDescent="0.5">
      <c r="A164" s="4" t="s">
        <v>309</v>
      </c>
      <c r="B164" s="4" t="s">
        <v>85</v>
      </c>
      <c r="C164" s="40" t="s">
        <v>578</v>
      </c>
      <c r="D164" s="18" t="s">
        <v>2620</v>
      </c>
      <c r="E164" s="40" t="str">
        <f>VLOOKUP($D164,allFlowProduct!$A:$P,4,FALSE)</f>
        <v>ยาหม่องฟ้าทะลายโจร</v>
      </c>
      <c r="F164" s="40" t="str">
        <f>VLOOKUP($D164,allFlowProduct!$A:$P,5,FALSE)</f>
        <v>กระปุก</v>
      </c>
      <c r="G164" s="40">
        <f>VLOOKUP($D164,allFlowProduct!$A:$P,3,FALSE)</f>
        <v>5</v>
      </c>
      <c r="H164" s="40">
        <f>VLOOKUP($D164,allFlowProduct!$A:$P,8,FALSE)</f>
        <v>1</v>
      </c>
      <c r="I164" s="40">
        <f t="shared" si="2"/>
        <v>7</v>
      </c>
    </row>
    <row r="165" spans="1:9" x14ac:dyDescent="0.5">
      <c r="A165" s="4" t="s">
        <v>310</v>
      </c>
      <c r="B165" s="4" t="s">
        <v>86</v>
      </c>
      <c r="C165" s="40" t="s">
        <v>577</v>
      </c>
      <c r="D165" s="18" t="s">
        <v>2621</v>
      </c>
      <c r="E165" s="40" t="str">
        <f>VLOOKUP($D165,allFlowProduct!$A:$P,4,FALSE)</f>
        <v>ยาหม่องสเลดพังพอน</v>
      </c>
      <c r="F165" s="40" t="str">
        <f>VLOOKUP($D165,allFlowProduct!$A:$P,5,FALSE)</f>
        <v>กระปุก</v>
      </c>
      <c r="G165" s="40">
        <f>VLOOKUP($D165,allFlowProduct!$A:$P,3,FALSE)</f>
        <v>5</v>
      </c>
      <c r="H165" s="40">
        <f>VLOOKUP($D165,allFlowProduct!$A:$P,8,FALSE)</f>
        <v>1</v>
      </c>
      <c r="I165" s="40">
        <f t="shared" si="2"/>
        <v>7</v>
      </c>
    </row>
    <row r="166" spans="1:9" x14ac:dyDescent="0.5">
      <c r="A166" s="4" t="s">
        <v>310</v>
      </c>
      <c r="B166" s="4" t="s">
        <v>86</v>
      </c>
      <c r="C166" s="40" t="s">
        <v>578</v>
      </c>
      <c r="D166" s="18" t="s">
        <v>2621</v>
      </c>
      <c r="E166" s="40" t="str">
        <f>VLOOKUP($D166,allFlowProduct!$A:$P,4,FALSE)</f>
        <v>ยาหม่องสเลดพังพอน</v>
      </c>
      <c r="F166" s="40" t="str">
        <f>VLOOKUP($D166,allFlowProduct!$A:$P,5,FALSE)</f>
        <v>กระปุก</v>
      </c>
      <c r="G166" s="40">
        <f>VLOOKUP($D166,allFlowProduct!$A:$P,3,FALSE)</f>
        <v>5</v>
      </c>
      <c r="H166" s="40">
        <f>VLOOKUP($D166,allFlowProduct!$A:$P,8,FALSE)</f>
        <v>1</v>
      </c>
      <c r="I166" s="40">
        <f t="shared" si="2"/>
        <v>7</v>
      </c>
    </row>
    <row r="167" spans="1:9" x14ac:dyDescent="0.5">
      <c r="A167" s="4" t="s">
        <v>311</v>
      </c>
      <c r="B167" s="4" t="s">
        <v>87</v>
      </c>
      <c r="C167" s="40" t="s">
        <v>577</v>
      </c>
      <c r="D167" s="18" t="s">
        <v>2622</v>
      </c>
      <c r="E167" s="40" t="str">
        <f>VLOOKUP($D167,allFlowProduct!$A:$P,4,FALSE)</f>
        <v>ยาหม่องไพล</v>
      </c>
      <c r="F167" s="40" t="str">
        <f>VLOOKUP($D167,allFlowProduct!$A:$P,5,FALSE)</f>
        <v>กระปุก</v>
      </c>
      <c r="G167" s="40">
        <f>VLOOKUP($D167,allFlowProduct!$A:$P,3,FALSE)</f>
        <v>5</v>
      </c>
      <c r="H167" s="40">
        <f>VLOOKUP($D167,allFlowProduct!$A:$P,8,FALSE)</f>
        <v>1</v>
      </c>
      <c r="I167" s="40">
        <f t="shared" si="2"/>
        <v>7</v>
      </c>
    </row>
    <row r="168" spans="1:9" x14ac:dyDescent="0.5">
      <c r="A168" s="4" t="s">
        <v>311</v>
      </c>
      <c r="B168" s="4" t="s">
        <v>87</v>
      </c>
      <c r="C168" s="40" t="s">
        <v>578</v>
      </c>
      <c r="D168" s="18" t="s">
        <v>2622</v>
      </c>
      <c r="E168" s="40" t="str">
        <f>VLOOKUP($D168,allFlowProduct!$A:$P,4,FALSE)</f>
        <v>ยาหม่องไพล</v>
      </c>
      <c r="F168" s="40" t="str">
        <f>VLOOKUP($D168,allFlowProduct!$A:$P,5,FALSE)</f>
        <v>กระปุก</v>
      </c>
      <c r="G168" s="40">
        <f>VLOOKUP($D168,allFlowProduct!$A:$P,3,FALSE)</f>
        <v>5</v>
      </c>
      <c r="H168" s="40">
        <f>VLOOKUP($D168,allFlowProduct!$A:$P,8,FALSE)</f>
        <v>1</v>
      </c>
      <c r="I168" s="40">
        <f t="shared" si="2"/>
        <v>7</v>
      </c>
    </row>
    <row r="169" spans="1:9" x14ac:dyDescent="0.5">
      <c r="A169" s="4" t="s">
        <v>312</v>
      </c>
      <c r="B169" s="4" t="s">
        <v>88</v>
      </c>
      <c r="C169" s="40" t="s">
        <v>579</v>
      </c>
      <c r="D169" s="18" t="s">
        <v>2623</v>
      </c>
      <c r="E169" s="40" t="str">
        <f>VLOOKUP($D169,allFlowProduct!$A:$P,4,FALSE)</f>
        <v>เจลล้างมือ 60ml</v>
      </c>
      <c r="F169" s="40" t="str">
        <f>VLOOKUP($D169,allFlowProduct!$A:$P,5,FALSE)</f>
        <v>ขวด</v>
      </c>
      <c r="G169" s="40">
        <f>VLOOKUP($D169,allFlowProduct!$A:$P,3,FALSE)</f>
        <v>5</v>
      </c>
      <c r="H169" s="40">
        <f>VLOOKUP($D169,allFlowProduct!$A:$P,8,FALSE)</f>
        <v>1</v>
      </c>
      <c r="I169" s="40">
        <f t="shared" si="2"/>
        <v>7</v>
      </c>
    </row>
    <row r="170" spans="1:9" x14ac:dyDescent="0.5">
      <c r="A170" s="4" t="s">
        <v>312</v>
      </c>
      <c r="B170" s="4" t="s">
        <v>88</v>
      </c>
      <c r="C170" s="40" t="s">
        <v>580</v>
      </c>
      <c r="D170" s="18" t="s">
        <v>2623</v>
      </c>
      <c r="E170" s="40" t="str">
        <f>VLOOKUP($D170,allFlowProduct!$A:$P,4,FALSE)</f>
        <v>เจลล้างมือ 60ml</v>
      </c>
      <c r="F170" s="40" t="str">
        <f>VLOOKUP($D170,allFlowProduct!$A:$P,5,FALSE)</f>
        <v>ขวด</v>
      </c>
      <c r="G170" s="40">
        <f>VLOOKUP($D170,allFlowProduct!$A:$P,3,FALSE)</f>
        <v>5</v>
      </c>
      <c r="H170" s="40">
        <f>VLOOKUP($D170,allFlowProduct!$A:$P,8,FALSE)</f>
        <v>1</v>
      </c>
      <c r="I170" s="40">
        <f t="shared" si="2"/>
        <v>7</v>
      </c>
    </row>
    <row r="171" spans="1:9" x14ac:dyDescent="0.5">
      <c r="A171" s="4" t="s">
        <v>313</v>
      </c>
      <c r="B171" s="4" t="s">
        <v>89</v>
      </c>
      <c r="C171" s="40" t="s">
        <v>573</v>
      </c>
      <c r="D171" s="18" t="s">
        <v>2624</v>
      </c>
      <c r="E171" s="40" t="str">
        <f>VLOOKUP($D171,allFlowProduct!$A:$P,4,FALSE)</f>
        <v>เจลล้างมือ 250ml</v>
      </c>
      <c r="F171" s="40" t="str">
        <f>VLOOKUP($D171,allFlowProduct!$A:$P,5,FALSE)</f>
        <v>ขวด</v>
      </c>
      <c r="G171" s="40">
        <f>VLOOKUP($D171,allFlowProduct!$A:$P,3,FALSE)</f>
        <v>5</v>
      </c>
      <c r="H171" s="40">
        <f>VLOOKUP($D171,allFlowProduct!$A:$P,8,FALSE)</f>
        <v>1</v>
      </c>
      <c r="I171" s="40">
        <f t="shared" si="2"/>
        <v>7</v>
      </c>
    </row>
    <row r="172" spans="1:9" x14ac:dyDescent="0.5">
      <c r="A172" s="4" t="s">
        <v>313</v>
      </c>
      <c r="B172" s="4" t="s">
        <v>89</v>
      </c>
      <c r="C172" s="40" t="s">
        <v>581</v>
      </c>
      <c r="D172" s="18" t="s">
        <v>2624</v>
      </c>
      <c r="E172" s="40" t="str">
        <f>VLOOKUP($D172,allFlowProduct!$A:$P,4,FALSE)</f>
        <v>เจลล้างมือ 250ml</v>
      </c>
      <c r="F172" s="40" t="str">
        <f>VLOOKUP($D172,allFlowProduct!$A:$P,5,FALSE)</f>
        <v>ขวด</v>
      </c>
      <c r="G172" s="40">
        <f>VLOOKUP($D172,allFlowProduct!$A:$P,3,FALSE)</f>
        <v>5</v>
      </c>
      <c r="H172" s="40">
        <f>VLOOKUP($D172,allFlowProduct!$A:$P,8,FALSE)</f>
        <v>1</v>
      </c>
      <c r="I172" s="40">
        <f t="shared" si="2"/>
        <v>7</v>
      </c>
    </row>
    <row r="173" spans="1:9" x14ac:dyDescent="0.5">
      <c r="A173" s="4" t="s">
        <v>314</v>
      </c>
      <c r="B173" s="4" t="s">
        <v>90</v>
      </c>
      <c r="C173" s="40" t="s">
        <v>196</v>
      </c>
      <c r="D173" s="18" t="s">
        <v>2625</v>
      </c>
      <c r="E173" s="40" t="str">
        <f>VLOOKUP($D173,allFlowProduct!$A:$P,4,FALSE)</f>
        <v>เจลล้างมือ 120ml</v>
      </c>
      <c r="F173" s="40" t="str">
        <f>VLOOKUP($D173,allFlowProduct!$A:$P,5,FALSE)</f>
        <v>ขวด</v>
      </c>
      <c r="G173" s="40">
        <f>VLOOKUP($D173,allFlowProduct!$A:$P,3,FALSE)</f>
        <v>5</v>
      </c>
      <c r="H173" s="40">
        <f>VLOOKUP($D173,allFlowProduct!$A:$P,8,FALSE)</f>
        <v>1</v>
      </c>
      <c r="I173" s="40">
        <f t="shared" si="2"/>
        <v>7</v>
      </c>
    </row>
    <row r="174" spans="1:9" x14ac:dyDescent="0.5">
      <c r="A174" s="4" t="s">
        <v>314</v>
      </c>
      <c r="B174" s="4" t="s">
        <v>90</v>
      </c>
      <c r="C174" s="40" t="s">
        <v>582</v>
      </c>
      <c r="D174" s="18" t="s">
        <v>2625</v>
      </c>
      <c r="E174" s="40" t="str">
        <f>VLOOKUP($D174,allFlowProduct!$A:$P,4,FALSE)</f>
        <v>เจลล้างมือ 120ml</v>
      </c>
      <c r="F174" s="40" t="str">
        <f>VLOOKUP($D174,allFlowProduct!$A:$P,5,FALSE)</f>
        <v>ขวด</v>
      </c>
      <c r="G174" s="40">
        <f>VLOOKUP($D174,allFlowProduct!$A:$P,3,FALSE)</f>
        <v>5</v>
      </c>
      <c r="H174" s="40">
        <f>VLOOKUP($D174,allFlowProduct!$A:$P,8,FALSE)</f>
        <v>1</v>
      </c>
      <c r="I174" s="40">
        <f t="shared" si="2"/>
        <v>7</v>
      </c>
    </row>
    <row r="175" spans="1:9" x14ac:dyDescent="0.5">
      <c r="A175" s="4" t="s">
        <v>315</v>
      </c>
      <c r="B175" s="4" t="s">
        <v>583</v>
      </c>
      <c r="C175" s="40" t="s">
        <v>573</v>
      </c>
      <c r="D175" s="18" t="s">
        <v>2626</v>
      </c>
      <c r="E175" s="40" t="str">
        <f>VLOOKUP($D175,allFlowProduct!$A:$P,4,FALSE)</f>
        <v>เจลล้างมือ 450 ml</v>
      </c>
      <c r="F175" s="40" t="str">
        <f>VLOOKUP($D175,allFlowProduct!$A:$P,5,FALSE)</f>
        <v>ขวด</v>
      </c>
      <c r="G175" s="40">
        <f>VLOOKUP($D175,allFlowProduct!$A:$P,3,FALSE)</f>
        <v>5</v>
      </c>
      <c r="H175" s="40">
        <f>VLOOKUP($D175,allFlowProduct!$A:$P,8,FALSE)</f>
        <v>1</v>
      </c>
      <c r="I175" s="40">
        <f t="shared" si="2"/>
        <v>7</v>
      </c>
    </row>
    <row r="176" spans="1:9" x14ac:dyDescent="0.5">
      <c r="A176" s="4" t="s">
        <v>316</v>
      </c>
      <c r="B176" s="4" t="s">
        <v>91</v>
      </c>
      <c r="C176" s="40" t="s">
        <v>12</v>
      </c>
      <c r="D176" s="18" t="s">
        <v>2458</v>
      </c>
      <c r="E176" s="40" t="str">
        <f>VLOOKUP($D176,allFlowProduct!$A:$P,4,FALSE)</f>
        <v>ชาใบหม่อน</v>
      </c>
      <c r="F176" s="40" t="str">
        <f>VLOOKUP($D176,allFlowProduct!$A:$P,5,FALSE)</f>
        <v>ซอง</v>
      </c>
      <c r="G176" s="40">
        <f>VLOOKUP($D176,allFlowProduct!$A:$P,3,FALSE)</f>
        <v>5</v>
      </c>
      <c r="H176" s="40">
        <f>VLOOKUP($D176,allFlowProduct!$A:$P,8,FALSE)</f>
        <v>1</v>
      </c>
      <c r="I176" s="40">
        <f t="shared" si="2"/>
        <v>7</v>
      </c>
    </row>
    <row r="177" spans="1:9" x14ac:dyDescent="0.5">
      <c r="A177" s="4" t="s">
        <v>317</v>
      </c>
      <c r="B177" s="4" t="s">
        <v>92</v>
      </c>
      <c r="C177" s="40" t="s">
        <v>12</v>
      </c>
      <c r="D177" s="18" t="s">
        <v>2459</v>
      </c>
      <c r="E177" s="40" t="str">
        <f>VLOOKUP($D177,allFlowProduct!$A:$P,4,FALSE)</f>
        <v>ชาใบขลู่</v>
      </c>
      <c r="F177" s="40" t="str">
        <f>VLOOKUP($D177,allFlowProduct!$A:$P,5,FALSE)</f>
        <v>ซอง</v>
      </c>
      <c r="G177" s="40">
        <f>VLOOKUP($D177,allFlowProduct!$A:$P,3,FALSE)</f>
        <v>5</v>
      </c>
      <c r="H177" s="40">
        <f>VLOOKUP($D177,allFlowProduct!$A:$P,8,FALSE)</f>
        <v>1</v>
      </c>
      <c r="I177" s="40">
        <f t="shared" si="2"/>
        <v>7</v>
      </c>
    </row>
    <row r="178" spans="1:9" x14ac:dyDescent="0.5">
      <c r="A178" s="4" t="s">
        <v>318</v>
      </c>
      <c r="B178" s="4" t="s">
        <v>93</v>
      </c>
      <c r="C178" s="40" t="s">
        <v>12</v>
      </c>
      <c r="D178" s="18" t="s">
        <v>2460</v>
      </c>
      <c r="E178" s="40" t="str">
        <f>VLOOKUP($D178,allFlowProduct!$A:$P,4,FALSE)</f>
        <v>ชารางจืด</v>
      </c>
      <c r="F178" s="40" t="str">
        <f>VLOOKUP($D178,allFlowProduct!$A:$P,5,FALSE)</f>
        <v>ซอง</v>
      </c>
      <c r="G178" s="40">
        <f>VLOOKUP($D178,allFlowProduct!$A:$P,3,FALSE)</f>
        <v>5</v>
      </c>
      <c r="H178" s="40">
        <f>VLOOKUP($D178,allFlowProduct!$A:$P,8,FALSE)</f>
        <v>1</v>
      </c>
      <c r="I178" s="40">
        <f t="shared" si="2"/>
        <v>7</v>
      </c>
    </row>
    <row r="179" spans="1:9" x14ac:dyDescent="0.5">
      <c r="A179" s="4" t="s">
        <v>319</v>
      </c>
      <c r="B179" s="4" t="s">
        <v>94</v>
      </c>
      <c r="C179" s="40" t="s">
        <v>12</v>
      </c>
      <c r="D179" s="18" t="s">
        <v>2461</v>
      </c>
      <c r="E179" s="40" t="str">
        <f>VLOOKUP($D179,allFlowProduct!$A:$P,4,FALSE)</f>
        <v>ชาตะไคร้</v>
      </c>
      <c r="F179" s="40" t="str">
        <f>VLOOKUP($D179,allFlowProduct!$A:$P,5,FALSE)</f>
        <v>ซอง</v>
      </c>
      <c r="G179" s="40">
        <f>VLOOKUP($D179,allFlowProduct!$A:$P,3,FALSE)</f>
        <v>5</v>
      </c>
      <c r="H179" s="40">
        <f>VLOOKUP($D179,allFlowProduct!$A:$P,8,FALSE)</f>
        <v>1</v>
      </c>
      <c r="I179" s="40">
        <f t="shared" si="2"/>
        <v>7</v>
      </c>
    </row>
    <row r="180" spans="1:9" x14ac:dyDescent="0.5">
      <c r="A180" s="4" t="s">
        <v>320</v>
      </c>
      <c r="B180" s="4" t="s">
        <v>95</v>
      </c>
      <c r="C180" s="40" t="s">
        <v>12</v>
      </c>
      <c r="D180" s="18" t="s">
        <v>2462</v>
      </c>
      <c r="E180" s="40" t="str">
        <f>VLOOKUP($D180,allFlowProduct!$A:$P,4,FALSE)</f>
        <v>ชาข้าวเปลือก</v>
      </c>
      <c r="F180" s="40" t="str">
        <f>VLOOKUP($D180,allFlowProduct!$A:$P,5,FALSE)</f>
        <v>ซอง</v>
      </c>
      <c r="G180" s="40">
        <f>VLOOKUP($D180,allFlowProduct!$A:$P,3,FALSE)</f>
        <v>5</v>
      </c>
      <c r="H180" s="40">
        <f>VLOOKUP($D180,allFlowProduct!$A:$P,8,FALSE)</f>
        <v>1</v>
      </c>
      <c r="I180" s="40">
        <f t="shared" si="2"/>
        <v>7</v>
      </c>
    </row>
    <row r="181" spans="1:9" x14ac:dyDescent="0.5">
      <c r="A181" s="4" t="s">
        <v>321</v>
      </c>
      <c r="B181" s="4" t="s">
        <v>96</v>
      </c>
      <c r="C181" s="40" t="s">
        <v>12</v>
      </c>
      <c r="D181" s="18" t="s">
        <v>2463</v>
      </c>
      <c r="E181" s="40" t="str">
        <f>VLOOKUP($D181,allFlowProduct!$A:$P,4,FALSE)</f>
        <v>ชาอัญชัน</v>
      </c>
      <c r="F181" s="40" t="str">
        <f>VLOOKUP($D181,allFlowProduct!$A:$P,5,FALSE)</f>
        <v>ซอง</v>
      </c>
      <c r="G181" s="40">
        <f>VLOOKUP($D181,allFlowProduct!$A:$P,3,FALSE)</f>
        <v>5</v>
      </c>
      <c r="H181" s="40">
        <f>VLOOKUP($D181,allFlowProduct!$A:$P,8,FALSE)</f>
        <v>1</v>
      </c>
      <c r="I181" s="40">
        <f t="shared" si="2"/>
        <v>7</v>
      </c>
    </row>
    <row r="182" spans="1:9" x14ac:dyDescent="0.5">
      <c r="A182" s="4" t="s">
        <v>322</v>
      </c>
      <c r="B182" s="4" t="s">
        <v>569</v>
      </c>
      <c r="C182" s="40" t="s">
        <v>196</v>
      </c>
      <c r="D182" s="18" t="s">
        <v>2627</v>
      </c>
      <c r="E182" s="40" t="str">
        <f>VLOOKUP($D182,allFlowProduct!$A:$P,4,FALSE)</f>
        <v>น้ำยาล้างจาน สูตรธรรมชาติ</v>
      </c>
      <c r="F182" s="40" t="str">
        <f>VLOOKUP($D182,allFlowProduct!$A:$P,5,FALSE)</f>
        <v>ขวด</v>
      </c>
      <c r="G182" s="40">
        <f>VLOOKUP($D182,allFlowProduct!$A:$P,3,FALSE)</f>
        <v>5</v>
      </c>
      <c r="H182" s="40">
        <f>VLOOKUP($D182,allFlowProduct!$A:$P,8,FALSE)</f>
        <v>1</v>
      </c>
      <c r="I182" s="40">
        <f t="shared" si="2"/>
        <v>7</v>
      </c>
    </row>
    <row r="183" spans="1:9" x14ac:dyDescent="0.5">
      <c r="A183" s="4" t="s">
        <v>322</v>
      </c>
      <c r="B183" s="4" t="s">
        <v>569</v>
      </c>
      <c r="C183" s="40" t="s">
        <v>197</v>
      </c>
      <c r="D183" s="18" t="s">
        <v>2627</v>
      </c>
      <c r="E183" s="40" t="str">
        <f>VLOOKUP($D183,allFlowProduct!$A:$P,4,FALSE)</f>
        <v>น้ำยาล้างจาน สูตรธรรมชาติ</v>
      </c>
      <c r="F183" s="40" t="str">
        <f>VLOOKUP($D183,allFlowProduct!$A:$P,5,FALSE)</f>
        <v>ขวด</v>
      </c>
      <c r="G183" s="40">
        <f>VLOOKUP($D183,allFlowProduct!$A:$P,3,FALSE)</f>
        <v>5</v>
      </c>
      <c r="H183" s="40">
        <f>VLOOKUP($D183,allFlowProduct!$A:$P,8,FALSE)</f>
        <v>1</v>
      </c>
      <c r="I183" s="40">
        <f t="shared" si="2"/>
        <v>7</v>
      </c>
    </row>
    <row r="184" spans="1:9" x14ac:dyDescent="0.5">
      <c r="A184" s="4" t="s">
        <v>323</v>
      </c>
      <c r="B184" s="2" t="s">
        <v>570</v>
      </c>
      <c r="C184" s="40" t="s">
        <v>196</v>
      </c>
      <c r="D184" s="18" t="s">
        <v>2628</v>
      </c>
      <c r="E184" s="40" t="str">
        <f>VLOOKUP($D184,allFlowProduct!$A:$P,4,FALSE)</f>
        <v>น้ำยาซักผ้า สูตรธรรมชาติ</v>
      </c>
      <c r="F184" s="40" t="str">
        <f>VLOOKUP($D184,allFlowProduct!$A:$P,5,FALSE)</f>
        <v>ขวด</v>
      </c>
      <c r="G184" s="40">
        <f>VLOOKUP($D184,allFlowProduct!$A:$P,3,FALSE)</f>
        <v>5</v>
      </c>
      <c r="H184" s="40">
        <f>VLOOKUP($D184,allFlowProduct!$A:$P,8,FALSE)</f>
        <v>1</v>
      </c>
      <c r="I184" s="40">
        <f t="shared" si="2"/>
        <v>7</v>
      </c>
    </row>
    <row r="185" spans="1:9" x14ac:dyDescent="0.5">
      <c r="A185" s="4" t="s">
        <v>323</v>
      </c>
      <c r="B185" s="2" t="s">
        <v>570</v>
      </c>
      <c r="C185" s="40" t="s">
        <v>197</v>
      </c>
      <c r="D185" s="18" t="s">
        <v>2628</v>
      </c>
      <c r="E185" s="40" t="str">
        <f>VLOOKUP($D185,allFlowProduct!$A:$P,4,FALSE)</f>
        <v>น้ำยาซักผ้า สูตรธรรมชาติ</v>
      </c>
      <c r="F185" s="40" t="str">
        <f>VLOOKUP($D185,allFlowProduct!$A:$P,5,FALSE)</f>
        <v>ขวด</v>
      </c>
      <c r="G185" s="40">
        <f>VLOOKUP($D185,allFlowProduct!$A:$P,3,FALSE)</f>
        <v>5</v>
      </c>
      <c r="H185" s="40">
        <f>VLOOKUP($D185,allFlowProduct!$A:$P,8,FALSE)</f>
        <v>1</v>
      </c>
      <c r="I185" s="40">
        <f t="shared" si="2"/>
        <v>7</v>
      </c>
    </row>
    <row r="186" spans="1:9" x14ac:dyDescent="0.5">
      <c r="A186" s="4" t="s">
        <v>324</v>
      </c>
      <c r="B186" s="4" t="s">
        <v>99</v>
      </c>
      <c r="C186" s="40" t="s">
        <v>605</v>
      </c>
      <c r="D186" s="18" t="s">
        <v>2629</v>
      </c>
      <c r="E186" s="40" t="str">
        <f>VLOOKUP($D186,allFlowProduct!$A:$P,4,FALSE)</f>
        <v>กระเป๋าผ้า ธรรมธุรกิจ</v>
      </c>
      <c r="F186" s="40" t="str">
        <f>VLOOKUP($D186,allFlowProduct!$A:$P,5,FALSE)</f>
        <v>ใบ</v>
      </c>
      <c r="G186" s="40">
        <f>VLOOKUP($D186,allFlowProduct!$A:$P,3,FALSE)</f>
        <v>5</v>
      </c>
      <c r="H186" s="40">
        <f>VLOOKUP($D186,allFlowProduct!$A:$P,8,FALSE)</f>
        <v>1</v>
      </c>
      <c r="I186" s="40">
        <f t="shared" si="2"/>
        <v>7</v>
      </c>
    </row>
    <row r="187" spans="1:9" x14ac:dyDescent="0.5">
      <c r="A187" s="4" t="s">
        <v>325</v>
      </c>
      <c r="B187" s="4" t="s">
        <v>100</v>
      </c>
      <c r="C187" s="40" t="s">
        <v>196</v>
      </c>
      <c r="D187" s="18" t="s">
        <v>2630</v>
      </c>
      <c r="E187" s="40" t="str">
        <f>VLOOKUP($D187,allFlowProduct!$A:$P,4,FALSE)</f>
        <v>สเปรย์ไล่ยุงสมุนไพร</v>
      </c>
      <c r="F187" s="40" t="str">
        <f>VLOOKUP($D187,allFlowProduct!$A:$P,5,FALSE)</f>
        <v>ขวด</v>
      </c>
      <c r="G187" s="40">
        <f>VLOOKUP($D187,allFlowProduct!$A:$P,3,FALSE)</f>
        <v>5</v>
      </c>
      <c r="H187" s="40">
        <f>VLOOKUP($D187,allFlowProduct!$A:$P,8,FALSE)</f>
        <v>1</v>
      </c>
      <c r="I187" s="40">
        <f t="shared" si="2"/>
        <v>7</v>
      </c>
    </row>
    <row r="188" spans="1:9" x14ac:dyDescent="0.5">
      <c r="A188" s="4" t="s">
        <v>325</v>
      </c>
      <c r="B188" s="4" t="s">
        <v>100</v>
      </c>
      <c r="C188" s="40" t="s">
        <v>197</v>
      </c>
      <c r="D188" s="18" t="s">
        <v>2630</v>
      </c>
      <c r="E188" s="40" t="str">
        <f>VLOOKUP($D188,allFlowProduct!$A:$P,4,FALSE)</f>
        <v>สเปรย์ไล่ยุงสมุนไพร</v>
      </c>
      <c r="F188" s="40" t="str">
        <f>VLOOKUP($D188,allFlowProduct!$A:$P,5,FALSE)</f>
        <v>ขวด</v>
      </c>
      <c r="G188" s="40">
        <f>VLOOKUP($D188,allFlowProduct!$A:$P,3,FALSE)</f>
        <v>5</v>
      </c>
      <c r="H188" s="40">
        <f>VLOOKUP($D188,allFlowProduct!$A:$P,8,FALSE)</f>
        <v>1</v>
      </c>
      <c r="I188" s="40">
        <f t="shared" si="2"/>
        <v>7</v>
      </c>
    </row>
    <row r="189" spans="1:9" x14ac:dyDescent="0.5">
      <c r="A189" s="4" t="s">
        <v>326</v>
      </c>
      <c r="B189" s="4" t="s">
        <v>576</v>
      </c>
      <c r="C189" s="40" t="s">
        <v>196</v>
      </c>
      <c r="D189" s="18" t="s">
        <v>2631</v>
      </c>
      <c r="E189" s="40" t="str">
        <f>VLOOKUP($D189,allFlowProduct!$A:$P,4,FALSE)</f>
        <v>แชมพูมะกรูด</v>
      </c>
      <c r="F189" s="40" t="str">
        <f>VLOOKUP($D189,allFlowProduct!$A:$P,5,FALSE)</f>
        <v>ขวด</v>
      </c>
      <c r="G189" s="40">
        <f>VLOOKUP($D189,allFlowProduct!$A:$P,3,FALSE)</f>
        <v>5</v>
      </c>
      <c r="H189" s="40">
        <f>VLOOKUP($D189,allFlowProduct!$A:$P,8,FALSE)</f>
        <v>1</v>
      </c>
      <c r="I189" s="40">
        <f t="shared" si="2"/>
        <v>7</v>
      </c>
    </row>
    <row r="190" spans="1:9" x14ac:dyDescent="0.5">
      <c r="A190" s="4" t="s">
        <v>327</v>
      </c>
      <c r="B190" s="4" t="s">
        <v>101</v>
      </c>
      <c r="C190" s="40" t="s">
        <v>196</v>
      </c>
      <c r="D190" s="18" t="s">
        <v>2632</v>
      </c>
      <c r="E190" s="40" t="str">
        <f>VLOOKUP($D190,allFlowProduct!$A:$P,4,FALSE)</f>
        <v>สบู่เหลวฟักข้าว</v>
      </c>
      <c r="F190" s="40" t="str">
        <f>VLOOKUP($D190,allFlowProduct!$A:$P,5,FALSE)</f>
        <v>ขวด</v>
      </c>
      <c r="G190" s="40">
        <f>VLOOKUP($D190,allFlowProduct!$A:$P,3,FALSE)</f>
        <v>5</v>
      </c>
      <c r="H190" s="40">
        <f>VLOOKUP($D190,allFlowProduct!$A:$P,8,FALSE)</f>
        <v>1</v>
      </c>
      <c r="I190" s="40">
        <f t="shared" si="2"/>
        <v>7</v>
      </c>
    </row>
    <row r="191" spans="1:9" x14ac:dyDescent="0.5">
      <c r="A191" s="4" t="s">
        <v>328</v>
      </c>
      <c r="B191" s="4" t="s">
        <v>102</v>
      </c>
      <c r="C191" s="40" t="s">
        <v>575</v>
      </c>
      <c r="D191" s="18" t="s">
        <v>2633</v>
      </c>
      <c r="E191" s="40" t="str">
        <f>VLOOKUP($D191,allFlowProduct!$A:$P,4,FALSE)</f>
        <v>น้ำยาอเนกประสงค์</v>
      </c>
      <c r="F191" s="40" t="str">
        <f>VLOOKUP($D191,allFlowProduct!$A:$P,5,FALSE)</f>
        <v>แกลลอน</v>
      </c>
      <c r="G191" s="40">
        <f>VLOOKUP($D191,allFlowProduct!$A:$P,3,FALSE)</f>
        <v>5</v>
      </c>
      <c r="H191" s="40">
        <f>VLOOKUP($D191,allFlowProduct!$A:$P,8,FALSE)</f>
        <v>1</v>
      </c>
      <c r="I191" s="40">
        <f t="shared" si="2"/>
        <v>7</v>
      </c>
    </row>
    <row r="192" spans="1:9" x14ac:dyDescent="0.5">
      <c r="A192" s="4" t="s">
        <v>329</v>
      </c>
      <c r="B192" s="4" t="s">
        <v>103</v>
      </c>
      <c r="C192" s="40" t="s">
        <v>14</v>
      </c>
      <c r="D192" s="18" t="s">
        <v>2634</v>
      </c>
      <c r="E192" s="40" t="str">
        <f>VLOOKUP($D192,allFlowProduct!$A:$P,4,FALSE)</f>
        <v>ถ่าน</v>
      </c>
      <c r="F192" s="40" t="str">
        <f>VLOOKUP($D192,allFlowProduct!$A:$P,5,FALSE)</f>
        <v>ถุง</v>
      </c>
      <c r="G192" s="40">
        <f>VLOOKUP($D192,allFlowProduct!$A:$P,3,FALSE)</f>
        <v>5</v>
      </c>
      <c r="H192" s="40">
        <f>VLOOKUP($D192,allFlowProduct!$A:$P,8,FALSE)</f>
        <v>1</v>
      </c>
      <c r="I192" s="40">
        <f t="shared" si="2"/>
        <v>7</v>
      </c>
    </row>
    <row r="193" spans="1:9" x14ac:dyDescent="0.5">
      <c r="A193" s="2" t="s">
        <v>330</v>
      </c>
      <c r="B193" s="2" t="s">
        <v>104</v>
      </c>
      <c r="C193" s="40" t="s">
        <v>606</v>
      </c>
      <c r="D193" s="18" t="s">
        <v>2635</v>
      </c>
      <c r="E193" s="40" t="str">
        <f>VLOOKUP($D193,allFlowProduct!$A:$P,4,FALSE)</f>
        <v>กาวโจน</v>
      </c>
      <c r="F193" s="40" t="str">
        <f>VLOOKUP($D193,allFlowProduct!$A:$P,5,FALSE)</f>
        <v>ถัง</v>
      </c>
      <c r="G193" s="40">
        <f>VLOOKUP($D193,allFlowProduct!$A:$P,3,FALSE)</f>
        <v>5</v>
      </c>
      <c r="H193" s="40">
        <f>VLOOKUP($D193,allFlowProduct!$A:$P,8,FALSE)</f>
        <v>1</v>
      </c>
      <c r="I193" s="40">
        <f t="shared" si="2"/>
        <v>7</v>
      </c>
    </row>
    <row r="194" spans="1:9" x14ac:dyDescent="0.5">
      <c r="A194" s="2" t="s">
        <v>331</v>
      </c>
      <c r="B194" s="2" t="s">
        <v>105</v>
      </c>
      <c r="C194" s="40" t="s">
        <v>565</v>
      </c>
      <c r="D194" s="18" t="s">
        <v>2636</v>
      </c>
      <c r="E194" s="40" t="str">
        <f>VLOOKUP($D194,allFlowProduct!$A:$P,4,FALSE)</f>
        <v>ชุดทำน้ำยาอเนกประสงค์</v>
      </c>
      <c r="F194" s="40" t="str">
        <f>VLOOKUP($D194,allFlowProduct!$A:$P,5,FALSE)</f>
        <v>ชุด</v>
      </c>
      <c r="G194" s="40">
        <f>VLOOKUP($D194,allFlowProduct!$A:$P,3,FALSE)</f>
        <v>5</v>
      </c>
      <c r="H194" s="40">
        <f>VLOOKUP($D194,allFlowProduct!$A:$P,8,FALSE)</f>
        <v>1</v>
      </c>
      <c r="I194" s="40">
        <f t="shared" si="2"/>
        <v>7</v>
      </c>
    </row>
    <row r="195" spans="1:9" x14ac:dyDescent="0.5">
      <c r="A195" s="2"/>
      <c r="B195" s="2" t="s">
        <v>105</v>
      </c>
      <c r="C195" s="40" t="s">
        <v>566</v>
      </c>
      <c r="D195" s="18" t="s">
        <v>2636</v>
      </c>
      <c r="E195" s="40" t="str">
        <f>VLOOKUP($D195,allFlowProduct!$A:$P,4,FALSE)</f>
        <v>ชุดทำน้ำยาอเนกประสงค์</v>
      </c>
      <c r="F195" s="40" t="str">
        <f>VLOOKUP($D195,allFlowProduct!$A:$P,5,FALSE)</f>
        <v>ชุด</v>
      </c>
      <c r="G195" s="40">
        <f>VLOOKUP($D195,allFlowProduct!$A:$P,3,FALSE)</f>
        <v>5</v>
      </c>
      <c r="H195" s="40">
        <f>VLOOKUP($D195,allFlowProduct!$A:$P,8,FALSE)</f>
        <v>1</v>
      </c>
      <c r="I195" s="40">
        <f t="shared" ref="I195:I258" si="3">IF($H195=7,-1,IF($H195=1,7,IF($H195=3,7,IF($H195=5,0,"error"))))</f>
        <v>7</v>
      </c>
    </row>
    <row r="196" spans="1:9" x14ac:dyDescent="0.5">
      <c r="A196" s="2" t="s">
        <v>332</v>
      </c>
      <c r="B196" s="2" t="s">
        <v>584</v>
      </c>
      <c r="C196" s="40" t="s">
        <v>565</v>
      </c>
      <c r="D196" s="18" t="s">
        <v>2637</v>
      </c>
      <c r="E196" s="40" t="str">
        <f>VLOOKUP($D196,allFlowProduct!$A:$P,4,FALSE)</f>
        <v>ชุดทำสบู่ก้อน</v>
      </c>
      <c r="F196" s="40" t="str">
        <f>VLOOKUP($D196,allFlowProduct!$A:$P,5,FALSE)</f>
        <v>ชุด</v>
      </c>
      <c r="G196" s="40">
        <f>VLOOKUP($D196,allFlowProduct!$A:$P,3,FALSE)</f>
        <v>5</v>
      </c>
      <c r="H196" s="40">
        <f>VLOOKUP($D196,allFlowProduct!$A:$P,8,FALSE)</f>
        <v>1</v>
      </c>
      <c r="I196" s="40">
        <f t="shared" si="3"/>
        <v>7</v>
      </c>
    </row>
    <row r="197" spans="1:9" x14ac:dyDescent="0.5">
      <c r="A197" s="2"/>
      <c r="B197" s="2" t="s">
        <v>584</v>
      </c>
      <c r="C197" s="40" t="s">
        <v>566</v>
      </c>
      <c r="D197" s="18" t="s">
        <v>2637</v>
      </c>
      <c r="E197" s="40" t="str">
        <f>VLOOKUP($D197,allFlowProduct!$A:$P,4,FALSE)</f>
        <v>ชุดทำสบู่ก้อน</v>
      </c>
      <c r="F197" s="40" t="str">
        <f>VLOOKUP($D197,allFlowProduct!$A:$P,5,FALSE)</f>
        <v>ชุด</v>
      </c>
      <c r="G197" s="40">
        <f>VLOOKUP($D197,allFlowProduct!$A:$P,3,FALSE)</f>
        <v>5</v>
      </c>
      <c r="H197" s="40">
        <f>VLOOKUP($D197,allFlowProduct!$A:$P,8,FALSE)</f>
        <v>1</v>
      </c>
      <c r="I197" s="40">
        <f t="shared" si="3"/>
        <v>7</v>
      </c>
    </row>
    <row r="198" spans="1:9" x14ac:dyDescent="0.5">
      <c r="A198" s="2" t="s">
        <v>333</v>
      </c>
      <c r="B198" s="2" t="s">
        <v>106</v>
      </c>
      <c r="C198" s="40" t="s">
        <v>565</v>
      </c>
      <c r="D198" s="18" t="s">
        <v>2638</v>
      </c>
      <c r="E198" s="40" t="str">
        <f>VLOOKUP($D198,allFlowProduct!$A:$P,4,FALSE)</f>
        <v>ชุดทำสบู่เหลว</v>
      </c>
      <c r="F198" s="40" t="str">
        <f>VLOOKUP($D198,allFlowProduct!$A:$P,5,FALSE)</f>
        <v>ชุด</v>
      </c>
      <c r="G198" s="40">
        <f>VLOOKUP($D198,allFlowProduct!$A:$P,3,FALSE)</f>
        <v>5</v>
      </c>
      <c r="H198" s="40">
        <f>VLOOKUP($D198,allFlowProduct!$A:$P,8,FALSE)</f>
        <v>1</v>
      </c>
      <c r="I198" s="40">
        <f t="shared" si="3"/>
        <v>7</v>
      </c>
    </row>
    <row r="199" spans="1:9" x14ac:dyDescent="0.5">
      <c r="A199" s="2"/>
      <c r="B199" s="2" t="s">
        <v>106</v>
      </c>
      <c r="C199" s="40" t="s">
        <v>566</v>
      </c>
      <c r="D199" s="18" t="s">
        <v>2638</v>
      </c>
      <c r="E199" s="40" t="str">
        <f>VLOOKUP($D199,allFlowProduct!$A:$P,4,FALSE)</f>
        <v>ชุดทำสบู่เหลว</v>
      </c>
      <c r="F199" s="40" t="str">
        <f>VLOOKUP($D199,allFlowProduct!$A:$P,5,FALSE)</f>
        <v>ชุด</v>
      </c>
      <c r="G199" s="40">
        <f>VLOOKUP($D199,allFlowProduct!$A:$P,3,FALSE)</f>
        <v>5</v>
      </c>
      <c r="H199" s="40">
        <f>VLOOKUP($D199,allFlowProduct!$A:$P,8,FALSE)</f>
        <v>1</v>
      </c>
      <c r="I199" s="40">
        <f t="shared" si="3"/>
        <v>7</v>
      </c>
    </row>
    <row r="200" spans="1:9" x14ac:dyDescent="0.5">
      <c r="A200" s="2" t="s">
        <v>334</v>
      </c>
      <c r="B200" s="2" t="s">
        <v>107</v>
      </c>
      <c r="C200" s="40" t="s">
        <v>12</v>
      </c>
      <c r="D200" s="18" t="s">
        <v>2639</v>
      </c>
      <c r="E200" s="40" t="str">
        <f>VLOOKUP($D200,allFlowProduct!$A:$P,4,FALSE)</f>
        <v>ผงถ่าน</v>
      </c>
      <c r="F200" s="40" t="str">
        <f>VLOOKUP($D200,allFlowProduct!$A:$P,5,FALSE)</f>
        <v>ซอง</v>
      </c>
      <c r="G200" s="40">
        <f>VLOOKUP($D200,allFlowProduct!$A:$P,3,FALSE)</f>
        <v>5</v>
      </c>
      <c r="H200" s="40">
        <f>VLOOKUP($D200,allFlowProduct!$A:$P,8,FALSE)</f>
        <v>1</v>
      </c>
      <c r="I200" s="40">
        <f t="shared" si="3"/>
        <v>7</v>
      </c>
    </row>
    <row r="201" spans="1:9" x14ac:dyDescent="0.5">
      <c r="A201" s="2"/>
      <c r="B201" s="2" t="s">
        <v>107</v>
      </c>
      <c r="C201" s="40" t="s">
        <v>206</v>
      </c>
      <c r="D201" s="18" t="s">
        <v>2639</v>
      </c>
      <c r="E201" s="40" t="str">
        <f>VLOOKUP($D201,allFlowProduct!$A:$P,4,FALSE)</f>
        <v>ผงถ่าน</v>
      </c>
      <c r="F201" s="40" t="str">
        <f>VLOOKUP($D201,allFlowProduct!$A:$P,5,FALSE)</f>
        <v>ซอง</v>
      </c>
      <c r="G201" s="40">
        <f>VLOOKUP($D201,allFlowProduct!$A:$P,3,FALSE)</f>
        <v>5</v>
      </c>
      <c r="H201" s="40">
        <f>VLOOKUP($D201,allFlowProduct!$A:$P,8,FALSE)</f>
        <v>1</v>
      </c>
      <c r="I201" s="40">
        <f t="shared" si="3"/>
        <v>7</v>
      </c>
    </row>
    <row r="202" spans="1:9" x14ac:dyDescent="0.5">
      <c r="A202" s="2" t="s">
        <v>335</v>
      </c>
      <c r="B202" s="2" t="s">
        <v>108</v>
      </c>
      <c r="C202" s="40" t="s">
        <v>12</v>
      </c>
      <c r="D202" s="18" t="s">
        <v>2640</v>
      </c>
      <c r="E202" s="40" t="str">
        <f>VLOOKUP($D202,allFlowProduct!$A:$P,4,FALSE)</f>
        <v>ผงขมิ้น</v>
      </c>
      <c r="F202" s="40" t="str">
        <f>VLOOKUP($D202,allFlowProduct!$A:$P,5,FALSE)</f>
        <v>ซอง</v>
      </c>
      <c r="G202" s="40">
        <f>VLOOKUP($D202,allFlowProduct!$A:$P,3,FALSE)</f>
        <v>5</v>
      </c>
      <c r="H202" s="40">
        <f>VLOOKUP($D202,allFlowProduct!$A:$P,8,FALSE)</f>
        <v>1</v>
      </c>
      <c r="I202" s="40">
        <f t="shared" si="3"/>
        <v>7</v>
      </c>
    </row>
    <row r="203" spans="1:9" x14ac:dyDescent="0.5">
      <c r="A203" s="2"/>
      <c r="B203" s="2" t="s">
        <v>108</v>
      </c>
      <c r="C203" s="40" t="s">
        <v>206</v>
      </c>
      <c r="D203" s="18" t="s">
        <v>2640</v>
      </c>
      <c r="E203" s="40" t="str">
        <f>VLOOKUP($D203,allFlowProduct!$A:$P,4,FALSE)</f>
        <v>ผงขมิ้น</v>
      </c>
      <c r="F203" s="40" t="str">
        <f>VLOOKUP($D203,allFlowProduct!$A:$P,5,FALSE)</f>
        <v>ซอง</v>
      </c>
      <c r="G203" s="40">
        <f>VLOOKUP($D203,allFlowProduct!$A:$P,3,FALSE)</f>
        <v>5</v>
      </c>
      <c r="H203" s="40">
        <f>VLOOKUP($D203,allFlowProduct!$A:$P,8,FALSE)</f>
        <v>1</v>
      </c>
      <c r="I203" s="40">
        <f t="shared" si="3"/>
        <v>7</v>
      </c>
    </row>
    <row r="204" spans="1:9" x14ac:dyDescent="0.5">
      <c r="A204" s="2" t="s">
        <v>336</v>
      </c>
      <c r="B204" s="2" t="s">
        <v>109</v>
      </c>
      <c r="C204" s="40" t="s">
        <v>14</v>
      </c>
      <c r="D204" s="18" t="s">
        <v>2490</v>
      </c>
      <c r="E204" s="40" t="str">
        <f>VLOOKUP($D204,allFlowProduct!$A:$P,4,FALSE)</f>
        <v>ปุ๋ยมูลไส้เดือน</v>
      </c>
      <c r="F204" s="40" t="str">
        <f>VLOOKUP($D204,allFlowProduct!$A:$P,5,FALSE)</f>
        <v>ถุง</v>
      </c>
      <c r="G204" s="40">
        <f>VLOOKUP($D204,allFlowProduct!$A:$P,3,FALSE)</f>
        <v>5</v>
      </c>
      <c r="H204" s="40">
        <f>VLOOKUP($D204,allFlowProduct!$A:$P,8,FALSE)</f>
        <v>7</v>
      </c>
      <c r="I204" s="40">
        <f t="shared" si="3"/>
        <v>-1</v>
      </c>
    </row>
    <row r="205" spans="1:9" x14ac:dyDescent="0.5">
      <c r="A205" s="2"/>
      <c r="B205" s="2" t="s">
        <v>109</v>
      </c>
      <c r="C205" s="40" t="s">
        <v>600</v>
      </c>
      <c r="D205" s="18" t="s">
        <v>2490</v>
      </c>
      <c r="E205" s="40" t="str">
        <f>VLOOKUP($D205,allFlowProduct!$A:$P,4,FALSE)</f>
        <v>ปุ๋ยมูลไส้เดือน</v>
      </c>
      <c r="F205" s="40" t="str">
        <f>VLOOKUP($D205,allFlowProduct!$A:$P,5,FALSE)</f>
        <v>ถุง</v>
      </c>
      <c r="G205" s="40">
        <f>VLOOKUP($D205,allFlowProduct!$A:$P,3,FALSE)</f>
        <v>5</v>
      </c>
      <c r="H205" s="40">
        <f>VLOOKUP($D205,allFlowProduct!$A:$P,8,FALSE)</f>
        <v>7</v>
      </c>
      <c r="I205" s="40">
        <f t="shared" si="3"/>
        <v>-1</v>
      </c>
    </row>
    <row r="206" spans="1:9" x14ac:dyDescent="0.5">
      <c r="A206" s="2" t="s">
        <v>337</v>
      </c>
      <c r="B206" s="2" t="s">
        <v>596</v>
      </c>
      <c r="C206" s="40" t="s">
        <v>597</v>
      </c>
      <c r="D206" s="18" t="s">
        <v>2600</v>
      </c>
      <c r="E206" s="40" t="str">
        <f>VLOOKUP($D206,allFlowProduct!$A:$P,4,FALSE)</f>
        <v>หัวเชื้อ SuperM 1 ลิตร(ฐธ9)</v>
      </c>
      <c r="F206" s="40" t="str">
        <f>VLOOKUP($D206,allFlowProduct!$A:$P,5,FALSE)</f>
        <v>ขวด</v>
      </c>
      <c r="G206" s="40">
        <f>VLOOKUP($D206,allFlowProduct!$A:$P,3,FALSE)</f>
        <v>5</v>
      </c>
      <c r="H206" s="40">
        <f>VLOOKUP($D206,allFlowProduct!$A:$P,8,FALSE)</f>
        <v>7</v>
      </c>
      <c r="I206" s="40">
        <f t="shared" si="3"/>
        <v>-1</v>
      </c>
    </row>
    <row r="207" spans="1:9" x14ac:dyDescent="0.5">
      <c r="A207" s="2"/>
      <c r="B207" s="2" t="s">
        <v>596</v>
      </c>
      <c r="C207" s="40" t="s">
        <v>598</v>
      </c>
      <c r="D207" s="18" t="s">
        <v>2600</v>
      </c>
      <c r="E207" s="40" t="str">
        <f>VLOOKUP($D207,allFlowProduct!$A:$P,4,FALSE)</f>
        <v>หัวเชื้อ SuperM 1 ลิตร(ฐธ9)</v>
      </c>
      <c r="F207" s="40" t="str">
        <f>VLOOKUP($D207,allFlowProduct!$A:$P,5,FALSE)</f>
        <v>ขวด</v>
      </c>
      <c r="G207" s="40">
        <f>VLOOKUP($D207,allFlowProduct!$A:$P,3,FALSE)</f>
        <v>5</v>
      </c>
      <c r="H207" s="40">
        <f>VLOOKUP($D207,allFlowProduct!$A:$P,8,FALSE)</f>
        <v>7</v>
      </c>
      <c r="I207" s="40">
        <f t="shared" si="3"/>
        <v>-1</v>
      </c>
    </row>
    <row r="208" spans="1:9" x14ac:dyDescent="0.5">
      <c r="A208" s="2" t="s">
        <v>338</v>
      </c>
      <c r="B208" s="2" t="s">
        <v>110</v>
      </c>
      <c r="C208" s="40" t="s">
        <v>597</v>
      </c>
      <c r="D208" s="18" t="s">
        <v>2601</v>
      </c>
      <c r="E208" s="40" t="str">
        <f>VLOOKUP($D208,allFlowProduct!$A:$P,4,FALSE)</f>
        <v>ปุ๋ยน้ำไวต้า 1 ลิตร(ฐธ9)</v>
      </c>
      <c r="F208" s="40" t="str">
        <f>VLOOKUP($D208,allFlowProduct!$A:$P,5,FALSE)</f>
        <v>1ลิตร</v>
      </c>
      <c r="G208" s="40">
        <f>VLOOKUP($D208,allFlowProduct!$A:$P,3,FALSE)</f>
        <v>5</v>
      </c>
      <c r="H208" s="40">
        <f>VLOOKUP($D208,allFlowProduct!$A:$P,8,FALSE)</f>
        <v>7</v>
      </c>
      <c r="I208" s="40">
        <f t="shared" si="3"/>
        <v>-1</v>
      </c>
    </row>
    <row r="209" spans="1:9" x14ac:dyDescent="0.5">
      <c r="A209" s="2"/>
      <c r="B209" s="2" t="s">
        <v>110</v>
      </c>
      <c r="C209" s="40" t="s">
        <v>598</v>
      </c>
      <c r="D209" s="18" t="s">
        <v>2601</v>
      </c>
      <c r="E209" s="40" t="str">
        <f>VLOOKUP($D209,allFlowProduct!$A:$P,4,FALSE)</f>
        <v>ปุ๋ยน้ำไวต้า 1 ลิตร(ฐธ9)</v>
      </c>
      <c r="F209" s="40" t="str">
        <f>VLOOKUP($D209,allFlowProduct!$A:$P,5,FALSE)</f>
        <v>1ลิตร</v>
      </c>
      <c r="G209" s="40">
        <f>VLOOKUP($D209,allFlowProduct!$A:$P,3,FALSE)</f>
        <v>5</v>
      </c>
      <c r="H209" s="40">
        <f>VLOOKUP($D209,allFlowProduct!$A:$P,8,FALSE)</f>
        <v>7</v>
      </c>
      <c r="I209" s="40">
        <f t="shared" si="3"/>
        <v>-1</v>
      </c>
    </row>
    <row r="210" spans="1:9" x14ac:dyDescent="0.5">
      <c r="A210" s="2" t="s">
        <v>339</v>
      </c>
      <c r="B210" s="2" t="s">
        <v>599</v>
      </c>
      <c r="C210" s="40" t="s">
        <v>11</v>
      </c>
      <c r="D210" s="18" t="s">
        <v>2602</v>
      </c>
      <c r="E210" s="40" t="str">
        <f>VLOOKUP($D210,allFlowProduct!$A:$P,4,FALSE)</f>
        <v>ปุ๋ยเม็ดบำรุงดิน 701 (1กก.)(ฐธ9)</v>
      </c>
      <c r="F210" s="40" t="str">
        <f>VLOOKUP($D210,allFlowProduct!$A:$P,5,FALSE)</f>
        <v>ถุง</v>
      </c>
      <c r="G210" s="40">
        <f>VLOOKUP($D210,allFlowProduct!$A:$P,3,FALSE)</f>
        <v>5</v>
      </c>
      <c r="H210" s="40">
        <f>VLOOKUP($D210,allFlowProduct!$A:$P,8,FALSE)</f>
        <v>7</v>
      </c>
      <c r="I210" s="40">
        <f t="shared" si="3"/>
        <v>-1</v>
      </c>
    </row>
    <row r="211" spans="1:9" x14ac:dyDescent="0.5">
      <c r="A211" s="2"/>
      <c r="B211" s="2" t="s">
        <v>599</v>
      </c>
      <c r="C211" s="40" t="s">
        <v>186</v>
      </c>
      <c r="D211" s="18" t="s">
        <v>2602</v>
      </c>
      <c r="E211" s="40" t="str">
        <f>VLOOKUP($D211,allFlowProduct!$A:$P,4,FALSE)</f>
        <v>ปุ๋ยเม็ดบำรุงดิน 701 (1กก.)(ฐธ9)</v>
      </c>
      <c r="F211" s="40" t="str">
        <f>VLOOKUP($D211,allFlowProduct!$A:$P,5,FALSE)</f>
        <v>ถุง</v>
      </c>
      <c r="G211" s="40">
        <f>VLOOKUP($D211,allFlowProduct!$A:$P,3,FALSE)</f>
        <v>5</v>
      </c>
      <c r="H211" s="40">
        <f>VLOOKUP($D211,allFlowProduct!$A:$P,8,FALSE)</f>
        <v>7</v>
      </c>
      <c r="I211" s="40">
        <f t="shared" si="3"/>
        <v>-1</v>
      </c>
    </row>
    <row r="212" spans="1:9" x14ac:dyDescent="0.5">
      <c r="A212" s="2" t="s">
        <v>340</v>
      </c>
      <c r="B212" s="2" t="s">
        <v>601</v>
      </c>
      <c r="C212" s="40" t="s">
        <v>602</v>
      </c>
      <c r="D212" s="18" t="s">
        <v>2603</v>
      </c>
      <c r="E212" s="40" t="str">
        <f>VLOOKUP($D212,allFlowProduct!$A:$P,4,FALSE)</f>
        <v>ปุ๋ยเม็ดบำรุงดิน 701 (25กก.)(ฐธ9)</v>
      </c>
      <c r="F212" s="40" t="str">
        <f>VLOOKUP($D212,allFlowProduct!$A:$P,5,FALSE)</f>
        <v>กระสอบ</v>
      </c>
      <c r="G212" s="40">
        <f>VLOOKUP($D212,allFlowProduct!$A:$P,3,FALSE)</f>
        <v>5</v>
      </c>
      <c r="H212" s="40">
        <f>VLOOKUP($D212,allFlowProduct!$A:$P,8,FALSE)</f>
        <v>7</v>
      </c>
      <c r="I212" s="40">
        <f t="shared" si="3"/>
        <v>-1</v>
      </c>
    </row>
    <row r="213" spans="1:9" x14ac:dyDescent="0.5">
      <c r="A213" s="2" t="s">
        <v>341</v>
      </c>
      <c r="B213" s="2" t="s">
        <v>595</v>
      </c>
      <c r="C213" s="40" t="s">
        <v>11</v>
      </c>
      <c r="D213" s="18" t="s">
        <v>2604</v>
      </c>
      <c r="E213" s="40" t="str">
        <f>VLOOKUP($D213,allFlowProduct!$A:$P,4,FALSE)</f>
        <v>ปุ๋ยเม็ดเร่งดอกผล 702 (1กก.)(ฐธ9)</v>
      </c>
      <c r="F213" s="40" t="str">
        <f>VLOOKUP($D213,allFlowProduct!$A:$P,5,FALSE)</f>
        <v>ถุง</v>
      </c>
      <c r="G213" s="40">
        <f>VLOOKUP($D213,allFlowProduct!$A:$P,3,FALSE)</f>
        <v>5</v>
      </c>
      <c r="H213" s="40">
        <f>VLOOKUP($D213,allFlowProduct!$A:$P,8,FALSE)</f>
        <v>7</v>
      </c>
      <c r="I213" s="40">
        <f t="shared" si="3"/>
        <v>-1</v>
      </c>
    </row>
    <row r="214" spans="1:9" x14ac:dyDescent="0.5">
      <c r="A214" s="2"/>
      <c r="B214" s="2" t="s">
        <v>595</v>
      </c>
      <c r="C214" s="40" t="s">
        <v>186</v>
      </c>
      <c r="D214" s="18" t="s">
        <v>2604</v>
      </c>
      <c r="E214" s="40" t="str">
        <f>VLOOKUP($D214,allFlowProduct!$A:$P,4,FALSE)</f>
        <v>ปุ๋ยเม็ดเร่งดอกผล 702 (1กก.)(ฐธ9)</v>
      </c>
      <c r="F214" s="40" t="str">
        <f>VLOOKUP($D214,allFlowProduct!$A:$P,5,FALSE)</f>
        <v>ถุง</v>
      </c>
      <c r="G214" s="40">
        <f>VLOOKUP($D214,allFlowProduct!$A:$P,3,FALSE)</f>
        <v>5</v>
      </c>
      <c r="H214" s="40">
        <f>VLOOKUP($D214,allFlowProduct!$A:$P,8,FALSE)</f>
        <v>7</v>
      </c>
      <c r="I214" s="40">
        <f t="shared" si="3"/>
        <v>-1</v>
      </c>
    </row>
    <row r="215" spans="1:9" x14ac:dyDescent="0.5">
      <c r="A215" s="2" t="s">
        <v>342</v>
      </c>
      <c r="B215" s="2" t="s">
        <v>603</v>
      </c>
      <c r="C215" s="40" t="s">
        <v>604</v>
      </c>
      <c r="D215" s="18" t="s">
        <v>2605</v>
      </c>
      <c r="E215" s="40" t="str">
        <f>VLOOKUP($D215,allFlowProduct!$A:$P,4,FALSE)</f>
        <v>ปุ๋ยเม็ดเร่งดอกผล 702 (50กก.)(ฐธ9)</v>
      </c>
      <c r="F215" s="40" t="str">
        <f>VLOOKUP($D215,allFlowProduct!$A:$P,5,FALSE)</f>
        <v>กระสอบ</v>
      </c>
      <c r="G215" s="40">
        <f>VLOOKUP($D215,allFlowProduct!$A:$P,3,FALSE)</f>
        <v>5</v>
      </c>
      <c r="H215" s="40">
        <f>VLOOKUP($D215,allFlowProduct!$A:$P,8,FALSE)</f>
        <v>7</v>
      </c>
      <c r="I215" s="40">
        <f t="shared" si="3"/>
        <v>-1</v>
      </c>
    </row>
    <row r="216" spans="1:9" x14ac:dyDescent="0.5">
      <c r="A216" s="4" t="s">
        <v>343</v>
      </c>
      <c r="B216" s="2" t="s">
        <v>111</v>
      </c>
      <c r="C216" s="40" t="s">
        <v>597</v>
      </c>
      <c r="D216" s="18" t="s">
        <v>2606</v>
      </c>
      <c r="E216" s="40" t="str">
        <f>VLOOKUP($D216,allFlowProduct!$A:$P,4,FALSE)</f>
        <v>ปุ๋ยอินทรีย์น้ำเพชร 201 (ป้องกันแมลง) 1 ลิตร</v>
      </c>
      <c r="F216" s="40" t="str">
        <f>VLOOKUP($D216,allFlowProduct!$A:$P,5,FALSE)</f>
        <v>ขวด</v>
      </c>
      <c r="G216" s="40">
        <f>VLOOKUP($D216,allFlowProduct!$A:$P,3,FALSE)</f>
        <v>5</v>
      </c>
      <c r="H216" s="40">
        <f>VLOOKUP($D216,allFlowProduct!$A:$P,8,FALSE)</f>
        <v>7</v>
      </c>
      <c r="I216" s="40">
        <f t="shared" si="3"/>
        <v>-1</v>
      </c>
    </row>
    <row r="217" spans="1:9" x14ac:dyDescent="0.5">
      <c r="A217" s="4"/>
      <c r="B217" s="2" t="s">
        <v>111</v>
      </c>
      <c r="C217" s="40" t="s">
        <v>598</v>
      </c>
      <c r="D217" s="18" t="s">
        <v>2606</v>
      </c>
      <c r="E217" s="40" t="str">
        <f>VLOOKUP($D217,allFlowProduct!$A:$P,4,FALSE)</f>
        <v>ปุ๋ยอินทรีย์น้ำเพชร 201 (ป้องกันแมลง) 1 ลิตร</v>
      </c>
      <c r="F217" s="40" t="str">
        <f>VLOOKUP($D217,allFlowProduct!$A:$P,5,FALSE)</f>
        <v>ขวด</v>
      </c>
      <c r="G217" s="40">
        <f>VLOOKUP($D217,allFlowProduct!$A:$P,3,FALSE)</f>
        <v>5</v>
      </c>
      <c r="H217" s="40">
        <f>VLOOKUP($D217,allFlowProduct!$A:$P,8,FALSE)</f>
        <v>7</v>
      </c>
      <c r="I217" s="40">
        <f t="shared" si="3"/>
        <v>-1</v>
      </c>
    </row>
    <row r="218" spans="1:9" x14ac:dyDescent="0.5">
      <c r="A218" s="4" t="s">
        <v>344</v>
      </c>
      <c r="B218" s="2" t="s">
        <v>112</v>
      </c>
      <c r="C218" s="40" t="s">
        <v>597</v>
      </c>
      <c r="D218" s="18" t="s">
        <v>2607</v>
      </c>
      <c r="E218" s="40" t="str">
        <f>VLOOKUP($D218,allFlowProduct!$A:$P,4,FALSE)</f>
        <v>ปุ๋ยอินทรีย์น้ำเพชร 202 (ป้องกันเชื้อรา) 1 ลิตร</v>
      </c>
      <c r="F218" s="40" t="str">
        <f>VLOOKUP($D218,allFlowProduct!$A:$P,5,FALSE)</f>
        <v>1ลิตร</v>
      </c>
      <c r="G218" s="40">
        <f>VLOOKUP($D218,allFlowProduct!$A:$P,3,FALSE)</f>
        <v>5</v>
      </c>
      <c r="H218" s="40">
        <f>VLOOKUP($D218,allFlowProduct!$A:$P,8,FALSE)</f>
        <v>7</v>
      </c>
      <c r="I218" s="40">
        <f t="shared" si="3"/>
        <v>-1</v>
      </c>
    </row>
    <row r="219" spans="1:9" x14ac:dyDescent="0.5">
      <c r="A219" s="4"/>
      <c r="B219" s="2" t="s">
        <v>112</v>
      </c>
      <c r="C219" s="40" t="s">
        <v>598</v>
      </c>
      <c r="D219" s="18" t="s">
        <v>2607</v>
      </c>
      <c r="E219" s="40" t="str">
        <f>VLOOKUP($D219,allFlowProduct!$A:$P,4,FALSE)</f>
        <v>ปุ๋ยอินทรีย์น้ำเพชร 202 (ป้องกันเชื้อรา) 1 ลิตร</v>
      </c>
      <c r="F219" s="40" t="str">
        <f>VLOOKUP($D219,allFlowProduct!$A:$P,5,FALSE)</f>
        <v>1ลิตร</v>
      </c>
      <c r="G219" s="40">
        <f>VLOOKUP($D219,allFlowProduct!$A:$P,3,FALSE)</f>
        <v>5</v>
      </c>
      <c r="H219" s="40">
        <f>VLOOKUP($D219,allFlowProduct!$A:$P,8,FALSE)</f>
        <v>7</v>
      </c>
      <c r="I219" s="40">
        <f t="shared" si="3"/>
        <v>-1</v>
      </c>
    </row>
    <row r="220" spans="1:9" x14ac:dyDescent="0.5">
      <c r="A220" s="4" t="s">
        <v>345</v>
      </c>
      <c r="B220" s="6" t="s">
        <v>113</v>
      </c>
      <c r="C220" s="40" t="s">
        <v>597</v>
      </c>
      <c r="D220" s="18" t="s">
        <v>2608</v>
      </c>
      <c r="E220" s="40" t="str">
        <f>VLOOKUP($D220,allFlowProduct!$A:$P,4,FALSE)</f>
        <v>ปุ๋ยอินทรีย์น้ำเพชร 203 (ป้องกันหนอนกัดกินใบ) 1 ลิตร</v>
      </c>
      <c r="F220" s="40" t="str">
        <f>VLOOKUP($D220,allFlowProduct!$A:$P,5,FALSE)</f>
        <v>1ลิตร</v>
      </c>
      <c r="G220" s="40">
        <f>VLOOKUP($D220,allFlowProduct!$A:$P,3,FALSE)</f>
        <v>5</v>
      </c>
      <c r="H220" s="40">
        <f>VLOOKUP($D220,allFlowProduct!$A:$P,8,FALSE)</f>
        <v>7</v>
      </c>
      <c r="I220" s="40">
        <f t="shared" si="3"/>
        <v>-1</v>
      </c>
    </row>
    <row r="221" spans="1:9" x14ac:dyDescent="0.5">
      <c r="A221" s="4"/>
      <c r="B221" s="6" t="s">
        <v>113</v>
      </c>
      <c r="C221" s="40" t="s">
        <v>598</v>
      </c>
      <c r="D221" s="18" t="s">
        <v>2608</v>
      </c>
      <c r="E221" s="40" t="str">
        <f>VLOOKUP($D221,allFlowProduct!$A:$P,4,FALSE)</f>
        <v>ปุ๋ยอินทรีย์น้ำเพชร 203 (ป้องกันหนอนกัดกินใบ) 1 ลิตร</v>
      </c>
      <c r="F221" s="40" t="str">
        <f>VLOOKUP($D221,allFlowProduct!$A:$P,5,FALSE)</f>
        <v>1ลิตร</v>
      </c>
      <c r="G221" s="40">
        <f>VLOOKUP($D221,allFlowProduct!$A:$P,3,FALSE)</f>
        <v>5</v>
      </c>
      <c r="H221" s="40">
        <f>VLOOKUP($D221,allFlowProduct!$A:$P,8,FALSE)</f>
        <v>7</v>
      </c>
      <c r="I221" s="40">
        <f t="shared" si="3"/>
        <v>-1</v>
      </c>
    </row>
    <row r="222" spans="1:9" x14ac:dyDescent="0.5">
      <c r="A222" s="4" t="s">
        <v>346</v>
      </c>
      <c r="B222" s="2" t="s">
        <v>114</v>
      </c>
      <c r="C222" s="40" t="s">
        <v>597</v>
      </c>
      <c r="D222" s="18" t="s">
        <v>2609</v>
      </c>
      <c r="E222" s="40" t="str">
        <f>VLOOKUP($D222,allFlowProduct!$A:$P,4,FALSE)</f>
        <v>ปุ๋ยอินทรีย์น้ำเพชร 204 (ป้องกันเพลี้ย) 1 ลิตร</v>
      </c>
      <c r="F222" s="40" t="str">
        <f>VLOOKUP($D222,allFlowProduct!$A:$P,5,FALSE)</f>
        <v>1ลิตร</v>
      </c>
      <c r="G222" s="40">
        <f>VLOOKUP($D222,allFlowProduct!$A:$P,3,FALSE)</f>
        <v>5</v>
      </c>
      <c r="H222" s="40">
        <f>VLOOKUP($D222,allFlowProduct!$A:$P,8,FALSE)</f>
        <v>7</v>
      </c>
      <c r="I222" s="40">
        <f t="shared" si="3"/>
        <v>-1</v>
      </c>
    </row>
    <row r="223" spans="1:9" x14ac:dyDescent="0.5">
      <c r="A223" s="4"/>
      <c r="B223" s="2" t="s">
        <v>114</v>
      </c>
      <c r="C223" s="40" t="s">
        <v>598</v>
      </c>
      <c r="D223" s="18" t="s">
        <v>2609</v>
      </c>
      <c r="E223" s="40" t="str">
        <f>VLOOKUP($D223,allFlowProduct!$A:$P,4,FALSE)</f>
        <v>ปุ๋ยอินทรีย์น้ำเพชร 204 (ป้องกันเพลี้ย) 1 ลิตร</v>
      </c>
      <c r="F223" s="40" t="str">
        <f>VLOOKUP($D223,allFlowProduct!$A:$P,5,FALSE)</f>
        <v>1ลิตร</v>
      </c>
      <c r="G223" s="40">
        <f>VLOOKUP($D223,allFlowProduct!$A:$P,3,FALSE)</f>
        <v>5</v>
      </c>
      <c r="H223" s="40">
        <f>VLOOKUP($D223,allFlowProduct!$A:$P,8,FALSE)</f>
        <v>7</v>
      </c>
      <c r="I223" s="40">
        <f t="shared" si="3"/>
        <v>-1</v>
      </c>
    </row>
    <row r="224" spans="1:9" x14ac:dyDescent="0.5">
      <c r="A224" s="4" t="s">
        <v>347</v>
      </c>
      <c r="B224" s="6" t="s">
        <v>115</v>
      </c>
      <c r="C224" s="40" t="s">
        <v>597</v>
      </c>
      <c r="D224" s="18" t="s">
        <v>2610</v>
      </c>
      <c r="E224" s="40" t="str">
        <f>VLOOKUP($D224,allFlowProduct!$A:$P,4,FALSE)</f>
        <v>ปุ๋ยอินทรีย์น้ำเพชร 205 (ป้องกันหนอนเจาะดูดน้ำเลี้ยง) 1 ลิตร</v>
      </c>
      <c r="F224" s="40" t="str">
        <f>VLOOKUP($D224,allFlowProduct!$A:$P,5,FALSE)</f>
        <v>1ลิตร</v>
      </c>
      <c r="G224" s="40">
        <f>VLOOKUP($D224,allFlowProduct!$A:$P,3,FALSE)</f>
        <v>5</v>
      </c>
      <c r="H224" s="40">
        <f>VLOOKUP($D224,allFlowProduct!$A:$P,8,FALSE)</f>
        <v>7</v>
      </c>
      <c r="I224" s="40">
        <f t="shared" si="3"/>
        <v>-1</v>
      </c>
    </row>
    <row r="225" spans="1:9" x14ac:dyDescent="0.5">
      <c r="A225" s="4"/>
      <c r="B225" s="6" t="s">
        <v>115</v>
      </c>
      <c r="C225" s="40" t="s">
        <v>598</v>
      </c>
      <c r="D225" s="18" t="s">
        <v>2610</v>
      </c>
      <c r="E225" s="40" t="str">
        <f>VLOOKUP($D225,allFlowProduct!$A:$P,4,FALSE)</f>
        <v>ปุ๋ยอินทรีย์น้ำเพชร 205 (ป้องกันหนอนเจาะดูดน้ำเลี้ยง) 1 ลิตร</v>
      </c>
      <c r="F225" s="40" t="str">
        <f>VLOOKUP($D225,allFlowProduct!$A:$P,5,FALSE)</f>
        <v>1ลิตร</v>
      </c>
      <c r="G225" s="40">
        <f>VLOOKUP($D225,allFlowProduct!$A:$P,3,FALSE)</f>
        <v>5</v>
      </c>
      <c r="H225" s="40">
        <f>VLOOKUP($D225,allFlowProduct!$A:$P,8,FALSE)</f>
        <v>7</v>
      </c>
      <c r="I225" s="40">
        <f t="shared" si="3"/>
        <v>-1</v>
      </c>
    </row>
    <row r="226" spans="1:9" x14ac:dyDescent="0.5">
      <c r="A226" s="4" t="s">
        <v>348</v>
      </c>
      <c r="B226" s="2" t="s">
        <v>116</v>
      </c>
      <c r="C226" s="40" t="s">
        <v>597</v>
      </c>
      <c r="D226" s="18" t="s">
        <v>2611</v>
      </c>
      <c r="E226" s="40" t="str">
        <f>VLOOKUP($D226,allFlowProduct!$A:$P,4,FALSE)</f>
        <v>น้ำส้มควันไม้ 1 ลิตร</v>
      </c>
      <c r="F226" s="40" t="str">
        <f>VLOOKUP($D226,allFlowProduct!$A:$P,5,FALSE)</f>
        <v>1ลิตร</v>
      </c>
      <c r="G226" s="40">
        <f>VLOOKUP($D226,allFlowProduct!$A:$P,3,FALSE)</f>
        <v>5</v>
      </c>
      <c r="H226" s="40">
        <f>VLOOKUP($D226,allFlowProduct!$A:$P,8,FALSE)</f>
        <v>7</v>
      </c>
      <c r="I226" s="40">
        <f t="shared" si="3"/>
        <v>-1</v>
      </c>
    </row>
    <row r="227" spans="1:9" x14ac:dyDescent="0.5">
      <c r="A227" s="4"/>
      <c r="B227" s="2" t="s">
        <v>116</v>
      </c>
      <c r="C227" s="40" t="s">
        <v>598</v>
      </c>
      <c r="D227" s="18" t="s">
        <v>2611</v>
      </c>
      <c r="E227" s="40" t="str">
        <f>VLOOKUP($D227,allFlowProduct!$A:$P,4,FALSE)</f>
        <v>น้ำส้มควันไม้ 1 ลิตร</v>
      </c>
      <c r="F227" s="40" t="str">
        <f>VLOOKUP($D227,allFlowProduct!$A:$P,5,FALSE)</f>
        <v>1ลิตร</v>
      </c>
      <c r="G227" s="40">
        <f>VLOOKUP($D227,allFlowProduct!$A:$P,3,FALSE)</f>
        <v>5</v>
      </c>
      <c r="H227" s="40">
        <f>VLOOKUP($D227,allFlowProduct!$A:$P,8,FALSE)</f>
        <v>7</v>
      </c>
      <c r="I227" s="40">
        <f t="shared" si="3"/>
        <v>-1</v>
      </c>
    </row>
    <row r="228" spans="1:9" x14ac:dyDescent="0.5">
      <c r="A228" s="2" t="s">
        <v>349</v>
      </c>
      <c r="B228" s="2" t="s">
        <v>117</v>
      </c>
      <c r="C228" s="40" t="s">
        <v>14</v>
      </c>
      <c r="D228" s="18" t="s">
        <v>2612</v>
      </c>
      <c r="E228" s="40" t="str">
        <f>VLOOKUP($D228,allFlowProduct!$A:$P,4,FALSE)</f>
        <v>ดินผสมพร้อมปลูก</v>
      </c>
      <c r="F228" s="40" t="str">
        <f>VLOOKUP($D228,allFlowProduct!$A:$P,5,FALSE)</f>
        <v>ถุง</v>
      </c>
      <c r="G228" s="40">
        <f>VLOOKUP($D228,allFlowProduct!$A:$P,3,FALSE)</f>
        <v>5</v>
      </c>
      <c r="H228" s="40">
        <f>VLOOKUP($D228,allFlowProduct!$A:$P,8,FALSE)</f>
        <v>7</v>
      </c>
      <c r="I228" s="40">
        <f t="shared" si="3"/>
        <v>-1</v>
      </c>
    </row>
    <row r="229" spans="1:9" x14ac:dyDescent="0.5">
      <c r="A229" s="2"/>
      <c r="B229" s="2" t="s">
        <v>117</v>
      </c>
      <c r="C229" s="40" t="s">
        <v>600</v>
      </c>
      <c r="D229" s="18" t="s">
        <v>2612</v>
      </c>
      <c r="E229" s="40" t="str">
        <f>VLOOKUP($D229,allFlowProduct!$A:$P,4,FALSE)</f>
        <v>ดินผสมพร้อมปลูก</v>
      </c>
      <c r="F229" s="40" t="str">
        <f>VLOOKUP($D229,allFlowProduct!$A:$P,5,FALSE)</f>
        <v>ถุง</v>
      </c>
      <c r="G229" s="40">
        <f>VLOOKUP($D229,allFlowProduct!$A:$P,3,FALSE)</f>
        <v>5</v>
      </c>
      <c r="H229" s="40">
        <f>VLOOKUP($D229,allFlowProduct!$A:$P,8,FALSE)</f>
        <v>7</v>
      </c>
      <c r="I229" s="40">
        <f t="shared" si="3"/>
        <v>-1</v>
      </c>
    </row>
    <row r="230" spans="1:9" x14ac:dyDescent="0.5">
      <c r="A230" s="2" t="s">
        <v>350</v>
      </c>
      <c r="B230" s="2" t="s">
        <v>118</v>
      </c>
      <c r="C230" s="40" t="s">
        <v>14</v>
      </c>
      <c r="D230" s="18" t="s">
        <v>2613</v>
      </c>
      <c r="E230" s="40" t="str">
        <f>VLOOKUP($D230,allFlowProduct!$A:$P,4,FALSE)</f>
        <v>มูลวัว</v>
      </c>
      <c r="F230" s="40" t="str">
        <f>VLOOKUP($D230,allFlowProduct!$A:$P,5,FALSE)</f>
        <v>ถุง</v>
      </c>
      <c r="G230" s="40">
        <f>VLOOKUP($D230,allFlowProduct!$A:$P,3,FALSE)</f>
        <v>5</v>
      </c>
      <c r="H230" s="40">
        <f>VLOOKUP($D230,allFlowProduct!$A:$P,8,FALSE)</f>
        <v>7</v>
      </c>
      <c r="I230" s="40">
        <f t="shared" si="3"/>
        <v>-1</v>
      </c>
    </row>
    <row r="231" spans="1:9" x14ac:dyDescent="0.5">
      <c r="A231" s="2"/>
      <c r="B231" s="2" t="s">
        <v>118</v>
      </c>
      <c r="C231" s="40" t="s">
        <v>600</v>
      </c>
      <c r="D231" s="18" t="s">
        <v>2613</v>
      </c>
      <c r="E231" s="40" t="str">
        <f>VLOOKUP($D231,allFlowProduct!$A:$P,4,FALSE)</f>
        <v>มูลวัว</v>
      </c>
      <c r="F231" s="40" t="str">
        <f>VLOOKUP($D231,allFlowProduct!$A:$P,5,FALSE)</f>
        <v>ถุง</v>
      </c>
      <c r="G231" s="40">
        <f>VLOOKUP($D231,allFlowProduct!$A:$P,3,FALSE)</f>
        <v>5</v>
      </c>
      <c r="H231" s="40">
        <f>VLOOKUP($D231,allFlowProduct!$A:$P,8,FALSE)</f>
        <v>7</v>
      </c>
      <c r="I231" s="40">
        <f t="shared" si="3"/>
        <v>-1</v>
      </c>
    </row>
    <row r="232" spans="1:9" x14ac:dyDescent="0.5">
      <c r="A232" s="2" t="s">
        <v>351</v>
      </c>
      <c r="B232" s="2" t="s">
        <v>119</v>
      </c>
      <c r="C232" s="40" t="s">
        <v>609</v>
      </c>
      <c r="D232" s="18" t="s">
        <v>2641</v>
      </c>
      <c r="E232" s="40" t="str">
        <f>VLOOKUP($D232,allFlowProduct!$A:$P,4,FALSE)</f>
        <v>ตะกร้าปลูกผัก</v>
      </c>
      <c r="F232" s="40" t="str">
        <f>VLOOKUP($D232,allFlowProduct!$A:$P,5,FALSE)</f>
        <v>ใบ</v>
      </c>
      <c r="G232" s="40">
        <f>VLOOKUP($D232,allFlowProduct!$A:$P,3,FALSE)</f>
        <v>5</v>
      </c>
      <c r="H232" s="40">
        <f>VLOOKUP($D232,allFlowProduct!$A:$P,8,FALSE)</f>
        <v>1</v>
      </c>
      <c r="I232" s="40">
        <f t="shared" si="3"/>
        <v>7</v>
      </c>
    </row>
    <row r="233" spans="1:9" x14ac:dyDescent="0.5">
      <c r="A233" s="2" t="s">
        <v>351</v>
      </c>
      <c r="B233" s="2" t="s">
        <v>119</v>
      </c>
      <c r="C233" s="40" t="s">
        <v>610</v>
      </c>
      <c r="D233" s="18" t="s">
        <v>2641</v>
      </c>
      <c r="E233" s="40" t="str">
        <f>VLOOKUP($D233,allFlowProduct!$A:$P,4,FALSE)</f>
        <v>ตะกร้าปลูกผัก</v>
      </c>
      <c r="F233" s="40" t="str">
        <f>VLOOKUP($D233,allFlowProduct!$A:$P,5,FALSE)</f>
        <v>ใบ</v>
      </c>
      <c r="G233" s="40">
        <f>VLOOKUP($D233,allFlowProduct!$A:$P,3,FALSE)</f>
        <v>5</v>
      </c>
      <c r="H233" s="40">
        <f>VLOOKUP($D233,allFlowProduct!$A:$P,8,FALSE)</f>
        <v>1</v>
      </c>
      <c r="I233" s="40">
        <f t="shared" si="3"/>
        <v>7</v>
      </c>
    </row>
    <row r="234" spans="1:9" x14ac:dyDescent="0.5">
      <c r="A234" s="2" t="s">
        <v>352</v>
      </c>
      <c r="B234" s="2" t="s">
        <v>558</v>
      </c>
      <c r="C234" s="40" t="s">
        <v>556</v>
      </c>
      <c r="D234" s="18" t="s">
        <v>2491</v>
      </c>
      <c r="E234" s="40" t="str">
        <f>VLOOKUP($D234,allFlowProduct!$A:$P,4,FALSE)</f>
        <v>หนังสือกลับบ้าน(ฐธ9)</v>
      </c>
      <c r="F234" s="40" t="str">
        <f>VLOOKUP($D234,allFlowProduct!$A:$P,5,FALSE)</f>
        <v>เล่ม</v>
      </c>
      <c r="G234" s="40">
        <f>VLOOKUP($D234,allFlowProduct!$A:$P,3,FALSE)</f>
        <v>5</v>
      </c>
      <c r="H234" s="40">
        <f>VLOOKUP($D234,allFlowProduct!$A:$P,8,FALSE)</f>
        <v>1</v>
      </c>
      <c r="I234" s="40">
        <f t="shared" si="3"/>
        <v>7</v>
      </c>
    </row>
    <row r="235" spans="1:9" x14ac:dyDescent="0.5">
      <c r="A235" s="2" t="s">
        <v>352</v>
      </c>
      <c r="B235" s="2" t="s">
        <v>558</v>
      </c>
      <c r="C235" s="40" t="s">
        <v>557</v>
      </c>
      <c r="D235" s="18" t="s">
        <v>2491</v>
      </c>
      <c r="E235" s="40" t="str">
        <f>VLOOKUP($D235,allFlowProduct!$A:$P,4,FALSE)</f>
        <v>หนังสือกลับบ้าน(ฐธ9)</v>
      </c>
      <c r="F235" s="40" t="str">
        <f>VLOOKUP($D235,allFlowProduct!$A:$P,5,FALSE)</f>
        <v>เล่ม</v>
      </c>
      <c r="G235" s="40">
        <f>VLOOKUP($D235,allFlowProduct!$A:$P,3,FALSE)</f>
        <v>5</v>
      </c>
      <c r="H235" s="40">
        <f>VLOOKUP($D235,allFlowProduct!$A:$P,8,FALSE)</f>
        <v>1</v>
      </c>
      <c r="I235" s="40">
        <f t="shared" si="3"/>
        <v>7</v>
      </c>
    </row>
    <row r="236" spans="1:9" x14ac:dyDescent="0.5">
      <c r="A236" s="2" t="s">
        <v>353</v>
      </c>
      <c r="B236" s="2" t="s">
        <v>559</v>
      </c>
      <c r="C236" s="40" t="s">
        <v>556</v>
      </c>
      <c r="D236" s="18" t="s">
        <v>2592</v>
      </c>
      <c r="E236" s="40" t="str">
        <f>VLOOKUP($D236,allFlowProduct!$A:$P,4,FALSE)</f>
        <v>หนังสือลูกโจน(ฐธ9)</v>
      </c>
      <c r="F236" s="40" t="str">
        <f>VLOOKUP($D236,allFlowProduct!$A:$P,5,FALSE)</f>
        <v>เล่ม</v>
      </c>
      <c r="G236" s="40">
        <f>VLOOKUP($D236,allFlowProduct!$A:$P,3,FALSE)</f>
        <v>5</v>
      </c>
      <c r="H236" s="40">
        <f>VLOOKUP($D236,allFlowProduct!$A:$P,8,FALSE)</f>
        <v>1</v>
      </c>
      <c r="I236" s="40">
        <f t="shared" si="3"/>
        <v>7</v>
      </c>
    </row>
    <row r="237" spans="1:9" x14ac:dyDescent="0.5">
      <c r="A237" s="2" t="s">
        <v>353</v>
      </c>
      <c r="B237" s="2" t="s">
        <v>559</v>
      </c>
      <c r="C237" s="40" t="s">
        <v>557</v>
      </c>
      <c r="D237" s="18" t="s">
        <v>2592</v>
      </c>
      <c r="E237" s="40" t="str">
        <f>VLOOKUP($D237,allFlowProduct!$A:$P,4,FALSE)</f>
        <v>หนังสือลูกโจน(ฐธ9)</v>
      </c>
      <c r="F237" s="40" t="str">
        <f>VLOOKUP($D237,allFlowProduct!$A:$P,5,FALSE)</f>
        <v>เล่ม</v>
      </c>
      <c r="G237" s="40">
        <f>VLOOKUP($D237,allFlowProduct!$A:$P,3,FALSE)</f>
        <v>5</v>
      </c>
      <c r="H237" s="40">
        <f>VLOOKUP($D237,allFlowProduct!$A:$P,8,FALSE)</f>
        <v>1</v>
      </c>
      <c r="I237" s="40">
        <f t="shared" si="3"/>
        <v>7</v>
      </c>
    </row>
    <row r="238" spans="1:9" x14ac:dyDescent="0.5">
      <c r="A238" s="2" t="s">
        <v>354</v>
      </c>
      <c r="B238" s="2" t="s">
        <v>563</v>
      </c>
      <c r="C238" s="40" t="s">
        <v>556</v>
      </c>
      <c r="D238" s="18" t="s">
        <v>2593</v>
      </c>
      <c r="E238" s="40" t="str">
        <f>VLOOKUP($D238,allFlowProduct!$A:$P,4,FALSE)</f>
        <v>หนังสือเซ็กซ์กับความรัก(ฐธ9)</v>
      </c>
      <c r="F238" s="40" t="str">
        <f>VLOOKUP($D238,allFlowProduct!$A:$P,5,FALSE)</f>
        <v>เล่ม</v>
      </c>
      <c r="G238" s="40">
        <f>VLOOKUP($D238,allFlowProduct!$A:$P,3,FALSE)</f>
        <v>5</v>
      </c>
      <c r="H238" s="40">
        <f>VLOOKUP($D238,allFlowProduct!$A:$P,8,FALSE)</f>
        <v>1</v>
      </c>
      <c r="I238" s="40">
        <f t="shared" si="3"/>
        <v>7</v>
      </c>
    </row>
    <row r="239" spans="1:9" x14ac:dyDescent="0.5">
      <c r="A239" s="2" t="s">
        <v>354</v>
      </c>
      <c r="B239" s="2" t="s">
        <v>563</v>
      </c>
      <c r="C239" s="40" t="s">
        <v>557</v>
      </c>
      <c r="D239" s="18" t="s">
        <v>2593</v>
      </c>
      <c r="E239" s="40" t="str">
        <f>VLOOKUP($D239,allFlowProduct!$A:$P,4,FALSE)</f>
        <v>หนังสือเซ็กซ์กับความรัก(ฐธ9)</v>
      </c>
      <c r="F239" s="40" t="str">
        <f>VLOOKUP($D239,allFlowProduct!$A:$P,5,FALSE)</f>
        <v>เล่ม</v>
      </c>
      <c r="G239" s="40">
        <f>VLOOKUP($D239,allFlowProduct!$A:$P,3,FALSE)</f>
        <v>5</v>
      </c>
      <c r="H239" s="40">
        <f>VLOOKUP($D239,allFlowProduct!$A:$P,8,FALSE)</f>
        <v>1</v>
      </c>
      <c r="I239" s="40">
        <f t="shared" si="3"/>
        <v>7</v>
      </c>
    </row>
    <row r="240" spans="1:9" x14ac:dyDescent="0.5">
      <c r="A240" s="2" t="s">
        <v>355</v>
      </c>
      <c r="B240" s="2" t="s">
        <v>555</v>
      </c>
      <c r="C240" s="40" t="s">
        <v>556</v>
      </c>
      <c r="D240" s="18" t="s">
        <v>2595</v>
      </c>
      <c r="E240" s="40" t="str">
        <f>VLOOKUP($D240,allFlowProduct!$A:$P,4,FALSE)</f>
        <v>หนังสือบุกรังโจน(ฐธ9)</v>
      </c>
      <c r="F240" s="40" t="str">
        <f>VLOOKUP($D240,allFlowProduct!$A:$P,5,FALSE)</f>
        <v>เล่ม</v>
      </c>
      <c r="G240" s="40">
        <f>VLOOKUP($D240,allFlowProduct!$A:$P,3,FALSE)</f>
        <v>5</v>
      </c>
      <c r="H240" s="40">
        <f>VLOOKUP($D240,allFlowProduct!$A:$P,8,FALSE)</f>
        <v>1</v>
      </c>
      <c r="I240" s="40">
        <f t="shared" si="3"/>
        <v>7</v>
      </c>
    </row>
    <row r="241" spans="1:9" x14ac:dyDescent="0.5">
      <c r="A241" s="2" t="s">
        <v>355</v>
      </c>
      <c r="B241" s="2" t="s">
        <v>555</v>
      </c>
      <c r="C241" s="40" t="s">
        <v>557</v>
      </c>
      <c r="D241" s="18" t="s">
        <v>2595</v>
      </c>
      <c r="E241" s="40" t="str">
        <f>VLOOKUP($D241,allFlowProduct!$A:$P,4,FALSE)</f>
        <v>หนังสือบุกรังโจน(ฐธ9)</v>
      </c>
      <c r="F241" s="40" t="str">
        <f>VLOOKUP($D241,allFlowProduct!$A:$P,5,FALSE)</f>
        <v>เล่ม</v>
      </c>
      <c r="G241" s="40">
        <f>VLOOKUP($D241,allFlowProduct!$A:$P,3,FALSE)</f>
        <v>5</v>
      </c>
      <c r="H241" s="40">
        <f>VLOOKUP($D241,allFlowProduct!$A:$P,8,FALSE)</f>
        <v>1</v>
      </c>
      <c r="I241" s="40">
        <f t="shared" si="3"/>
        <v>7</v>
      </c>
    </row>
    <row r="242" spans="1:9" x14ac:dyDescent="0.5">
      <c r="A242" s="4" t="s">
        <v>356</v>
      </c>
      <c r="B242" s="2" t="s">
        <v>123</v>
      </c>
      <c r="C242" s="40" t="s">
        <v>556</v>
      </c>
      <c r="D242" s="18" t="s">
        <v>2594</v>
      </c>
      <c r="E242" s="40" t="str">
        <f>VLOOKUP($D242,allFlowProduct!$A:$P,4,FALSE)</f>
        <v>คู่มือเก็บเมล็ดพันธุ์ประจำบ้าน(ฐธ9)</v>
      </c>
      <c r="F242" s="40" t="str">
        <f>VLOOKUP($D242,allFlowProduct!$A:$P,5,FALSE)</f>
        <v>เล่ม</v>
      </c>
      <c r="G242" s="40">
        <f>VLOOKUP($D242,allFlowProduct!$A:$P,3,FALSE)</f>
        <v>5</v>
      </c>
      <c r="H242" s="40">
        <f>VLOOKUP($D242,allFlowProduct!$A:$P,8,FALSE)</f>
        <v>1</v>
      </c>
      <c r="I242" s="40">
        <f t="shared" si="3"/>
        <v>7</v>
      </c>
    </row>
    <row r="243" spans="1:9" x14ac:dyDescent="0.5">
      <c r="A243" s="4" t="s">
        <v>356</v>
      </c>
      <c r="B243" s="2" t="s">
        <v>123</v>
      </c>
      <c r="C243" s="40" t="s">
        <v>557</v>
      </c>
      <c r="D243" s="18" t="s">
        <v>2594</v>
      </c>
      <c r="E243" s="40" t="str">
        <f>VLOOKUP($D243,allFlowProduct!$A:$P,4,FALSE)</f>
        <v>คู่มือเก็บเมล็ดพันธุ์ประจำบ้าน(ฐธ9)</v>
      </c>
      <c r="F243" s="40" t="str">
        <f>VLOOKUP($D243,allFlowProduct!$A:$P,5,FALSE)</f>
        <v>เล่ม</v>
      </c>
      <c r="G243" s="40">
        <f>VLOOKUP($D243,allFlowProduct!$A:$P,3,FALSE)</f>
        <v>5</v>
      </c>
      <c r="H243" s="40">
        <f>VLOOKUP($D243,allFlowProduct!$A:$P,8,FALSE)</f>
        <v>1</v>
      </c>
      <c r="I243" s="40">
        <f t="shared" si="3"/>
        <v>7</v>
      </c>
    </row>
    <row r="244" spans="1:9" x14ac:dyDescent="0.5">
      <c r="A244" s="4" t="s">
        <v>357</v>
      </c>
      <c r="B244" s="4" t="s">
        <v>560</v>
      </c>
      <c r="C244" s="40" t="s">
        <v>556</v>
      </c>
      <c r="D244" s="18" t="s">
        <v>2596</v>
      </c>
      <c r="E244" s="40" t="str">
        <f>VLOOKUP($D244,allFlowProduct!$A:$P,4,FALSE)</f>
        <v>หนังสืออยู่กับดิน(ฐธ9)</v>
      </c>
      <c r="F244" s="40" t="str">
        <f>VLOOKUP($D244,allFlowProduct!$A:$P,5,FALSE)</f>
        <v>เล่ม</v>
      </c>
      <c r="G244" s="40">
        <f>VLOOKUP($D244,allFlowProduct!$A:$P,3,FALSE)</f>
        <v>5</v>
      </c>
      <c r="H244" s="40">
        <f>VLOOKUP($D244,allFlowProduct!$A:$P,8,FALSE)</f>
        <v>1</v>
      </c>
      <c r="I244" s="40">
        <f t="shared" si="3"/>
        <v>7</v>
      </c>
    </row>
    <row r="245" spans="1:9" x14ac:dyDescent="0.5">
      <c r="A245" s="4" t="s">
        <v>357</v>
      </c>
      <c r="B245" s="4" t="s">
        <v>560</v>
      </c>
      <c r="C245" s="40" t="s">
        <v>557</v>
      </c>
      <c r="D245" s="18" t="s">
        <v>2596</v>
      </c>
      <c r="E245" s="40" t="str">
        <f>VLOOKUP($D245,allFlowProduct!$A:$P,4,FALSE)</f>
        <v>หนังสืออยู่กับดิน(ฐธ9)</v>
      </c>
      <c r="F245" s="40" t="str">
        <f>VLOOKUP($D245,allFlowProduct!$A:$P,5,FALSE)</f>
        <v>เล่ม</v>
      </c>
      <c r="G245" s="40">
        <f>VLOOKUP($D245,allFlowProduct!$A:$P,3,FALSE)</f>
        <v>5</v>
      </c>
      <c r="H245" s="40">
        <f>VLOOKUP($D245,allFlowProduct!$A:$P,8,FALSE)</f>
        <v>1</v>
      </c>
      <c r="I245" s="40">
        <f t="shared" si="3"/>
        <v>7</v>
      </c>
    </row>
    <row r="246" spans="1:9" x14ac:dyDescent="0.5">
      <c r="A246" s="4" t="s">
        <v>358</v>
      </c>
      <c r="B246" s="2" t="s">
        <v>125</v>
      </c>
      <c r="C246" s="40" t="s">
        <v>556</v>
      </c>
      <c r="D246" s="18" t="s">
        <v>2597</v>
      </c>
      <c r="E246" s="40" t="str">
        <f>VLOOKUP($D246,allFlowProduct!$A:$P,4,FALSE)</f>
        <v>หนังสือสวน(ฐธ9)</v>
      </c>
      <c r="F246" s="40" t="str">
        <f>VLOOKUP($D246,allFlowProduct!$A:$P,5,FALSE)</f>
        <v>เล่ม</v>
      </c>
      <c r="G246" s="40">
        <f>VLOOKUP($D246,allFlowProduct!$A:$P,3,FALSE)</f>
        <v>5</v>
      </c>
      <c r="H246" s="40">
        <f>VLOOKUP($D246,allFlowProduct!$A:$P,8,FALSE)</f>
        <v>1</v>
      </c>
      <c r="I246" s="40">
        <f t="shared" si="3"/>
        <v>7</v>
      </c>
    </row>
    <row r="247" spans="1:9" x14ac:dyDescent="0.5">
      <c r="A247" s="4" t="s">
        <v>358</v>
      </c>
      <c r="B247" s="2" t="s">
        <v>125</v>
      </c>
      <c r="C247" s="40" t="s">
        <v>557</v>
      </c>
      <c r="D247" s="18" t="s">
        <v>2597</v>
      </c>
      <c r="E247" s="40" t="str">
        <f>VLOOKUP($D247,allFlowProduct!$A:$P,4,FALSE)</f>
        <v>หนังสือสวน(ฐธ9)</v>
      </c>
      <c r="F247" s="40" t="str">
        <f>VLOOKUP($D247,allFlowProduct!$A:$P,5,FALSE)</f>
        <v>เล่ม</v>
      </c>
      <c r="G247" s="40">
        <f>VLOOKUP($D247,allFlowProduct!$A:$P,3,FALSE)</f>
        <v>5</v>
      </c>
      <c r="H247" s="40">
        <f>VLOOKUP($D247,allFlowProduct!$A:$P,8,FALSE)</f>
        <v>1</v>
      </c>
      <c r="I247" s="40">
        <f t="shared" si="3"/>
        <v>7</v>
      </c>
    </row>
    <row r="248" spans="1:9" x14ac:dyDescent="0.5">
      <c r="A248" s="4" t="s">
        <v>359</v>
      </c>
      <c r="B248" s="4" t="s">
        <v>561</v>
      </c>
      <c r="C248" s="40" t="s">
        <v>556</v>
      </c>
      <c r="D248" s="18" t="s">
        <v>2598</v>
      </c>
      <c r="E248" s="40" t="str">
        <f>VLOOKUP($D248,allFlowProduct!$A:$P,4,FALSE)</f>
        <v>หนังสือเติบโตตามรอยพ่อ(ฐธ9)</v>
      </c>
      <c r="F248" s="40" t="str">
        <f>VLOOKUP($D248,allFlowProduct!$A:$P,5,FALSE)</f>
        <v>เล่ม</v>
      </c>
      <c r="G248" s="40">
        <f>VLOOKUP($D248,allFlowProduct!$A:$P,3,FALSE)</f>
        <v>5</v>
      </c>
      <c r="H248" s="40">
        <f>VLOOKUP($D248,allFlowProduct!$A:$P,8,FALSE)</f>
        <v>1</v>
      </c>
      <c r="I248" s="40">
        <f t="shared" si="3"/>
        <v>7</v>
      </c>
    </row>
    <row r="249" spans="1:9" x14ac:dyDescent="0.5">
      <c r="A249" s="4" t="s">
        <v>359</v>
      </c>
      <c r="B249" s="4" t="s">
        <v>561</v>
      </c>
      <c r="C249" s="40" t="s">
        <v>557</v>
      </c>
      <c r="D249" s="18" t="s">
        <v>2598</v>
      </c>
      <c r="E249" s="40" t="str">
        <f>VLOOKUP($D249,allFlowProduct!$A:$P,4,FALSE)</f>
        <v>หนังสือเติบโตตามรอยพ่อ(ฐธ9)</v>
      </c>
      <c r="F249" s="40" t="str">
        <f>VLOOKUP($D249,allFlowProduct!$A:$P,5,FALSE)</f>
        <v>เล่ม</v>
      </c>
      <c r="G249" s="40">
        <f>VLOOKUP($D249,allFlowProduct!$A:$P,3,FALSE)</f>
        <v>5</v>
      </c>
      <c r="H249" s="40">
        <f>VLOOKUP($D249,allFlowProduct!$A:$P,8,FALSE)</f>
        <v>1</v>
      </c>
      <c r="I249" s="40">
        <f t="shared" si="3"/>
        <v>7</v>
      </c>
    </row>
    <row r="250" spans="1:9" x14ac:dyDescent="0.5">
      <c r="A250" s="4" t="s">
        <v>360</v>
      </c>
      <c r="B250" s="5" t="s">
        <v>562</v>
      </c>
      <c r="C250" s="40" t="s">
        <v>551</v>
      </c>
      <c r="D250" s="18" t="s">
        <v>2599</v>
      </c>
      <c r="E250" s="40" t="str">
        <f>VLOOKUP($D250,allFlowProduct!$A:$P,4,FALSE)</f>
        <v>ชุดหนังสือเติบโตตามรอยพ่อ 4 เล่ม(ฐธ9)</v>
      </c>
      <c r="F250" s="40" t="str">
        <f>VLOOKUP($D250,allFlowProduct!$A:$P,5,FALSE)</f>
        <v>แพ็ค</v>
      </c>
      <c r="G250" s="40">
        <f>VLOOKUP($D250,allFlowProduct!$A:$P,3,FALSE)</f>
        <v>5</v>
      </c>
      <c r="H250" s="40">
        <f>VLOOKUP($D250,allFlowProduct!$A:$P,8,FALSE)</f>
        <v>1</v>
      </c>
      <c r="I250" s="40">
        <f t="shared" si="3"/>
        <v>7</v>
      </c>
    </row>
    <row r="251" spans="1:9" x14ac:dyDescent="0.5">
      <c r="A251" s="4" t="s">
        <v>360</v>
      </c>
      <c r="B251" s="5" t="s">
        <v>562</v>
      </c>
      <c r="C251" s="40" t="s">
        <v>552</v>
      </c>
      <c r="D251" s="18" t="s">
        <v>2599</v>
      </c>
      <c r="E251" s="40" t="str">
        <f>VLOOKUP($D251,allFlowProduct!$A:$P,4,FALSE)</f>
        <v>ชุดหนังสือเติบโตตามรอยพ่อ 4 เล่ม(ฐธ9)</v>
      </c>
      <c r="F251" s="40" t="str">
        <f>VLOOKUP($D251,allFlowProduct!$A:$P,5,FALSE)</f>
        <v>แพ็ค</v>
      </c>
      <c r="G251" s="40">
        <f>VLOOKUP($D251,allFlowProduct!$A:$P,3,FALSE)</f>
        <v>5</v>
      </c>
      <c r="H251" s="40">
        <f>VLOOKUP($D251,allFlowProduct!$A:$P,8,FALSE)</f>
        <v>1</v>
      </c>
      <c r="I251" s="40">
        <f t="shared" si="3"/>
        <v>7</v>
      </c>
    </row>
    <row r="252" spans="1:9" x14ac:dyDescent="0.5">
      <c r="A252" s="2" t="s">
        <v>361</v>
      </c>
      <c r="B252" s="2" t="s">
        <v>629</v>
      </c>
      <c r="C252" s="40" t="s">
        <v>630</v>
      </c>
      <c r="D252" s="18" t="s">
        <v>2496</v>
      </c>
      <c r="E252" s="40" t="str">
        <f>VLOOKUP($D252,allFlowProduct!$A:$P,4,FALSE)</f>
        <v>เสื้อธรรมธุรกิจ คอปก(ดำ) 2XL</v>
      </c>
      <c r="F252" s="40" t="str">
        <f>VLOOKUP($D252,allFlowProduct!$A:$P,5,FALSE)</f>
        <v>ตัว</v>
      </c>
      <c r="G252" s="40">
        <f>VLOOKUP($D252,allFlowProduct!$A:$P,3,FALSE)</f>
        <v>5</v>
      </c>
      <c r="H252" s="40">
        <f>VLOOKUP($D252,allFlowProduct!$A:$P,8,FALSE)</f>
        <v>1</v>
      </c>
      <c r="I252" s="40">
        <f t="shared" si="3"/>
        <v>7</v>
      </c>
    </row>
    <row r="253" spans="1:9" x14ac:dyDescent="0.5">
      <c r="A253" s="2" t="s">
        <v>362</v>
      </c>
      <c r="B253" s="2" t="s">
        <v>631</v>
      </c>
      <c r="C253" s="40" t="s">
        <v>616</v>
      </c>
      <c r="D253" s="18" t="s">
        <v>2498</v>
      </c>
      <c r="E253" s="40" t="str">
        <f>VLOOKUP($D253,allFlowProduct!$A:$P,4,FALSE)</f>
        <v>เสื้อธรรมธุรกิจ คอปก(ขาว) L</v>
      </c>
      <c r="F253" s="40" t="str">
        <f>VLOOKUP($D253,allFlowProduct!$A:$P,5,FALSE)</f>
        <v>ตัว</v>
      </c>
      <c r="G253" s="40">
        <f>VLOOKUP($D253,allFlowProduct!$A:$P,3,FALSE)</f>
        <v>5</v>
      </c>
      <c r="H253" s="40">
        <f>VLOOKUP($D253,allFlowProduct!$A:$P,8,FALSE)</f>
        <v>1</v>
      </c>
      <c r="I253" s="40">
        <f t="shared" si="3"/>
        <v>7</v>
      </c>
    </row>
    <row r="254" spans="1:9" x14ac:dyDescent="0.5">
      <c r="A254" s="4" t="s">
        <v>363</v>
      </c>
      <c r="B254" s="4" t="s">
        <v>620</v>
      </c>
      <c r="C254" s="40" t="s">
        <v>613</v>
      </c>
      <c r="D254" s="18" t="s">
        <v>2499</v>
      </c>
      <c r="E254" s="40" t="str">
        <f>VLOOKUP($D254,allFlowProduct!$A:$P,4,FALSE)</f>
        <v>เสื้อธรรมธุรกิจ คอกลม(นักปั่น) XS</v>
      </c>
      <c r="F254" s="40" t="str">
        <f>VLOOKUP($D254,allFlowProduct!$A:$P,5,FALSE)</f>
        <v>ตัว</v>
      </c>
      <c r="G254" s="40">
        <f>VLOOKUP($D254,allFlowProduct!$A:$P,3,FALSE)</f>
        <v>5</v>
      </c>
      <c r="H254" s="40">
        <f>VLOOKUP($D254,allFlowProduct!$A:$P,8,FALSE)</f>
        <v>1</v>
      </c>
      <c r="I254" s="40">
        <f t="shared" si="3"/>
        <v>7</v>
      </c>
    </row>
    <row r="255" spans="1:9" x14ac:dyDescent="0.5">
      <c r="A255" s="4" t="s">
        <v>364</v>
      </c>
      <c r="B255" s="4" t="s">
        <v>620</v>
      </c>
      <c r="C255" s="40" t="s">
        <v>10</v>
      </c>
      <c r="D255" s="18" t="s">
        <v>2500</v>
      </c>
      <c r="E255" s="40" t="str">
        <f>VLOOKUP($D255,allFlowProduct!$A:$P,4,FALSE)</f>
        <v>เสื้อธรรมธุรกิจ คอกลม(นักปั่น) XL</v>
      </c>
      <c r="F255" s="40" t="str">
        <f>VLOOKUP($D255,allFlowProduct!$A:$P,5,FALSE)</f>
        <v>ตัว</v>
      </c>
      <c r="G255" s="40">
        <f>VLOOKUP($D255,allFlowProduct!$A:$P,3,FALSE)</f>
        <v>5</v>
      </c>
      <c r="H255" s="40">
        <f>VLOOKUP($D255,allFlowProduct!$A:$P,8,FALSE)</f>
        <v>1</v>
      </c>
      <c r="I255" s="40">
        <f t="shared" si="3"/>
        <v>7</v>
      </c>
    </row>
    <row r="256" spans="1:9" x14ac:dyDescent="0.5">
      <c r="A256" s="4" t="s">
        <v>365</v>
      </c>
      <c r="B256" s="4" t="s">
        <v>620</v>
      </c>
      <c r="C256" s="40" t="s">
        <v>617</v>
      </c>
      <c r="D256" s="18" t="s">
        <v>2501</v>
      </c>
      <c r="E256" s="40" t="str">
        <f>VLOOKUP($D256,allFlowProduct!$A:$P,4,FALSE)</f>
        <v>เสื้อธรรมธุรกิจ คอกลม(นักปั่น) 2XL</v>
      </c>
      <c r="F256" s="40" t="str">
        <f>VLOOKUP($D256,allFlowProduct!$A:$P,5,FALSE)</f>
        <v>ตัว</v>
      </c>
      <c r="G256" s="40">
        <f>VLOOKUP($D256,allFlowProduct!$A:$P,3,FALSE)</f>
        <v>5</v>
      </c>
      <c r="H256" s="40">
        <f>VLOOKUP($D256,allFlowProduct!$A:$P,8,FALSE)</f>
        <v>1</v>
      </c>
      <c r="I256" s="40">
        <f t="shared" si="3"/>
        <v>7</v>
      </c>
    </row>
    <row r="257" spans="1:9" x14ac:dyDescent="0.5">
      <c r="A257" s="4" t="s">
        <v>366</v>
      </c>
      <c r="B257" s="4" t="s">
        <v>612</v>
      </c>
      <c r="C257" s="40" t="s">
        <v>613</v>
      </c>
      <c r="D257" s="18" t="s">
        <v>2502</v>
      </c>
      <c r="E257" s="40" t="str">
        <f>VLOOKUP($D257,allFlowProduct!$A:$P,4,FALSE)</f>
        <v>เสื้อธรรมธุรกิจ คอกลม(ขาว) XS</v>
      </c>
      <c r="F257" s="40" t="str">
        <f>VLOOKUP($D257,allFlowProduct!$A:$P,5,FALSE)</f>
        <v>ตัว</v>
      </c>
      <c r="G257" s="40">
        <f>VLOOKUP($D257,allFlowProduct!$A:$P,3,FALSE)</f>
        <v>5</v>
      </c>
      <c r="H257" s="40">
        <f>VLOOKUP($D257,allFlowProduct!$A:$P,8,FALSE)</f>
        <v>1</v>
      </c>
      <c r="I257" s="40">
        <f t="shared" si="3"/>
        <v>7</v>
      </c>
    </row>
    <row r="258" spans="1:9" x14ac:dyDescent="0.5">
      <c r="A258" s="4" t="s">
        <v>367</v>
      </c>
      <c r="B258" s="4" t="s">
        <v>612</v>
      </c>
      <c r="C258" s="40" t="s">
        <v>614</v>
      </c>
      <c r="D258" s="18" t="s">
        <v>2503</v>
      </c>
      <c r="E258" s="40" t="str">
        <f>VLOOKUP($D258,allFlowProduct!$A:$P,4,FALSE)</f>
        <v>เสื้อธรรมธุรกิจ คอกลม(ขาว) S</v>
      </c>
      <c r="F258" s="40" t="str">
        <f>VLOOKUP($D258,allFlowProduct!$A:$P,5,FALSE)</f>
        <v>ตัว</v>
      </c>
      <c r="G258" s="40">
        <f>VLOOKUP($D258,allFlowProduct!$A:$P,3,FALSE)</f>
        <v>5</v>
      </c>
      <c r="H258" s="40">
        <f>VLOOKUP($D258,allFlowProduct!$A:$P,8,FALSE)</f>
        <v>1</v>
      </c>
      <c r="I258" s="40">
        <f t="shared" si="3"/>
        <v>7</v>
      </c>
    </row>
    <row r="259" spans="1:9" x14ac:dyDescent="0.5">
      <c r="A259" s="4" t="s">
        <v>368</v>
      </c>
      <c r="B259" s="4" t="s">
        <v>612</v>
      </c>
      <c r="C259" s="40" t="s">
        <v>615</v>
      </c>
      <c r="D259" s="18" t="s">
        <v>2504</v>
      </c>
      <c r="E259" s="40" t="str">
        <f>VLOOKUP($D259,allFlowProduct!$A:$P,4,FALSE)</f>
        <v>เสื้อธรรมธุรกิจ คอกลม(ขาว) M</v>
      </c>
      <c r="F259" s="40" t="str">
        <f>VLOOKUP($D259,allFlowProduct!$A:$P,5,FALSE)</f>
        <v>ตัว</v>
      </c>
      <c r="G259" s="40">
        <f>VLOOKUP($D259,allFlowProduct!$A:$P,3,FALSE)</f>
        <v>5</v>
      </c>
      <c r="H259" s="40">
        <f>VLOOKUP($D259,allFlowProduct!$A:$P,8,FALSE)</f>
        <v>1</v>
      </c>
      <c r="I259" s="40">
        <f t="shared" ref="I259:I322" si="4">IF($H259=7,-1,IF($H259=1,7,IF($H259=3,7,IF($H259=5,0,"error"))))</f>
        <v>7</v>
      </c>
    </row>
    <row r="260" spans="1:9" x14ac:dyDescent="0.5">
      <c r="A260" s="4" t="s">
        <v>369</v>
      </c>
      <c r="B260" s="4" t="s">
        <v>612</v>
      </c>
      <c r="C260" s="40" t="s">
        <v>616</v>
      </c>
      <c r="D260" s="18" t="s">
        <v>2505</v>
      </c>
      <c r="E260" s="40" t="str">
        <f>VLOOKUP($D260,allFlowProduct!$A:$P,4,FALSE)</f>
        <v>เสื้อธรรมธุรกิจ คอกลม(ขาว) L</v>
      </c>
      <c r="F260" s="40" t="str">
        <f>VLOOKUP($D260,allFlowProduct!$A:$P,5,FALSE)</f>
        <v>ตัว</v>
      </c>
      <c r="G260" s="40">
        <f>VLOOKUP($D260,allFlowProduct!$A:$P,3,FALSE)</f>
        <v>5</v>
      </c>
      <c r="H260" s="40">
        <f>VLOOKUP($D260,allFlowProduct!$A:$P,8,FALSE)</f>
        <v>1</v>
      </c>
      <c r="I260" s="40">
        <f t="shared" si="4"/>
        <v>7</v>
      </c>
    </row>
    <row r="261" spans="1:9" x14ac:dyDescent="0.5">
      <c r="A261" s="4" t="s">
        <v>370</v>
      </c>
      <c r="B261" s="4" t="s">
        <v>612</v>
      </c>
      <c r="C261" s="40" t="s">
        <v>10</v>
      </c>
      <c r="D261" s="18" t="s">
        <v>2506</v>
      </c>
      <c r="E261" s="40" t="str">
        <f>VLOOKUP($D261,allFlowProduct!$A:$P,4,FALSE)</f>
        <v>เสื้อธรรมธุรกิจ คอกลม(ขาว) XL</v>
      </c>
      <c r="F261" s="40" t="str">
        <f>VLOOKUP($D261,allFlowProduct!$A:$P,5,FALSE)</f>
        <v>ตัว</v>
      </c>
      <c r="G261" s="40">
        <f>VLOOKUP($D261,allFlowProduct!$A:$P,3,FALSE)</f>
        <v>5</v>
      </c>
      <c r="H261" s="40">
        <f>VLOOKUP($D261,allFlowProduct!$A:$P,8,FALSE)</f>
        <v>1</v>
      </c>
      <c r="I261" s="40">
        <f t="shared" si="4"/>
        <v>7</v>
      </c>
    </row>
    <row r="262" spans="1:9" x14ac:dyDescent="0.5">
      <c r="A262" s="4" t="s">
        <v>371</v>
      </c>
      <c r="B262" s="4" t="s">
        <v>612</v>
      </c>
      <c r="C262" s="40" t="s">
        <v>617</v>
      </c>
      <c r="D262" s="18" t="s">
        <v>2507</v>
      </c>
      <c r="E262" s="40" t="str">
        <f>VLOOKUP($D262,allFlowProduct!$A:$P,4,FALSE)</f>
        <v>เสื้อธรรมธุรกิจ คอกลม(ขาว) 2XL</v>
      </c>
      <c r="F262" s="40" t="str">
        <f>VLOOKUP($D262,allFlowProduct!$A:$P,5,FALSE)</f>
        <v>ตัว</v>
      </c>
      <c r="G262" s="40">
        <f>VLOOKUP($D262,allFlowProduct!$A:$P,3,FALSE)</f>
        <v>5</v>
      </c>
      <c r="H262" s="40">
        <f>VLOOKUP($D262,allFlowProduct!$A:$P,8,FALSE)</f>
        <v>1</v>
      </c>
      <c r="I262" s="40">
        <f t="shared" si="4"/>
        <v>7</v>
      </c>
    </row>
    <row r="263" spans="1:9" x14ac:dyDescent="0.5">
      <c r="A263" s="4" t="s">
        <v>372</v>
      </c>
      <c r="B263" s="7" t="s">
        <v>632</v>
      </c>
      <c r="C263" s="40" t="s">
        <v>614</v>
      </c>
      <c r="D263" s="18" t="s">
        <v>2508</v>
      </c>
      <c r="E263" s="40" t="str">
        <f>VLOOKUP($D263,allFlowProduct!$A:$P,4,FALSE)</f>
        <v>เสื้อธรรมธุรกิจ คอกลม(เทาเข้ม) S</v>
      </c>
      <c r="F263" s="40" t="str">
        <f>VLOOKUP($D263,allFlowProduct!$A:$P,5,FALSE)</f>
        <v>ตัว</v>
      </c>
      <c r="G263" s="40">
        <f>VLOOKUP($D263,allFlowProduct!$A:$P,3,FALSE)</f>
        <v>5</v>
      </c>
      <c r="H263" s="40">
        <f>VLOOKUP($D263,allFlowProduct!$A:$P,8,FALSE)</f>
        <v>1</v>
      </c>
      <c r="I263" s="40">
        <f t="shared" si="4"/>
        <v>7</v>
      </c>
    </row>
    <row r="264" spans="1:9" x14ac:dyDescent="0.5">
      <c r="A264" s="4" t="s">
        <v>373</v>
      </c>
      <c r="B264" s="7" t="s">
        <v>632</v>
      </c>
      <c r="C264" s="40" t="s">
        <v>615</v>
      </c>
      <c r="D264" s="18" t="s">
        <v>2509</v>
      </c>
      <c r="E264" s="40" t="str">
        <f>VLOOKUP($D264,allFlowProduct!$A:$P,4,FALSE)</f>
        <v>เสื้อธรรมธุรกิจ คอกลม(เทาเข้ม) M</v>
      </c>
      <c r="F264" s="40" t="str">
        <f>VLOOKUP($D264,allFlowProduct!$A:$P,5,FALSE)</f>
        <v>ตัว</v>
      </c>
      <c r="G264" s="40">
        <f>VLOOKUP($D264,allFlowProduct!$A:$P,3,FALSE)</f>
        <v>5</v>
      </c>
      <c r="H264" s="40">
        <f>VLOOKUP($D264,allFlowProduct!$A:$P,8,FALSE)</f>
        <v>1</v>
      </c>
      <c r="I264" s="40">
        <f t="shared" si="4"/>
        <v>7</v>
      </c>
    </row>
    <row r="265" spans="1:9" x14ac:dyDescent="0.5">
      <c r="A265" s="4" t="s">
        <v>374</v>
      </c>
      <c r="B265" s="7" t="s">
        <v>632</v>
      </c>
      <c r="C265" s="40" t="s">
        <v>616</v>
      </c>
      <c r="D265" s="18" t="s">
        <v>2510</v>
      </c>
      <c r="E265" s="40" t="str">
        <f>VLOOKUP($D265,allFlowProduct!$A:$P,4,FALSE)</f>
        <v>เสื้อธรรมธุรกิจ คอกลม(เทาเข้ม) L</v>
      </c>
      <c r="F265" s="40" t="str">
        <f>VLOOKUP($D265,allFlowProduct!$A:$P,5,FALSE)</f>
        <v>ตัว</v>
      </c>
      <c r="G265" s="40">
        <f>VLOOKUP($D265,allFlowProduct!$A:$P,3,FALSE)</f>
        <v>5</v>
      </c>
      <c r="H265" s="40">
        <f>VLOOKUP($D265,allFlowProduct!$A:$P,8,FALSE)</f>
        <v>1</v>
      </c>
      <c r="I265" s="40">
        <f t="shared" si="4"/>
        <v>7</v>
      </c>
    </row>
    <row r="266" spans="1:9" x14ac:dyDescent="0.5">
      <c r="A266" s="4" t="s">
        <v>375</v>
      </c>
      <c r="B266" s="7" t="s">
        <v>632</v>
      </c>
      <c r="C266" s="40" t="s">
        <v>10</v>
      </c>
      <c r="D266" s="18" t="s">
        <v>2511</v>
      </c>
      <c r="E266" s="40" t="str">
        <f>VLOOKUP($D266,allFlowProduct!$A:$P,4,FALSE)</f>
        <v>เสื้อธรรมธุรกิจ คอกลม(เทาเข้ม) XL</v>
      </c>
      <c r="F266" s="40" t="str">
        <f>VLOOKUP($D266,allFlowProduct!$A:$P,5,FALSE)</f>
        <v>ตัว</v>
      </c>
      <c r="G266" s="40">
        <f>VLOOKUP($D266,allFlowProduct!$A:$P,3,FALSE)</f>
        <v>5</v>
      </c>
      <c r="H266" s="40">
        <f>VLOOKUP($D266,allFlowProduct!$A:$P,8,FALSE)</f>
        <v>1</v>
      </c>
      <c r="I266" s="40">
        <f t="shared" si="4"/>
        <v>7</v>
      </c>
    </row>
    <row r="267" spans="1:9" x14ac:dyDescent="0.5">
      <c r="A267" s="4" t="s">
        <v>376</v>
      </c>
      <c r="B267" s="7" t="s">
        <v>632</v>
      </c>
      <c r="C267" s="40" t="s">
        <v>617</v>
      </c>
      <c r="D267" s="18" t="s">
        <v>2512</v>
      </c>
      <c r="E267" s="40" t="str">
        <f>VLOOKUP($D267,allFlowProduct!$A:$P,4,FALSE)</f>
        <v>เสื้อธรรมธุรกิจ คอกลม(เทาเข้ม) 2XL</v>
      </c>
      <c r="F267" s="40" t="str">
        <f>VLOOKUP($D267,allFlowProduct!$A:$P,5,FALSE)</f>
        <v>ตัว</v>
      </c>
      <c r="G267" s="40">
        <f>VLOOKUP($D267,allFlowProduct!$A:$P,3,FALSE)</f>
        <v>5</v>
      </c>
      <c r="H267" s="40">
        <f>VLOOKUP($D267,allFlowProduct!$A:$P,8,FALSE)</f>
        <v>1</v>
      </c>
      <c r="I267" s="40">
        <f t="shared" si="4"/>
        <v>7</v>
      </c>
    </row>
    <row r="268" spans="1:9" x14ac:dyDescent="0.5">
      <c r="A268" s="4" t="s">
        <v>377</v>
      </c>
      <c r="B268" s="7" t="s">
        <v>619</v>
      </c>
      <c r="C268" s="40" t="s">
        <v>614</v>
      </c>
      <c r="D268" s="18" t="s">
        <v>2513</v>
      </c>
      <c r="E268" s="40" t="str">
        <f>VLOOKUP($D268,allFlowProduct!$A:$P,4,FALSE)</f>
        <v>เสื้อธรรมธุรกิจ คอกลม(เทาอ่อน) S</v>
      </c>
      <c r="F268" s="40" t="str">
        <f>VLOOKUP($D268,allFlowProduct!$A:$P,5,FALSE)</f>
        <v>ตัว</v>
      </c>
      <c r="G268" s="40">
        <f>VLOOKUP($D268,allFlowProduct!$A:$P,3,FALSE)</f>
        <v>5</v>
      </c>
      <c r="H268" s="40">
        <f>VLOOKUP($D268,allFlowProduct!$A:$P,8,FALSE)</f>
        <v>1</v>
      </c>
      <c r="I268" s="40">
        <f t="shared" si="4"/>
        <v>7</v>
      </c>
    </row>
    <row r="269" spans="1:9" x14ac:dyDescent="0.5">
      <c r="A269" s="4" t="s">
        <v>378</v>
      </c>
      <c r="B269" s="7" t="s">
        <v>619</v>
      </c>
      <c r="C269" s="40" t="s">
        <v>615</v>
      </c>
      <c r="D269" s="18" t="s">
        <v>2514</v>
      </c>
      <c r="E269" s="40" t="str">
        <f>VLOOKUP($D269,allFlowProduct!$A:$P,4,FALSE)</f>
        <v>เสื้อธรรมธุรกิจ คอกลม(เทาอ่อน) M</v>
      </c>
      <c r="F269" s="40" t="str">
        <f>VLOOKUP($D269,allFlowProduct!$A:$P,5,FALSE)</f>
        <v>ตัว</v>
      </c>
      <c r="G269" s="40">
        <f>VLOOKUP($D269,allFlowProduct!$A:$P,3,FALSE)</f>
        <v>5</v>
      </c>
      <c r="H269" s="40">
        <f>VLOOKUP($D269,allFlowProduct!$A:$P,8,FALSE)</f>
        <v>1</v>
      </c>
      <c r="I269" s="40">
        <f t="shared" si="4"/>
        <v>7</v>
      </c>
    </row>
    <row r="270" spans="1:9" x14ac:dyDescent="0.5">
      <c r="A270" s="4" t="s">
        <v>379</v>
      </c>
      <c r="B270" s="7" t="s">
        <v>619</v>
      </c>
      <c r="C270" s="40" t="s">
        <v>616</v>
      </c>
      <c r="D270" s="18" t="s">
        <v>2515</v>
      </c>
      <c r="E270" s="40" t="str">
        <f>VLOOKUP($D270,allFlowProduct!$A:$P,4,FALSE)</f>
        <v>เสื้อธรรมธุรกิจ คอกลม(เทาอ่อน) L</v>
      </c>
      <c r="F270" s="40" t="str">
        <f>VLOOKUP($D270,allFlowProduct!$A:$P,5,FALSE)</f>
        <v>ตัว</v>
      </c>
      <c r="G270" s="40">
        <f>VLOOKUP($D270,allFlowProduct!$A:$P,3,FALSE)</f>
        <v>5</v>
      </c>
      <c r="H270" s="40">
        <f>VLOOKUP($D270,allFlowProduct!$A:$P,8,FALSE)</f>
        <v>1</v>
      </c>
      <c r="I270" s="40">
        <f t="shared" si="4"/>
        <v>7</v>
      </c>
    </row>
    <row r="271" spans="1:9" x14ac:dyDescent="0.5">
      <c r="A271" s="4" t="s">
        <v>380</v>
      </c>
      <c r="B271" s="7" t="s">
        <v>619</v>
      </c>
      <c r="C271" s="40" t="s">
        <v>10</v>
      </c>
      <c r="D271" s="18" t="s">
        <v>2516</v>
      </c>
      <c r="E271" s="40" t="str">
        <f>VLOOKUP($D271,allFlowProduct!$A:$P,4,FALSE)</f>
        <v>เสื้อธรรมธุรกิจ คอกลม(เทาอ่อน) XL</v>
      </c>
      <c r="F271" s="40" t="str">
        <f>VLOOKUP($D271,allFlowProduct!$A:$P,5,FALSE)</f>
        <v>ตัว</v>
      </c>
      <c r="G271" s="40">
        <f>VLOOKUP($D271,allFlowProduct!$A:$P,3,FALSE)</f>
        <v>5</v>
      </c>
      <c r="H271" s="40">
        <f>VLOOKUP($D271,allFlowProduct!$A:$P,8,FALSE)</f>
        <v>1</v>
      </c>
      <c r="I271" s="40">
        <f t="shared" si="4"/>
        <v>7</v>
      </c>
    </row>
    <row r="272" spans="1:9" x14ac:dyDescent="0.5">
      <c r="A272" s="4" t="s">
        <v>381</v>
      </c>
      <c r="B272" s="7" t="s">
        <v>619</v>
      </c>
      <c r="C272" s="40" t="s">
        <v>617</v>
      </c>
      <c r="D272" s="18" t="s">
        <v>2517</v>
      </c>
      <c r="E272" s="40" t="str">
        <f>VLOOKUP($D272,allFlowProduct!$A:$P,4,FALSE)</f>
        <v>เสื้อธรรมธุรกิจ คอกลม(เทาอ่อน) 2XL</v>
      </c>
      <c r="F272" s="40" t="str">
        <f>VLOOKUP($D272,allFlowProduct!$A:$P,5,FALSE)</f>
        <v>ตัว</v>
      </c>
      <c r="G272" s="40">
        <f>VLOOKUP($D272,allFlowProduct!$A:$P,3,FALSE)</f>
        <v>5</v>
      </c>
      <c r="H272" s="40">
        <f>VLOOKUP($D272,allFlowProduct!$A:$P,8,FALSE)</f>
        <v>1</v>
      </c>
      <c r="I272" s="40">
        <f t="shared" si="4"/>
        <v>7</v>
      </c>
    </row>
    <row r="273" spans="1:9" x14ac:dyDescent="0.5">
      <c r="A273" s="4" t="s">
        <v>382</v>
      </c>
      <c r="B273" s="2" t="s">
        <v>618</v>
      </c>
      <c r="C273" s="40" t="s">
        <v>614</v>
      </c>
      <c r="D273" s="18" t="s">
        <v>2518</v>
      </c>
      <c r="E273" s="40" t="str">
        <f>VLOOKUP($D273,allFlowProduct!$A:$P,4,FALSE)</f>
        <v>เสื้อธรรมธุรกิจ คอกลม(เขียว) S</v>
      </c>
      <c r="F273" s="40" t="str">
        <f>VLOOKUP($D273,allFlowProduct!$A:$P,5,FALSE)</f>
        <v>ตัว</v>
      </c>
      <c r="G273" s="40">
        <f>VLOOKUP($D273,allFlowProduct!$A:$P,3,FALSE)</f>
        <v>5</v>
      </c>
      <c r="H273" s="40">
        <f>VLOOKUP($D273,allFlowProduct!$A:$P,8,FALSE)</f>
        <v>1</v>
      </c>
      <c r="I273" s="40">
        <f t="shared" si="4"/>
        <v>7</v>
      </c>
    </row>
    <row r="274" spans="1:9" x14ac:dyDescent="0.5">
      <c r="A274" s="4" t="s">
        <v>383</v>
      </c>
      <c r="B274" s="2" t="s">
        <v>618</v>
      </c>
      <c r="C274" s="40" t="s">
        <v>615</v>
      </c>
      <c r="D274" s="18" t="s">
        <v>2519</v>
      </c>
      <c r="E274" s="40" t="str">
        <f>VLOOKUP($D274,allFlowProduct!$A:$P,4,FALSE)</f>
        <v>เสื้อธรรมธุรกิจ คอกลม(เขียว) M</v>
      </c>
      <c r="F274" s="40" t="str">
        <f>VLOOKUP($D274,allFlowProduct!$A:$P,5,FALSE)</f>
        <v>ตัว</v>
      </c>
      <c r="G274" s="40">
        <f>VLOOKUP($D274,allFlowProduct!$A:$P,3,FALSE)</f>
        <v>5</v>
      </c>
      <c r="H274" s="40">
        <f>VLOOKUP($D274,allFlowProduct!$A:$P,8,FALSE)</f>
        <v>1</v>
      </c>
      <c r="I274" s="40">
        <f t="shared" si="4"/>
        <v>7</v>
      </c>
    </row>
    <row r="275" spans="1:9" x14ac:dyDescent="0.5">
      <c r="A275" s="4" t="s">
        <v>384</v>
      </c>
      <c r="B275" s="2" t="s">
        <v>618</v>
      </c>
      <c r="C275" s="40" t="s">
        <v>616</v>
      </c>
      <c r="D275" s="18" t="s">
        <v>2520</v>
      </c>
      <c r="E275" s="40" t="str">
        <f>VLOOKUP($D275,allFlowProduct!$A:$P,4,FALSE)</f>
        <v>เสื้อธรรมธุรกิจ คอกลม(เขียว) L</v>
      </c>
      <c r="F275" s="40" t="str">
        <f>VLOOKUP($D275,allFlowProduct!$A:$P,5,FALSE)</f>
        <v>ตัว</v>
      </c>
      <c r="G275" s="40">
        <f>VLOOKUP($D275,allFlowProduct!$A:$P,3,FALSE)</f>
        <v>5</v>
      </c>
      <c r="H275" s="40">
        <f>VLOOKUP($D275,allFlowProduct!$A:$P,8,FALSE)</f>
        <v>1</v>
      </c>
      <c r="I275" s="40">
        <f t="shared" si="4"/>
        <v>7</v>
      </c>
    </row>
    <row r="276" spans="1:9" x14ac:dyDescent="0.5">
      <c r="A276" s="4" t="s">
        <v>385</v>
      </c>
      <c r="B276" s="2" t="s">
        <v>618</v>
      </c>
      <c r="C276" s="40" t="s">
        <v>10</v>
      </c>
      <c r="D276" s="18" t="s">
        <v>2521</v>
      </c>
      <c r="E276" s="40" t="str">
        <f>VLOOKUP($D276,allFlowProduct!$A:$P,4,FALSE)</f>
        <v>เสื้อธรรมธุรกิจ คอกลม(เขียว) XL</v>
      </c>
      <c r="F276" s="40" t="str">
        <f>VLOOKUP($D276,allFlowProduct!$A:$P,5,FALSE)</f>
        <v>ตัว</v>
      </c>
      <c r="G276" s="40">
        <f>VLOOKUP($D276,allFlowProduct!$A:$P,3,FALSE)</f>
        <v>5</v>
      </c>
      <c r="H276" s="40">
        <f>VLOOKUP($D276,allFlowProduct!$A:$P,8,FALSE)</f>
        <v>1</v>
      </c>
      <c r="I276" s="40">
        <f t="shared" si="4"/>
        <v>7</v>
      </c>
    </row>
    <row r="277" spans="1:9" x14ac:dyDescent="0.5">
      <c r="A277" s="4" t="s">
        <v>386</v>
      </c>
      <c r="B277" s="2" t="s">
        <v>618</v>
      </c>
      <c r="C277" s="40" t="s">
        <v>617</v>
      </c>
      <c r="D277" s="18" t="s">
        <v>2522</v>
      </c>
      <c r="E277" s="40" t="str">
        <f>VLOOKUP($D277,allFlowProduct!$A:$P,4,FALSE)</f>
        <v>เสื้อธรรมธุรกิจ คอกลม(เขียว) 2XL</v>
      </c>
      <c r="F277" s="40" t="str">
        <f>VLOOKUP($D277,allFlowProduct!$A:$P,5,FALSE)</f>
        <v>ตัว</v>
      </c>
      <c r="G277" s="40">
        <f>VLOOKUP($D277,allFlowProduct!$A:$P,3,FALSE)</f>
        <v>5</v>
      </c>
      <c r="H277" s="40">
        <f>VLOOKUP($D277,allFlowProduct!$A:$P,8,FALSE)</f>
        <v>1</v>
      </c>
      <c r="I277" s="40">
        <f t="shared" si="4"/>
        <v>7</v>
      </c>
    </row>
    <row r="278" spans="1:9" x14ac:dyDescent="0.5">
      <c r="A278" s="4" t="s">
        <v>387</v>
      </c>
      <c r="B278" s="5" t="s">
        <v>625</v>
      </c>
      <c r="C278" s="40" t="s">
        <v>614</v>
      </c>
      <c r="D278" s="18" t="s">
        <v>2523</v>
      </c>
      <c r="E278" s="40" t="str">
        <f>VLOOKUP($D278,allFlowProduct!$A:$P,4,FALSE)</f>
        <v>เสื้อหม้อห้อม คอจีน แขนยาว(ดำ) S</v>
      </c>
      <c r="F278" s="40" t="str">
        <f>VLOOKUP($D278,allFlowProduct!$A:$P,5,FALSE)</f>
        <v>ตัว</v>
      </c>
      <c r="G278" s="40">
        <f>VLOOKUP($D278,allFlowProduct!$A:$P,3,FALSE)</f>
        <v>5</v>
      </c>
      <c r="H278" s="40">
        <f>VLOOKUP($D278,allFlowProduct!$A:$P,8,FALSE)</f>
        <v>1</v>
      </c>
      <c r="I278" s="40">
        <f t="shared" si="4"/>
        <v>7</v>
      </c>
    </row>
    <row r="279" spans="1:9" x14ac:dyDescent="0.5">
      <c r="A279" s="4" t="s">
        <v>388</v>
      </c>
      <c r="B279" s="5" t="s">
        <v>625</v>
      </c>
      <c r="C279" s="40" t="s">
        <v>615</v>
      </c>
      <c r="D279" s="18" t="s">
        <v>2524</v>
      </c>
      <c r="E279" s="40" t="str">
        <f>VLOOKUP($D279,allFlowProduct!$A:$P,4,FALSE)</f>
        <v>เสื้อหม้อห้อม คอจีน แขนยาว(ดำ) M</v>
      </c>
      <c r="F279" s="40" t="str">
        <f>VLOOKUP($D279,allFlowProduct!$A:$P,5,FALSE)</f>
        <v>ตัว</v>
      </c>
      <c r="G279" s="40">
        <f>VLOOKUP($D279,allFlowProduct!$A:$P,3,FALSE)</f>
        <v>5</v>
      </c>
      <c r="H279" s="40">
        <f>VLOOKUP($D279,allFlowProduct!$A:$P,8,FALSE)</f>
        <v>1</v>
      </c>
      <c r="I279" s="40">
        <f t="shared" si="4"/>
        <v>7</v>
      </c>
    </row>
    <row r="280" spans="1:9" x14ac:dyDescent="0.5">
      <c r="A280" s="4" t="s">
        <v>389</v>
      </c>
      <c r="B280" s="5" t="s">
        <v>625</v>
      </c>
      <c r="C280" s="40" t="s">
        <v>616</v>
      </c>
      <c r="D280" s="18" t="s">
        <v>2525</v>
      </c>
      <c r="E280" s="40" t="str">
        <f>VLOOKUP($D280,allFlowProduct!$A:$P,4,FALSE)</f>
        <v>เสื้อหม้อห้อม คอจีน แขนยาว(ดำ) L</v>
      </c>
      <c r="F280" s="40" t="str">
        <f>VLOOKUP($D280,allFlowProduct!$A:$P,5,FALSE)</f>
        <v>ตัว</v>
      </c>
      <c r="G280" s="40">
        <f>VLOOKUP($D280,allFlowProduct!$A:$P,3,FALSE)</f>
        <v>5</v>
      </c>
      <c r="H280" s="40">
        <f>VLOOKUP($D280,allFlowProduct!$A:$P,8,FALSE)</f>
        <v>1</v>
      </c>
      <c r="I280" s="40">
        <f t="shared" si="4"/>
        <v>7</v>
      </c>
    </row>
    <row r="281" spans="1:9" x14ac:dyDescent="0.5">
      <c r="A281" s="4" t="s">
        <v>390</v>
      </c>
      <c r="B281" s="5" t="s">
        <v>625</v>
      </c>
      <c r="C281" s="40" t="s">
        <v>10</v>
      </c>
      <c r="D281" s="18" t="s">
        <v>2526</v>
      </c>
      <c r="E281" s="40" t="str">
        <f>VLOOKUP($D281,allFlowProduct!$A:$P,4,FALSE)</f>
        <v>เสื้อหม้อห้อม คอจีน แขนยาว(ดำ) XL</v>
      </c>
      <c r="F281" s="40" t="str">
        <f>VLOOKUP($D281,allFlowProduct!$A:$P,5,FALSE)</f>
        <v>ตัว</v>
      </c>
      <c r="G281" s="40">
        <f>VLOOKUP($D281,allFlowProduct!$A:$P,3,FALSE)</f>
        <v>5</v>
      </c>
      <c r="H281" s="40">
        <f>VLOOKUP($D281,allFlowProduct!$A:$P,8,FALSE)</f>
        <v>1</v>
      </c>
      <c r="I281" s="40">
        <f t="shared" si="4"/>
        <v>7</v>
      </c>
    </row>
    <row r="282" spans="1:9" x14ac:dyDescent="0.5">
      <c r="A282" s="4" t="s">
        <v>391</v>
      </c>
      <c r="B282" s="7" t="s">
        <v>646</v>
      </c>
      <c r="C282" s="40" t="s">
        <v>614</v>
      </c>
      <c r="D282" s="18" t="s">
        <v>2492</v>
      </c>
      <c r="E282" s="40" t="str">
        <f>VLOOKUP($D282,allFlowProduct!$A:$P,4,FALSE)</f>
        <v>เสื้อหม้อฮ้อม คอกลม แขนยาว(ดำ) S</v>
      </c>
      <c r="F282" s="40" t="str">
        <f>VLOOKUP($D282,allFlowProduct!$A:$P,5,FALSE)</f>
        <v>ตัว</v>
      </c>
      <c r="G282" s="40">
        <f>VLOOKUP($D282,allFlowProduct!$A:$P,3,FALSE)</f>
        <v>5</v>
      </c>
      <c r="H282" s="40">
        <f>VLOOKUP($D282,allFlowProduct!$A:$P,8,FALSE)</f>
        <v>1</v>
      </c>
      <c r="I282" s="40">
        <f t="shared" si="4"/>
        <v>7</v>
      </c>
    </row>
    <row r="283" spans="1:9" x14ac:dyDescent="0.5">
      <c r="A283" s="4" t="s">
        <v>392</v>
      </c>
      <c r="B283" s="7" t="s">
        <v>646</v>
      </c>
      <c r="C283" s="40" t="s">
        <v>615</v>
      </c>
      <c r="D283" s="18" t="s">
        <v>2493</v>
      </c>
      <c r="E283" s="40" t="str">
        <f>VLOOKUP($D283,allFlowProduct!$A:$P,4,FALSE)</f>
        <v>เสื้อหม้อฮ้อม คอกลม แขนยาว(ดำ) M</v>
      </c>
      <c r="F283" s="40" t="str">
        <f>VLOOKUP($D283,allFlowProduct!$A:$P,5,FALSE)</f>
        <v>ตัว</v>
      </c>
      <c r="G283" s="40">
        <f>VLOOKUP($D283,allFlowProduct!$A:$P,3,FALSE)</f>
        <v>5</v>
      </c>
      <c r="H283" s="40">
        <f>VLOOKUP($D283,allFlowProduct!$A:$P,8,FALSE)</f>
        <v>1</v>
      </c>
      <c r="I283" s="40">
        <f t="shared" si="4"/>
        <v>7</v>
      </c>
    </row>
    <row r="284" spans="1:9" x14ac:dyDescent="0.5">
      <c r="A284" s="4" t="s">
        <v>393</v>
      </c>
      <c r="B284" s="7" t="s">
        <v>646</v>
      </c>
      <c r="C284" s="40" t="s">
        <v>616</v>
      </c>
      <c r="D284" s="18" t="s">
        <v>2494</v>
      </c>
      <c r="E284" s="40" t="str">
        <f>VLOOKUP($D284,allFlowProduct!$A:$P,4,FALSE)</f>
        <v>เสื้อหม้อฮ้อม คอกลม แขนยาว(ดำ) L</v>
      </c>
      <c r="F284" s="40" t="str">
        <f>VLOOKUP($D284,allFlowProduct!$A:$P,5,FALSE)</f>
        <v>ตัว</v>
      </c>
      <c r="G284" s="40">
        <f>VLOOKUP($D284,allFlowProduct!$A:$P,3,FALSE)</f>
        <v>5</v>
      </c>
      <c r="H284" s="40">
        <f>VLOOKUP($D284,allFlowProduct!$A:$P,8,FALSE)</f>
        <v>1</v>
      </c>
      <c r="I284" s="40">
        <f t="shared" si="4"/>
        <v>7</v>
      </c>
    </row>
    <row r="285" spans="1:9" x14ac:dyDescent="0.5">
      <c r="A285" s="4" t="s">
        <v>394</v>
      </c>
      <c r="B285" s="7" t="s">
        <v>646</v>
      </c>
      <c r="C285" s="40" t="s">
        <v>10</v>
      </c>
      <c r="D285" s="18" t="s">
        <v>2495</v>
      </c>
      <c r="E285" s="40" t="str">
        <f>VLOOKUP($D285,allFlowProduct!$A:$P,4,FALSE)</f>
        <v>เสื้อหม้อฮ้อม คอกลม แขนยาว(ดำ) XL</v>
      </c>
      <c r="F285" s="40" t="str">
        <f>VLOOKUP($D285,allFlowProduct!$A:$P,5,FALSE)</f>
        <v>ตัว</v>
      </c>
      <c r="G285" s="40">
        <f>VLOOKUP($D285,allFlowProduct!$A:$P,3,FALSE)</f>
        <v>5</v>
      </c>
      <c r="H285" s="40">
        <f>VLOOKUP($D285,allFlowProduct!$A:$P,8,FALSE)</f>
        <v>1</v>
      </c>
      <c r="I285" s="40">
        <f t="shared" si="4"/>
        <v>7</v>
      </c>
    </row>
    <row r="286" spans="1:9" x14ac:dyDescent="0.5">
      <c r="A286" s="4" t="s">
        <v>395</v>
      </c>
      <c r="B286" s="4" t="s">
        <v>624</v>
      </c>
      <c r="C286" s="40" t="s">
        <v>614</v>
      </c>
      <c r="D286" s="18" t="s">
        <v>2527</v>
      </c>
      <c r="E286" s="40" t="str">
        <f>VLOOKUP($D286,allFlowProduct!$A:$P,4,FALSE)</f>
        <v>เสื้อหม้อห้อม คอกลม แขนสั้น S</v>
      </c>
      <c r="F286" s="40" t="str">
        <f>VLOOKUP($D286,allFlowProduct!$A:$P,5,FALSE)</f>
        <v>ตัว</v>
      </c>
      <c r="G286" s="40">
        <f>VLOOKUP($D286,allFlowProduct!$A:$P,3,FALSE)</f>
        <v>5</v>
      </c>
      <c r="H286" s="40">
        <f>VLOOKUP($D286,allFlowProduct!$A:$P,8,FALSE)</f>
        <v>1</v>
      </c>
      <c r="I286" s="40">
        <f t="shared" si="4"/>
        <v>7</v>
      </c>
    </row>
    <row r="287" spans="1:9" x14ac:dyDescent="0.5">
      <c r="A287" s="4" t="s">
        <v>396</v>
      </c>
      <c r="B287" s="4" t="s">
        <v>624</v>
      </c>
      <c r="C287" s="40" t="s">
        <v>615</v>
      </c>
      <c r="D287" s="18" t="s">
        <v>2528</v>
      </c>
      <c r="E287" s="40" t="str">
        <f>VLOOKUP($D287,allFlowProduct!$A:$P,4,FALSE)</f>
        <v>เสื้อหม้อห้อม คอกลม แขนสั้น M</v>
      </c>
      <c r="F287" s="40" t="str">
        <f>VLOOKUP($D287,allFlowProduct!$A:$P,5,FALSE)</f>
        <v>ตัว</v>
      </c>
      <c r="G287" s="40">
        <f>VLOOKUP($D287,allFlowProduct!$A:$P,3,FALSE)</f>
        <v>5</v>
      </c>
      <c r="H287" s="40">
        <f>VLOOKUP($D287,allFlowProduct!$A:$P,8,FALSE)</f>
        <v>1</v>
      </c>
      <c r="I287" s="40">
        <f t="shared" si="4"/>
        <v>7</v>
      </c>
    </row>
    <row r="288" spans="1:9" x14ac:dyDescent="0.5">
      <c r="A288" s="4" t="s">
        <v>397</v>
      </c>
      <c r="B288" s="4" t="s">
        <v>624</v>
      </c>
      <c r="C288" s="40" t="s">
        <v>616</v>
      </c>
      <c r="D288" s="18" t="s">
        <v>2529</v>
      </c>
      <c r="E288" s="40" t="str">
        <f>VLOOKUP($D288,allFlowProduct!$A:$P,4,FALSE)</f>
        <v>เสื้อหม้อห้อม คอกลม แขนสั้น L</v>
      </c>
      <c r="F288" s="40" t="str">
        <f>VLOOKUP($D288,allFlowProduct!$A:$P,5,FALSE)</f>
        <v>ตัว</v>
      </c>
      <c r="G288" s="40">
        <f>VLOOKUP($D288,allFlowProduct!$A:$P,3,FALSE)</f>
        <v>5</v>
      </c>
      <c r="H288" s="40">
        <f>VLOOKUP($D288,allFlowProduct!$A:$P,8,FALSE)</f>
        <v>1</v>
      </c>
      <c r="I288" s="40">
        <f t="shared" si="4"/>
        <v>7</v>
      </c>
    </row>
    <row r="289" spans="1:9" x14ac:dyDescent="0.5">
      <c r="A289" s="4" t="s">
        <v>398</v>
      </c>
      <c r="B289" s="4" t="s">
        <v>624</v>
      </c>
      <c r="C289" s="40" t="s">
        <v>10</v>
      </c>
      <c r="D289" s="18" t="s">
        <v>2530</v>
      </c>
      <c r="E289" s="40" t="str">
        <f>VLOOKUP($D289,allFlowProduct!$A:$P,4,FALSE)</f>
        <v>เสื้อหม้อห้อม คอกลม แขนสั้น XL</v>
      </c>
      <c r="F289" s="40" t="str">
        <f>VLOOKUP($D289,allFlowProduct!$A:$P,5,FALSE)</f>
        <v>ตัว</v>
      </c>
      <c r="G289" s="40">
        <f>VLOOKUP($D289,allFlowProduct!$A:$P,3,FALSE)</f>
        <v>5</v>
      </c>
      <c r="H289" s="40">
        <f>VLOOKUP($D289,allFlowProduct!$A:$P,8,FALSE)</f>
        <v>1</v>
      </c>
      <c r="I289" s="40">
        <f t="shared" si="4"/>
        <v>7</v>
      </c>
    </row>
    <row r="290" spans="1:9" x14ac:dyDescent="0.5">
      <c r="A290" s="4" t="s">
        <v>399</v>
      </c>
      <c r="B290" s="4" t="s">
        <v>626</v>
      </c>
      <c r="C290" s="40" t="s">
        <v>614</v>
      </c>
      <c r="D290" s="18" t="s">
        <v>2531</v>
      </c>
      <c r="E290" s="40" t="str">
        <f>VLOOKUP($D290,allFlowProduct!$A:$P,4,FALSE)</f>
        <v>เสื้อหม้อห้อม คอกลม แขนยาว S</v>
      </c>
      <c r="F290" s="40" t="str">
        <f>VLOOKUP($D290,allFlowProduct!$A:$P,5,FALSE)</f>
        <v>ตัว</v>
      </c>
      <c r="G290" s="40">
        <f>VLOOKUP($D290,allFlowProduct!$A:$P,3,FALSE)</f>
        <v>5</v>
      </c>
      <c r="H290" s="40">
        <f>VLOOKUP($D290,allFlowProduct!$A:$P,8,FALSE)</f>
        <v>1</v>
      </c>
      <c r="I290" s="40">
        <f t="shared" si="4"/>
        <v>7</v>
      </c>
    </row>
    <row r="291" spans="1:9" x14ac:dyDescent="0.5">
      <c r="A291" s="4" t="s">
        <v>400</v>
      </c>
      <c r="B291" s="4" t="s">
        <v>626</v>
      </c>
      <c r="C291" s="40" t="s">
        <v>615</v>
      </c>
      <c r="D291" s="18" t="s">
        <v>2532</v>
      </c>
      <c r="E291" s="40" t="str">
        <f>VLOOKUP($D291,allFlowProduct!$A:$P,4,FALSE)</f>
        <v>เสื้อหม้อห้อม คอกลม แขนยาว M</v>
      </c>
      <c r="F291" s="40" t="str">
        <f>VLOOKUP($D291,allFlowProduct!$A:$P,5,FALSE)</f>
        <v>ตัว</v>
      </c>
      <c r="G291" s="40">
        <f>VLOOKUP($D291,allFlowProduct!$A:$P,3,FALSE)</f>
        <v>5</v>
      </c>
      <c r="H291" s="40">
        <f>VLOOKUP($D291,allFlowProduct!$A:$P,8,FALSE)</f>
        <v>1</v>
      </c>
      <c r="I291" s="40">
        <f t="shared" si="4"/>
        <v>7</v>
      </c>
    </row>
    <row r="292" spans="1:9" x14ac:dyDescent="0.5">
      <c r="A292" s="4" t="s">
        <v>401</v>
      </c>
      <c r="B292" s="4" t="s">
        <v>626</v>
      </c>
      <c r="C292" s="40" t="s">
        <v>616</v>
      </c>
      <c r="D292" s="18" t="s">
        <v>2533</v>
      </c>
      <c r="E292" s="40" t="str">
        <f>VLOOKUP($D292,allFlowProduct!$A:$P,4,FALSE)</f>
        <v>เสื้อหม้อห้อม คอกลม แขนยาว L</v>
      </c>
      <c r="F292" s="40" t="str">
        <f>VLOOKUP($D292,allFlowProduct!$A:$P,5,FALSE)</f>
        <v>ตัว</v>
      </c>
      <c r="G292" s="40">
        <f>VLOOKUP($D292,allFlowProduct!$A:$P,3,FALSE)</f>
        <v>5</v>
      </c>
      <c r="H292" s="40">
        <f>VLOOKUP($D292,allFlowProduct!$A:$P,8,FALSE)</f>
        <v>1</v>
      </c>
      <c r="I292" s="40">
        <f t="shared" si="4"/>
        <v>7</v>
      </c>
    </row>
    <row r="293" spans="1:9" x14ac:dyDescent="0.5">
      <c r="A293" s="4" t="s">
        <v>402</v>
      </c>
      <c r="B293" s="4" t="s">
        <v>626</v>
      </c>
      <c r="C293" s="40" t="s">
        <v>10</v>
      </c>
      <c r="D293" s="18" t="s">
        <v>2534</v>
      </c>
      <c r="E293" s="40" t="str">
        <f>VLOOKUP($D293,allFlowProduct!$A:$P,4,FALSE)</f>
        <v>เสื้อหม้อห้อม คอกลม แขนยาว XL</v>
      </c>
      <c r="F293" s="40" t="str">
        <f>VLOOKUP($D293,allFlowProduct!$A:$P,5,FALSE)</f>
        <v>ตัว</v>
      </c>
      <c r="G293" s="40">
        <f>VLOOKUP($D293,allFlowProduct!$A:$P,3,FALSE)</f>
        <v>5</v>
      </c>
      <c r="H293" s="40">
        <f>VLOOKUP($D293,allFlowProduct!$A:$P,8,FALSE)</f>
        <v>1</v>
      </c>
      <c r="I293" s="40">
        <f t="shared" si="4"/>
        <v>7</v>
      </c>
    </row>
    <row r="294" spans="1:9" x14ac:dyDescent="0.5">
      <c r="A294" s="4" t="s">
        <v>403</v>
      </c>
      <c r="B294" s="4" t="s">
        <v>627</v>
      </c>
      <c r="C294" s="40" t="s">
        <v>614</v>
      </c>
      <c r="D294" s="18" t="s">
        <v>2535</v>
      </c>
      <c r="E294" s="40" t="str">
        <f>VLOOKUP($D294,allFlowProduct!$A:$P,4,FALSE)</f>
        <v>เสื้อหม้อห้อม คอปก แขนยาว S</v>
      </c>
      <c r="F294" s="40" t="str">
        <f>VLOOKUP($D294,allFlowProduct!$A:$P,5,FALSE)</f>
        <v>ตัว</v>
      </c>
      <c r="G294" s="40">
        <f>VLOOKUP($D294,allFlowProduct!$A:$P,3,FALSE)</f>
        <v>5</v>
      </c>
      <c r="H294" s="40">
        <f>VLOOKUP($D294,allFlowProduct!$A:$P,8,FALSE)</f>
        <v>1</v>
      </c>
      <c r="I294" s="40">
        <f t="shared" si="4"/>
        <v>7</v>
      </c>
    </row>
    <row r="295" spans="1:9" x14ac:dyDescent="0.5">
      <c r="A295" s="4" t="s">
        <v>404</v>
      </c>
      <c r="B295" s="4" t="s">
        <v>627</v>
      </c>
      <c r="C295" s="40" t="s">
        <v>615</v>
      </c>
      <c r="D295" s="18" t="s">
        <v>2536</v>
      </c>
      <c r="E295" s="40" t="str">
        <f>VLOOKUP($D295,allFlowProduct!$A:$P,4,FALSE)</f>
        <v>เสื้อหม้อห้อม คอปก แขนยาว M</v>
      </c>
      <c r="F295" s="40" t="str">
        <f>VLOOKUP($D295,allFlowProduct!$A:$P,5,FALSE)</f>
        <v>ตัว</v>
      </c>
      <c r="G295" s="40">
        <f>VLOOKUP($D295,allFlowProduct!$A:$P,3,FALSE)</f>
        <v>5</v>
      </c>
      <c r="H295" s="40">
        <f>VLOOKUP($D295,allFlowProduct!$A:$P,8,FALSE)</f>
        <v>1</v>
      </c>
      <c r="I295" s="40">
        <f t="shared" si="4"/>
        <v>7</v>
      </c>
    </row>
    <row r="296" spans="1:9" x14ac:dyDescent="0.5">
      <c r="A296" s="4" t="s">
        <v>405</v>
      </c>
      <c r="B296" s="4" t="s">
        <v>627</v>
      </c>
      <c r="C296" s="40" t="s">
        <v>616</v>
      </c>
      <c r="D296" s="18" t="s">
        <v>2537</v>
      </c>
      <c r="E296" s="40" t="str">
        <f>VLOOKUP($D296,allFlowProduct!$A:$P,4,FALSE)</f>
        <v>เสื้อหม้อห้อม คอปก แขนยาว L</v>
      </c>
      <c r="F296" s="40" t="str">
        <f>VLOOKUP($D296,allFlowProduct!$A:$P,5,FALSE)</f>
        <v>ตัว</v>
      </c>
      <c r="G296" s="40">
        <f>VLOOKUP($D296,allFlowProduct!$A:$P,3,FALSE)</f>
        <v>5</v>
      </c>
      <c r="H296" s="40">
        <f>VLOOKUP($D296,allFlowProduct!$A:$P,8,FALSE)</f>
        <v>1</v>
      </c>
      <c r="I296" s="40">
        <f t="shared" si="4"/>
        <v>7</v>
      </c>
    </row>
    <row r="297" spans="1:9" x14ac:dyDescent="0.5">
      <c r="A297" s="4" t="s">
        <v>406</v>
      </c>
      <c r="B297" s="4" t="s">
        <v>627</v>
      </c>
      <c r="C297" s="40" t="s">
        <v>10</v>
      </c>
      <c r="D297" s="18" t="s">
        <v>2538</v>
      </c>
      <c r="E297" s="40" t="str">
        <f>VLOOKUP($D297,allFlowProduct!$A:$P,4,FALSE)</f>
        <v>เสื้อหม้อห้อม คอปก แขนยาว XL</v>
      </c>
      <c r="F297" s="40" t="str">
        <f>VLOOKUP($D297,allFlowProduct!$A:$P,5,FALSE)</f>
        <v>ตัว</v>
      </c>
      <c r="G297" s="40">
        <f>VLOOKUP($D297,allFlowProduct!$A:$P,3,FALSE)</f>
        <v>5</v>
      </c>
      <c r="H297" s="40">
        <f>VLOOKUP($D297,allFlowProduct!$A:$P,8,FALSE)</f>
        <v>1</v>
      </c>
      <c r="I297" s="40">
        <f t="shared" si="4"/>
        <v>7</v>
      </c>
    </row>
    <row r="298" spans="1:9" x14ac:dyDescent="0.5">
      <c r="A298" s="4" t="s">
        <v>407</v>
      </c>
      <c r="B298" s="4" t="s">
        <v>633</v>
      </c>
      <c r="C298" s="40" t="s">
        <v>614</v>
      </c>
      <c r="D298" s="18" t="s">
        <v>2539</v>
      </c>
      <c r="E298" s="40" t="str">
        <f>VLOOKUP($D298,allFlowProduct!$A:$P,4,FALSE)</f>
        <v>เสื้อหม้อห้อม คอปก แขนสั้น S</v>
      </c>
      <c r="F298" s="40" t="str">
        <f>VLOOKUP($D298,allFlowProduct!$A:$P,5,FALSE)</f>
        <v>ตัว</v>
      </c>
      <c r="G298" s="40">
        <f>VLOOKUP($D298,allFlowProduct!$A:$P,3,FALSE)</f>
        <v>5</v>
      </c>
      <c r="H298" s="40">
        <f>VLOOKUP($D298,allFlowProduct!$A:$P,8,FALSE)</f>
        <v>1</v>
      </c>
      <c r="I298" s="40">
        <f t="shared" si="4"/>
        <v>7</v>
      </c>
    </row>
    <row r="299" spans="1:9" x14ac:dyDescent="0.5">
      <c r="A299" s="4" t="s">
        <v>408</v>
      </c>
      <c r="B299" s="4" t="s">
        <v>633</v>
      </c>
      <c r="C299" s="40" t="s">
        <v>615</v>
      </c>
      <c r="D299" s="18" t="s">
        <v>2540</v>
      </c>
      <c r="E299" s="40" t="str">
        <f>VLOOKUP($D299,allFlowProduct!$A:$P,4,FALSE)</f>
        <v>เสื้อหม้อห้อม คอปก แขนสั้น M</v>
      </c>
      <c r="F299" s="40" t="str">
        <f>VLOOKUP($D299,allFlowProduct!$A:$P,5,FALSE)</f>
        <v>ตัว</v>
      </c>
      <c r="G299" s="40">
        <f>VLOOKUP($D299,allFlowProduct!$A:$P,3,FALSE)</f>
        <v>5</v>
      </c>
      <c r="H299" s="40">
        <f>VLOOKUP($D299,allFlowProduct!$A:$P,8,FALSE)</f>
        <v>1</v>
      </c>
      <c r="I299" s="40">
        <f t="shared" si="4"/>
        <v>7</v>
      </c>
    </row>
    <row r="300" spans="1:9" x14ac:dyDescent="0.5">
      <c r="A300" s="4" t="s">
        <v>409</v>
      </c>
      <c r="B300" s="4" t="s">
        <v>633</v>
      </c>
      <c r="C300" s="40" t="s">
        <v>616</v>
      </c>
      <c r="D300" s="18" t="s">
        <v>2541</v>
      </c>
      <c r="E300" s="40" t="str">
        <f>VLOOKUP($D300,allFlowProduct!$A:$P,4,FALSE)</f>
        <v>เสื้อหม้อห้อม คอปก แขนสั้น L</v>
      </c>
      <c r="F300" s="40" t="str">
        <f>VLOOKUP($D300,allFlowProduct!$A:$P,5,FALSE)</f>
        <v>ตัว</v>
      </c>
      <c r="G300" s="40">
        <f>VLOOKUP($D300,allFlowProduct!$A:$P,3,FALSE)</f>
        <v>5</v>
      </c>
      <c r="H300" s="40">
        <f>VLOOKUP($D300,allFlowProduct!$A:$P,8,FALSE)</f>
        <v>1</v>
      </c>
      <c r="I300" s="40">
        <f t="shared" si="4"/>
        <v>7</v>
      </c>
    </row>
    <row r="301" spans="1:9" x14ac:dyDescent="0.5">
      <c r="A301" s="4" t="s">
        <v>410</v>
      </c>
      <c r="B301" s="4" t="s">
        <v>633</v>
      </c>
      <c r="C301" s="40" t="s">
        <v>10</v>
      </c>
      <c r="D301" s="18" t="s">
        <v>2542</v>
      </c>
      <c r="E301" s="40" t="str">
        <f>VLOOKUP($D301,allFlowProduct!$A:$P,4,FALSE)</f>
        <v>เสื้อหม้อห้อม คอปก แขนสั้น XL</v>
      </c>
      <c r="F301" s="40" t="str">
        <f>VLOOKUP($D301,allFlowProduct!$A:$P,5,FALSE)</f>
        <v>ตัว</v>
      </c>
      <c r="G301" s="40">
        <f>VLOOKUP($D301,allFlowProduct!$A:$P,3,FALSE)</f>
        <v>5</v>
      </c>
      <c r="H301" s="40">
        <f>VLOOKUP($D301,allFlowProduct!$A:$P,8,FALSE)</f>
        <v>1</v>
      </c>
      <c r="I301" s="40">
        <f t="shared" si="4"/>
        <v>7</v>
      </c>
    </row>
    <row r="302" spans="1:9" x14ac:dyDescent="0.5">
      <c r="A302" s="4" t="s">
        <v>411</v>
      </c>
      <c r="B302" s="4" t="s">
        <v>622</v>
      </c>
      <c r="C302" s="40" t="s">
        <v>614</v>
      </c>
      <c r="D302" s="18" t="s">
        <v>2543</v>
      </c>
      <c r="E302" s="40" t="str">
        <f>VLOOKUP($D302,allFlowProduct!$A:$P,4,FALSE)</f>
        <v>กางเกงหม้อห้อม เอวยืด ขาสั้น S</v>
      </c>
      <c r="F302" s="40" t="str">
        <f>VLOOKUP($D302,allFlowProduct!$A:$P,5,FALSE)</f>
        <v>ตัว</v>
      </c>
      <c r="G302" s="40">
        <f>VLOOKUP($D302,allFlowProduct!$A:$P,3,FALSE)</f>
        <v>5</v>
      </c>
      <c r="H302" s="40">
        <f>VLOOKUP($D302,allFlowProduct!$A:$P,8,FALSE)</f>
        <v>1</v>
      </c>
      <c r="I302" s="40">
        <f t="shared" si="4"/>
        <v>7</v>
      </c>
    </row>
    <row r="303" spans="1:9" x14ac:dyDescent="0.5">
      <c r="A303" s="4" t="s">
        <v>412</v>
      </c>
      <c r="B303" s="4" t="s">
        <v>622</v>
      </c>
      <c r="C303" s="40" t="s">
        <v>615</v>
      </c>
      <c r="D303" s="18" t="s">
        <v>2544</v>
      </c>
      <c r="E303" s="40" t="str">
        <f>VLOOKUP($D303,allFlowProduct!$A:$P,4,FALSE)</f>
        <v>กางเกงหม้อห้อม เอวยืด ขาสั้น M</v>
      </c>
      <c r="F303" s="40" t="str">
        <f>VLOOKUP($D303,allFlowProduct!$A:$P,5,FALSE)</f>
        <v>ตัว</v>
      </c>
      <c r="G303" s="40">
        <f>VLOOKUP($D303,allFlowProduct!$A:$P,3,FALSE)</f>
        <v>5</v>
      </c>
      <c r="H303" s="40">
        <f>VLOOKUP($D303,allFlowProduct!$A:$P,8,FALSE)</f>
        <v>1</v>
      </c>
      <c r="I303" s="40">
        <f t="shared" si="4"/>
        <v>7</v>
      </c>
    </row>
    <row r="304" spans="1:9" x14ac:dyDescent="0.5">
      <c r="A304" s="4" t="s">
        <v>413</v>
      </c>
      <c r="B304" s="4" t="s">
        <v>622</v>
      </c>
      <c r="C304" s="40" t="s">
        <v>616</v>
      </c>
      <c r="D304" s="18" t="s">
        <v>2545</v>
      </c>
      <c r="E304" s="40" t="str">
        <f>VLOOKUP($D304,allFlowProduct!$A:$P,4,FALSE)</f>
        <v>กางเกงหม้อห้อม เอวยืด ขาสั้น L</v>
      </c>
      <c r="F304" s="40" t="str">
        <f>VLOOKUP($D304,allFlowProduct!$A:$P,5,FALSE)</f>
        <v>ตัว</v>
      </c>
      <c r="G304" s="40">
        <f>VLOOKUP($D304,allFlowProduct!$A:$P,3,FALSE)</f>
        <v>5</v>
      </c>
      <c r="H304" s="40">
        <f>VLOOKUP($D304,allFlowProduct!$A:$P,8,FALSE)</f>
        <v>1</v>
      </c>
      <c r="I304" s="40">
        <f t="shared" si="4"/>
        <v>7</v>
      </c>
    </row>
    <row r="305" spans="1:9" x14ac:dyDescent="0.5">
      <c r="A305" s="4" t="s">
        <v>414</v>
      </c>
      <c r="B305" s="4" t="s">
        <v>622</v>
      </c>
      <c r="C305" s="40" t="s">
        <v>10</v>
      </c>
      <c r="D305" s="18" t="s">
        <v>2546</v>
      </c>
      <c r="E305" s="40" t="str">
        <f>VLOOKUP($D305,allFlowProduct!$A:$P,4,FALSE)</f>
        <v>กางเกงหม้อห้อม เอวยืด ขาสั้น XL</v>
      </c>
      <c r="F305" s="40" t="str">
        <f>VLOOKUP($D305,allFlowProduct!$A:$P,5,FALSE)</f>
        <v>ตัว</v>
      </c>
      <c r="G305" s="40">
        <f>VLOOKUP($D305,allFlowProduct!$A:$P,3,FALSE)</f>
        <v>5</v>
      </c>
      <c r="H305" s="40">
        <f>VLOOKUP($D305,allFlowProduct!$A:$P,8,FALSE)</f>
        <v>1</v>
      </c>
      <c r="I305" s="40">
        <f t="shared" si="4"/>
        <v>7</v>
      </c>
    </row>
    <row r="306" spans="1:9" x14ac:dyDescent="0.5">
      <c r="A306" s="4" t="s">
        <v>415</v>
      </c>
      <c r="B306" s="4" t="s">
        <v>621</v>
      </c>
      <c r="C306" s="40" t="s">
        <v>614</v>
      </c>
      <c r="D306" s="18" t="s">
        <v>2547</v>
      </c>
      <c r="E306" s="40" t="str">
        <f>VLOOKUP($D306,allFlowProduct!$A:$P,4,FALSE)</f>
        <v>กางเกงหม้อห้อม เอวยืด ขายาว S</v>
      </c>
      <c r="F306" s="40" t="str">
        <f>VLOOKUP($D306,allFlowProduct!$A:$P,5,FALSE)</f>
        <v>ตัว</v>
      </c>
      <c r="G306" s="40">
        <f>VLOOKUP($D306,allFlowProduct!$A:$P,3,FALSE)</f>
        <v>5</v>
      </c>
      <c r="H306" s="40">
        <f>VLOOKUP($D306,allFlowProduct!$A:$P,8,FALSE)</f>
        <v>1</v>
      </c>
      <c r="I306" s="40">
        <f t="shared" si="4"/>
        <v>7</v>
      </c>
    </row>
    <row r="307" spans="1:9" x14ac:dyDescent="0.5">
      <c r="A307" s="4" t="s">
        <v>416</v>
      </c>
      <c r="B307" s="4" t="s">
        <v>621</v>
      </c>
      <c r="C307" s="40" t="s">
        <v>615</v>
      </c>
      <c r="D307" s="18" t="s">
        <v>2548</v>
      </c>
      <c r="E307" s="40" t="str">
        <f>VLOOKUP($D307,allFlowProduct!$A:$P,4,FALSE)</f>
        <v>กางเกงหม้อห้อม เอวยืด ขายาว M</v>
      </c>
      <c r="F307" s="40" t="str">
        <f>VLOOKUP($D307,allFlowProduct!$A:$P,5,FALSE)</f>
        <v>ตัว</v>
      </c>
      <c r="G307" s="40">
        <f>VLOOKUP($D307,allFlowProduct!$A:$P,3,FALSE)</f>
        <v>5</v>
      </c>
      <c r="H307" s="40">
        <f>VLOOKUP($D307,allFlowProduct!$A:$P,8,FALSE)</f>
        <v>1</v>
      </c>
      <c r="I307" s="40">
        <f t="shared" si="4"/>
        <v>7</v>
      </c>
    </row>
    <row r="308" spans="1:9" x14ac:dyDescent="0.5">
      <c r="A308" s="4" t="s">
        <v>417</v>
      </c>
      <c r="B308" s="4" t="s">
        <v>621</v>
      </c>
      <c r="C308" s="40" t="s">
        <v>616</v>
      </c>
      <c r="D308" s="18" t="s">
        <v>2549</v>
      </c>
      <c r="E308" s="40" t="str">
        <f>VLOOKUP($D308,allFlowProduct!$A:$P,4,FALSE)</f>
        <v>กางเกงหม้อห้อม เอวยืด ขายาว L</v>
      </c>
      <c r="F308" s="40" t="str">
        <f>VLOOKUP($D308,allFlowProduct!$A:$P,5,FALSE)</f>
        <v>ตัว</v>
      </c>
      <c r="G308" s="40">
        <f>VLOOKUP($D308,allFlowProduct!$A:$P,3,FALSE)</f>
        <v>5</v>
      </c>
      <c r="H308" s="40">
        <f>VLOOKUP($D308,allFlowProduct!$A:$P,8,FALSE)</f>
        <v>1</v>
      </c>
      <c r="I308" s="40">
        <f t="shared" si="4"/>
        <v>7</v>
      </c>
    </row>
    <row r="309" spans="1:9" x14ac:dyDescent="0.5">
      <c r="A309" s="4" t="s">
        <v>418</v>
      </c>
      <c r="B309" s="4" t="s">
        <v>621</v>
      </c>
      <c r="C309" s="40" t="s">
        <v>10</v>
      </c>
      <c r="D309" s="18" t="s">
        <v>2550</v>
      </c>
      <c r="E309" s="40" t="str">
        <f>VLOOKUP($D309,allFlowProduct!$A:$P,4,FALSE)</f>
        <v>กางเกงหม้อห้อม เอวยืด ขายาว XL</v>
      </c>
      <c r="F309" s="40" t="str">
        <f>VLOOKUP($D309,allFlowProduct!$A:$P,5,FALSE)</f>
        <v>ตัว</v>
      </c>
      <c r="G309" s="40">
        <f>VLOOKUP($D309,allFlowProduct!$A:$P,3,FALSE)</f>
        <v>5</v>
      </c>
      <c r="H309" s="40">
        <f>VLOOKUP($D309,allFlowProduct!$A:$P,8,FALSE)</f>
        <v>1</v>
      </c>
      <c r="I309" s="40">
        <f t="shared" si="4"/>
        <v>7</v>
      </c>
    </row>
    <row r="310" spans="1:9" x14ac:dyDescent="0.5">
      <c r="A310" s="4" t="s">
        <v>419</v>
      </c>
      <c r="B310" s="4" t="s">
        <v>621</v>
      </c>
      <c r="C310" s="40" t="s">
        <v>617</v>
      </c>
      <c r="D310" s="18" t="s">
        <v>2551</v>
      </c>
      <c r="E310" s="40" t="str">
        <f>VLOOKUP($D310,allFlowProduct!$A:$P,4,FALSE)</f>
        <v>กางเกงหม้อห้อม เอวยืด ขายาว 2XL</v>
      </c>
      <c r="F310" s="40" t="str">
        <f>VLOOKUP($D310,allFlowProduct!$A:$P,5,FALSE)</f>
        <v>ตัว</v>
      </c>
      <c r="G310" s="40">
        <f>VLOOKUP($D310,allFlowProduct!$A:$P,3,FALSE)</f>
        <v>5</v>
      </c>
      <c r="H310" s="40">
        <f>VLOOKUP($D310,allFlowProduct!$A:$P,8,FALSE)</f>
        <v>1</v>
      </c>
      <c r="I310" s="40">
        <f t="shared" si="4"/>
        <v>7</v>
      </c>
    </row>
    <row r="311" spans="1:9" x14ac:dyDescent="0.5">
      <c r="A311" s="4" t="s">
        <v>420</v>
      </c>
      <c r="B311" s="4" t="s">
        <v>628</v>
      </c>
      <c r="C311" s="40" t="s">
        <v>614</v>
      </c>
      <c r="D311" s="18" t="s">
        <v>2552</v>
      </c>
      <c r="E311" s="40" t="str">
        <f>VLOOKUP($D311,allFlowProduct!$A:$P,4,FALSE)</f>
        <v>กางเกงหม้อห้อม สะดอ ขาสั้น S</v>
      </c>
      <c r="F311" s="40" t="str">
        <f>VLOOKUP($D311,allFlowProduct!$A:$P,5,FALSE)</f>
        <v>ตัว</v>
      </c>
      <c r="G311" s="40">
        <f>VLOOKUP($D311,allFlowProduct!$A:$P,3,FALSE)</f>
        <v>5</v>
      </c>
      <c r="H311" s="40">
        <f>VLOOKUP($D311,allFlowProduct!$A:$P,8,FALSE)</f>
        <v>1</v>
      </c>
      <c r="I311" s="40">
        <f t="shared" si="4"/>
        <v>7</v>
      </c>
    </row>
    <row r="312" spans="1:9" x14ac:dyDescent="0.5">
      <c r="A312" s="4" t="s">
        <v>421</v>
      </c>
      <c r="B312" s="4" t="s">
        <v>628</v>
      </c>
      <c r="C312" s="40" t="s">
        <v>615</v>
      </c>
      <c r="D312" s="18" t="s">
        <v>2553</v>
      </c>
      <c r="E312" s="40" t="str">
        <f>VLOOKUP($D312,allFlowProduct!$A:$P,4,FALSE)</f>
        <v>กางเกงหม้อห้อม สะดอ ขาสั้น M</v>
      </c>
      <c r="F312" s="40" t="str">
        <f>VLOOKUP($D312,allFlowProduct!$A:$P,5,FALSE)</f>
        <v>ตัว</v>
      </c>
      <c r="G312" s="40">
        <f>VLOOKUP($D312,allFlowProduct!$A:$P,3,FALSE)</f>
        <v>5</v>
      </c>
      <c r="H312" s="40">
        <f>VLOOKUP($D312,allFlowProduct!$A:$P,8,FALSE)</f>
        <v>1</v>
      </c>
      <c r="I312" s="40">
        <f t="shared" si="4"/>
        <v>7</v>
      </c>
    </row>
    <row r="313" spans="1:9" x14ac:dyDescent="0.5">
      <c r="A313" s="4" t="s">
        <v>422</v>
      </c>
      <c r="B313" s="4" t="s">
        <v>628</v>
      </c>
      <c r="C313" s="40" t="s">
        <v>616</v>
      </c>
      <c r="D313" s="18" t="s">
        <v>2554</v>
      </c>
      <c r="E313" s="40" t="str">
        <f>VLOOKUP($D313,allFlowProduct!$A:$P,4,FALSE)</f>
        <v>กางเกงหม้อห้อม สะดอ ขาสั้น L</v>
      </c>
      <c r="F313" s="40" t="str">
        <f>VLOOKUP($D313,allFlowProduct!$A:$P,5,FALSE)</f>
        <v>ตัว</v>
      </c>
      <c r="G313" s="40">
        <f>VLOOKUP($D313,allFlowProduct!$A:$P,3,FALSE)</f>
        <v>5</v>
      </c>
      <c r="H313" s="40">
        <f>VLOOKUP($D313,allFlowProduct!$A:$P,8,FALSE)</f>
        <v>1</v>
      </c>
      <c r="I313" s="40">
        <f t="shared" si="4"/>
        <v>7</v>
      </c>
    </row>
    <row r="314" spans="1:9" x14ac:dyDescent="0.5">
      <c r="A314" s="4" t="s">
        <v>423</v>
      </c>
      <c r="B314" s="4" t="s">
        <v>628</v>
      </c>
      <c r="C314" s="40" t="s">
        <v>10</v>
      </c>
      <c r="D314" s="18" t="s">
        <v>2555</v>
      </c>
      <c r="E314" s="40" t="str">
        <f>VLOOKUP($D314,allFlowProduct!$A:$P,4,FALSE)</f>
        <v>กางเกงหม้อห้อม สะดอ ขาสั้น XL</v>
      </c>
      <c r="F314" s="40" t="str">
        <f>VLOOKUP($D314,allFlowProduct!$A:$P,5,FALSE)</f>
        <v>ตัว</v>
      </c>
      <c r="G314" s="40">
        <f>VLOOKUP($D314,allFlowProduct!$A:$P,3,FALSE)</f>
        <v>5</v>
      </c>
      <c r="H314" s="40">
        <f>VLOOKUP($D314,allFlowProduct!$A:$P,8,FALSE)</f>
        <v>1</v>
      </c>
      <c r="I314" s="40">
        <f t="shared" si="4"/>
        <v>7</v>
      </c>
    </row>
    <row r="315" spans="1:9" x14ac:dyDescent="0.5">
      <c r="A315" s="4" t="s">
        <v>424</v>
      </c>
      <c r="B315" s="4" t="s">
        <v>623</v>
      </c>
      <c r="C315" s="40" t="s">
        <v>614</v>
      </c>
      <c r="D315" s="18" t="s">
        <v>2556</v>
      </c>
      <c r="E315" s="40" t="str">
        <f>VLOOKUP($D315,allFlowProduct!$A:$P,4,FALSE)</f>
        <v>กางเกงหม้อห้อม สะดอ ขายาว S</v>
      </c>
      <c r="F315" s="40" t="str">
        <f>VLOOKUP($D315,allFlowProduct!$A:$P,5,FALSE)</f>
        <v>ตัว</v>
      </c>
      <c r="G315" s="40">
        <f>VLOOKUP($D315,allFlowProduct!$A:$P,3,FALSE)</f>
        <v>5</v>
      </c>
      <c r="H315" s="40">
        <f>VLOOKUP($D315,allFlowProduct!$A:$P,8,FALSE)</f>
        <v>1</v>
      </c>
      <c r="I315" s="40">
        <f t="shared" si="4"/>
        <v>7</v>
      </c>
    </row>
    <row r="316" spans="1:9" x14ac:dyDescent="0.5">
      <c r="A316" s="4" t="s">
        <v>425</v>
      </c>
      <c r="B316" s="4" t="s">
        <v>623</v>
      </c>
      <c r="C316" s="40" t="s">
        <v>615</v>
      </c>
      <c r="D316" s="18" t="s">
        <v>2557</v>
      </c>
      <c r="E316" s="40" t="str">
        <f>VLOOKUP($D316,allFlowProduct!$A:$P,4,FALSE)</f>
        <v>กางเกงหม้อห้อม สะดอ ขายาว M</v>
      </c>
      <c r="F316" s="40" t="str">
        <f>VLOOKUP($D316,allFlowProduct!$A:$P,5,FALSE)</f>
        <v>ตัว</v>
      </c>
      <c r="G316" s="40">
        <f>VLOOKUP($D316,allFlowProduct!$A:$P,3,FALSE)</f>
        <v>5</v>
      </c>
      <c r="H316" s="40">
        <f>VLOOKUP($D316,allFlowProduct!$A:$P,8,FALSE)</f>
        <v>1</v>
      </c>
      <c r="I316" s="40">
        <f t="shared" si="4"/>
        <v>7</v>
      </c>
    </row>
    <row r="317" spans="1:9" x14ac:dyDescent="0.5">
      <c r="A317" s="4" t="s">
        <v>426</v>
      </c>
      <c r="B317" s="4" t="s">
        <v>623</v>
      </c>
      <c r="C317" s="40" t="s">
        <v>616</v>
      </c>
      <c r="D317" s="18" t="s">
        <v>2558</v>
      </c>
      <c r="E317" s="40" t="str">
        <f>VLOOKUP($D317,allFlowProduct!$A:$P,4,FALSE)</f>
        <v>กางเกงหม้อห้อม สะดอ ขายาว L</v>
      </c>
      <c r="F317" s="40" t="str">
        <f>VLOOKUP($D317,allFlowProduct!$A:$P,5,FALSE)</f>
        <v>ตัว</v>
      </c>
      <c r="G317" s="40">
        <f>VLOOKUP($D317,allFlowProduct!$A:$P,3,FALSE)</f>
        <v>5</v>
      </c>
      <c r="H317" s="40">
        <f>VLOOKUP($D317,allFlowProduct!$A:$P,8,FALSE)</f>
        <v>1</v>
      </c>
      <c r="I317" s="40">
        <f t="shared" si="4"/>
        <v>7</v>
      </c>
    </row>
    <row r="318" spans="1:9" x14ac:dyDescent="0.5">
      <c r="A318" s="4" t="s">
        <v>427</v>
      </c>
      <c r="B318" s="4" t="s">
        <v>623</v>
      </c>
      <c r="C318" s="40" t="s">
        <v>10</v>
      </c>
      <c r="D318" s="18" t="s">
        <v>2559</v>
      </c>
      <c r="E318" s="40" t="str">
        <f>VLOOKUP($D318,allFlowProduct!$A:$P,4,FALSE)</f>
        <v>กางเกงหม้อห้อม สะดอ ขายาว XL</v>
      </c>
      <c r="F318" s="40" t="str">
        <f>VLOOKUP($D318,allFlowProduct!$A:$P,5,FALSE)</f>
        <v>ตัว</v>
      </c>
      <c r="G318" s="40">
        <f>VLOOKUP($D318,allFlowProduct!$A:$P,3,FALSE)</f>
        <v>5</v>
      </c>
      <c r="H318" s="40">
        <f>VLOOKUP($D318,allFlowProduct!$A:$P,8,FALSE)</f>
        <v>1</v>
      </c>
      <c r="I318" s="40">
        <f t="shared" si="4"/>
        <v>7</v>
      </c>
    </row>
    <row r="319" spans="1:9" x14ac:dyDescent="0.5">
      <c r="A319" s="4" t="s">
        <v>428</v>
      </c>
      <c r="B319" s="4" t="s">
        <v>623</v>
      </c>
      <c r="C319" s="40" t="s">
        <v>617</v>
      </c>
      <c r="D319" s="18" t="s">
        <v>2560</v>
      </c>
      <c r="E319" s="40" t="str">
        <f>VLOOKUP($D319,allFlowProduct!$A:$P,4,FALSE)</f>
        <v>กางเกงหม้อห้อม สะดอ ขายาว 2XL</v>
      </c>
      <c r="F319" s="40" t="str">
        <f>VLOOKUP($D319,allFlowProduct!$A:$P,5,FALSE)</f>
        <v>ตัว</v>
      </c>
      <c r="G319" s="40">
        <f>VLOOKUP($D319,allFlowProduct!$A:$P,3,FALSE)</f>
        <v>5</v>
      </c>
      <c r="H319" s="40">
        <f>VLOOKUP($D319,allFlowProduct!$A:$P,8,FALSE)</f>
        <v>1</v>
      </c>
      <c r="I319" s="40">
        <f t="shared" si="4"/>
        <v>7</v>
      </c>
    </row>
    <row r="320" spans="1:9" x14ac:dyDescent="0.5">
      <c r="A320" s="4" t="s">
        <v>429</v>
      </c>
      <c r="B320" s="5" t="s">
        <v>634</v>
      </c>
      <c r="C320" s="40" t="s">
        <v>614</v>
      </c>
      <c r="D320" s="18" t="s">
        <v>2561</v>
      </c>
      <c r="E320" s="40" t="str">
        <f>VLOOKUP($D320,allFlowProduct!$A:$P,4,FALSE)</f>
        <v>เสื้อที่ระลึกมหกรรมวันดินโลก 2562 S</v>
      </c>
      <c r="F320" s="40" t="str">
        <f>VLOOKUP($D320,allFlowProduct!$A:$P,5,FALSE)</f>
        <v>ตัว</v>
      </c>
      <c r="G320" s="40">
        <f>VLOOKUP($D320,allFlowProduct!$A:$P,3,FALSE)</f>
        <v>5</v>
      </c>
      <c r="H320" s="40">
        <f>VLOOKUP($D320,allFlowProduct!$A:$P,8,FALSE)</f>
        <v>1</v>
      </c>
      <c r="I320" s="40">
        <f t="shared" si="4"/>
        <v>7</v>
      </c>
    </row>
    <row r="321" spans="1:9" x14ac:dyDescent="0.5">
      <c r="A321" s="4" t="s">
        <v>430</v>
      </c>
      <c r="B321" s="5" t="s">
        <v>634</v>
      </c>
      <c r="C321" s="40" t="s">
        <v>615</v>
      </c>
      <c r="D321" s="18" t="s">
        <v>2562</v>
      </c>
      <c r="E321" s="40" t="str">
        <f>VLOOKUP($D321,allFlowProduct!$A:$P,4,FALSE)</f>
        <v>เสื้อที่ระลึกมหกรรมวันดินโลก 2562 M</v>
      </c>
      <c r="F321" s="40" t="str">
        <f>VLOOKUP($D321,allFlowProduct!$A:$P,5,FALSE)</f>
        <v>ตัว</v>
      </c>
      <c r="G321" s="40">
        <f>VLOOKUP($D321,allFlowProduct!$A:$P,3,FALSE)</f>
        <v>5</v>
      </c>
      <c r="H321" s="40">
        <f>VLOOKUP($D321,allFlowProduct!$A:$P,8,FALSE)</f>
        <v>1</v>
      </c>
      <c r="I321" s="40">
        <f t="shared" si="4"/>
        <v>7</v>
      </c>
    </row>
    <row r="322" spans="1:9" x14ac:dyDescent="0.5">
      <c r="A322" s="4" t="s">
        <v>431</v>
      </c>
      <c r="B322" s="5" t="s">
        <v>634</v>
      </c>
      <c r="C322" s="40" t="s">
        <v>616</v>
      </c>
      <c r="D322" s="18" t="s">
        <v>2563</v>
      </c>
      <c r="E322" s="40" t="str">
        <f>VLOOKUP($D322,allFlowProduct!$A:$P,4,FALSE)</f>
        <v>เสื้อที่ระลึกมหกรรมวันดินโลก 2562 L</v>
      </c>
      <c r="F322" s="40" t="str">
        <f>VLOOKUP($D322,allFlowProduct!$A:$P,5,FALSE)</f>
        <v>ตัว</v>
      </c>
      <c r="G322" s="40">
        <f>VLOOKUP($D322,allFlowProduct!$A:$P,3,FALSE)</f>
        <v>5</v>
      </c>
      <c r="H322" s="40">
        <f>VLOOKUP($D322,allFlowProduct!$A:$P,8,FALSE)</f>
        <v>1</v>
      </c>
      <c r="I322" s="40">
        <f t="shared" si="4"/>
        <v>7</v>
      </c>
    </row>
    <row r="323" spans="1:9" x14ac:dyDescent="0.5">
      <c r="A323" s="4" t="s">
        <v>432</v>
      </c>
      <c r="B323" s="5" t="s">
        <v>634</v>
      </c>
      <c r="C323" s="40" t="s">
        <v>10</v>
      </c>
      <c r="D323" s="18" t="s">
        <v>2564</v>
      </c>
      <c r="E323" s="40" t="str">
        <f>VLOOKUP($D323,allFlowProduct!$A:$P,4,FALSE)</f>
        <v>เสื้อที่ระลึกมหกรรมวันดินโลก 2562 XL</v>
      </c>
      <c r="F323" s="40" t="str">
        <f>VLOOKUP($D323,allFlowProduct!$A:$P,5,FALSE)</f>
        <v>ตัว</v>
      </c>
      <c r="G323" s="40">
        <f>VLOOKUP($D323,allFlowProduct!$A:$P,3,FALSE)</f>
        <v>5</v>
      </c>
      <c r="H323" s="40">
        <f>VLOOKUP($D323,allFlowProduct!$A:$P,8,FALSE)</f>
        <v>1</v>
      </c>
      <c r="I323" s="40">
        <f t="shared" ref="I323:I386" si="5">IF($H323=7,-1,IF($H323=1,7,IF($H323=3,7,IF($H323=5,0,"error"))))</f>
        <v>7</v>
      </c>
    </row>
    <row r="324" spans="1:9" x14ac:dyDescent="0.5">
      <c r="A324" s="4" t="s">
        <v>433</v>
      </c>
      <c r="B324" s="5" t="s">
        <v>634</v>
      </c>
      <c r="C324" s="40" t="s">
        <v>617</v>
      </c>
      <c r="D324" s="18" t="s">
        <v>2565</v>
      </c>
      <c r="E324" s="40" t="str">
        <f>VLOOKUP($D324,allFlowProduct!$A:$P,4,FALSE)</f>
        <v>เสื้อที่ระลึกมหกรรมวันดินโลก 2562 2XL</v>
      </c>
      <c r="F324" s="40" t="str">
        <f>VLOOKUP($D324,allFlowProduct!$A:$P,5,FALSE)</f>
        <v>ตัว</v>
      </c>
      <c r="G324" s="40">
        <f>VLOOKUP($D324,allFlowProduct!$A:$P,3,FALSE)</f>
        <v>5</v>
      </c>
      <c r="H324" s="40">
        <f>VLOOKUP($D324,allFlowProduct!$A:$P,8,FALSE)</f>
        <v>1</v>
      </c>
      <c r="I324" s="40">
        <f t="shared" si="5"/>
        <v>7</v>
      </c>
    </row>
    <row r="325" spans="1:9" x14ac:dyDescent="0.5">
      <c r="A325" s="4" t="s">
        <v>434</v>
      </c>
      <c r="B325" s="5" t="s">
        <v>634</v>
      </c>
      <c r="C325" s="40" t="s">
        <v>635</v>
      </c>
      <c r="D325" s="18" t="s">
        <v>2566</v>
      </c>
      <c r="E325" s="40" t="str">
        <f>VLOOKUP($D325,allFlowProduct!$A:$P,4,FALSE)</f>
        <v>เสื้อที่ระลึกมหกรรมวันดินโลก 2562 3XL</v>
      </c>
      <c r="F325" s="40" t="str">
        <f>VLOOKUP($D325,allFlowProduct!$A:$P,5,FALSE)</f>
        <v>ตัว</v>
      </c>
      <c r="G325" s="40">
        <f>VLOOKUP($D325,allFlowProduct!$A:$P,3,FALSE)</f>
        <v>5</v>
      </c>
      <c r="H325" s="40">
        <f>VLOOKUP($D325,allFlowProduct!$A:$P,8,FALSE)</f>
        <v>1</v>
      </c>
      <c r="I325" s="40">
        <f t="shared" si="5"/>
        <v>7</v>
      </c>
    </row>
    <row r="326" spans="1:9" x14ac:dyDescent="0.5">
      <c r="A326" s="4" t="s">
        <v>435</v>
      </c>
      <c r="B326" s="5" t="s">
        <v>636</v>
      </c>
      <c r="C326" s="40" t="s">
        <v>637</v>
      </c>
      <c r="D326" s="18" t="s">
        <v>2567</v>
      </c>
      <c r="E326" s="40" t="str">
        <f>VLOOKUP($D326,allFlowProduct!$A:$P,4,FALSE)</f>
        <v>เสื้อยืด เล็กเปลี่ยนโลก สีน้ำเงิน(สั้น) S</v>
      </c>
      <c r="F326" s="40" t="str">
        <f>VLOOKUP($D326,allFlowProduct!$A:$P,5,FALSE)</f>
        <v>ตัว</v>
      </c>
      <c r="G326" s="40">
        <f>VLOOKUP($D326,allFlowProduct!$A:$P,3,FALSE)</f>
        <v>5</v>
      </c>
      <c r="H326" s="40">
        <f>VLOOKUP($D326,allFlowProduct!$A:$P,8,FALSE)</f>
        <v>1</v>
      </c>
      <c r="I326" s="40">
        <f t="shared" si="5"/>
        <v>7</v>
      </c>
    </row>
    <row r="327" spans="1:9" x14ac:dyDescent="0.5">
      <c r="A327" s="4" t="s">
        <v>436</v>
      </c>
      <c r="B327" s="5" t="s">
        <v>636</v>
      </c>
      <c r="C327" s="40" t="s">
        <v>638</v>
      </c>
      <c r="D327" s="18" t="s">
        <v>2568</v>
      </c>
      <c r="E327" s="40" t="str">
        <f>VLOOKUP($D327,allFlowProduct!$A:$P,4,FALSE)</f>
        <v>เสื้อยืด เล็กเปลี่ยนโลก สีน้ำเงิน(สั้น) M</v>
      </c>
      <c r="F327" s="40" t="str">
        <f>VLOOKUP($D327,allFlowProduct!$A:$P,5,FALSE)</f>
        <v>ตัว</v>
      </c>
      <c r="G327" s="40">
        <f>VLOOKUP($D327,allFlowProduct!$A:$P,3,FALSE)</f>
        <v>5</v>
      </c>
      <c r="H327" s="40">
        <f>VLOOKUP($D327,allFlowProduct!$A:$P,8,FALSE)</f>
        <v>1</v>
      </c>
      <c r="I327" s="40">
        <f t="shared" si="5"/>
        <v>7</v>
      </c>
    </row>
    <row r="328" spans="1:9" x14ac:dyDescent="0.5">
      <c r="A328" s="4" t="s">
        <v>437</v>
      </c>
      <c r="B328" s="5" t="s">
        <v>636</v>
      </c>
      <c r="C328" s="40" t="s">
        <v>639</v>
      </c>
      <c r="D328" s="18" t="s">
        <v>2569</v>
      </c>
      <c r="E328" s="40" t="str">
        <f>VLOOKUP($D328,allFlowProduct!$A:$P,4,FALSE)</f>
        <v>เสื้อยืด เล็กเปลี่ยนโลก สีน้ำเงิน(สั้น) L</v>
      </c>
      <c r="F328" s="40" t="str">
        <f>VLOOKUP($D328,allFlowProduct!$A:$P,5,FALSE)</f>
        <v>ตัว</v>
      </c>
      <c r="G328" s="40">
        <f>VLOOKUP($D328,allFlowProduct!$A:$P,3,FALSE)</f>
        <v>5</v>
      </c>
      <c r="H328" s="40">
        <f>VLOOKUP($D328,allFlowProduct!$A:$P,8,FALSE)</f>
        <v>1</v>
      </c>
      <c r="I328" s="40">
        <f t="shared" si="5"/>
        <v>7</v>
      </c>
    </row>
    <row r="329" spans="1:9" x14ac:dyDescent="0.5">
      <c r="A329" s="4" t="s">
        <v>438</v>
      </c>
      <c r="B329" s="5" t="s">
        <v>636</v>
      </c>
      <c r="C329" s="40" t="s">
        <v>640</v>
      </c>
      <c r="D329" s="18" t="s">
        <v>2570</v>
      </c>
      <c r="E329" s="40" t="str">
        <f>VLOOKUP($D329,allFlowProduct!$A:$P,4,FALSE)</f>
        <v>เสื้อยืด เล็กเปลี่ยนโลก สีน้ำเงิน(สั้น) XL</v>
      </c>
      <c r="F329" s="40" t="str">
        <f>VLOOKUP($D329,allFlowProduct!$A:$P,5,FALSE)</f>
        <v>ตัว</v>
      </c>
      <c r="G329" s="40">
        <f>VLOOKUP($D329,allFlowProduct!$A:$P,3,FALSE)</f>
        <v>5</v>
      </c>
      <c r="H329" s="40">
        <f>VLOOKUP($D329,allFlowProduct!$A:$P,8,FALSE)</f>
        <v>1</v>
      </c>
      <c r="I329" s="40">
        <f t="shared" si="5"/>
        <v>7</v>
      </c>
    </row>
    <row r="330" spans="1:9" x14ac:dyDescent="0.5">
      <c r="A330" s="4" t="s">
        <v>439</v>
      </c>
      <c r="B330" s="5" t="s">
        <v>636</v>
      </c>
      <c r="C330" s="40" t="s">
        <v>641</v>
      </c>
      <c r="D330" s="18" t="s">
        <v>2571</v>
      </c>
      <c r="E330" s="40" t="str">
        <f>VLOOKUP($D330,allFlowProduct!$A:$P,4,FALSE)</f>
        <v>เสื้อยืด เล็กเปลี่ยนโลก สีน้ำเงิน(สั้น) 2XL</v>
      </c>
      <c r="F330" s="40" t="str">
        <f>VLOOKUP($D330,allFlowProduct!$A:$P,5,FALSE)</f>
        <v>ตัว</v>
      </c>
      <c r="G330" s="40">
        <f>VLOOKUP($D330,allFlowProduct!$A:$P,3,FALSE)</f>
        <v>5</v>
      </c>
      <c r="H330" s="40">
        <f>VLOOKUP($D330,allFlowProduct!$A:$P,8,FALSE)</f>
        <v>1</v>
      </c>
      <c r="I330" s="40">
        <f t="shared" si="5"/>
        <v>7</v>
      </c>
    </row>
    <row r="331" spans="1:9" x14ac:dyDescent="0.5">
      <c r="A331" s="4" t="s">
        <v>440</v>
      </c>
      <c r="B331" s="5" t="s">
        <v>642</v>
      </c>
      <c r="C331" s="40" t="s">
        <v>637</v>
      </c>
      <c r="D331" s="18" t="s">
        <v>2572</v>
      </c>
      <c r="E331" s="40" t="str">
        <f>VLOOKUP($D331,allFlowProduct!$A:$P,4,FALSE)</f>
        <v>เสื้อยืด เล็กเปลี่ยนโลก สีด้ายดิบ(สั้น) S</v>
      </c>
      <c r="F331" s="40" t="str">
        <f>VLOOKUP($D331,allFlowProduct!$A:$P,5,FALSE)</f>
        <v>ตัว</v>
      </c>
      <c r="G331" s="40">
        <f>VLOOKUP($D331,allFlowProduct!$A:$P,3,FALSE)</f>
        <v>5</v>
      </c>
      <c r="H331" s="40">
        <f>VLOOKUP($D331,allFlowProduct!$A:$P,8,FALSE)</f>
        <v>1</v>
      </c>
      <c r="I331" s="40">
        <f t="shared" si="5"/>
        <v>7</v>
      </c>
    </row>
    <row r="332" spans="1:9" x14ac:dyDescent="0.5">
      <c r="A332" s="4" t="s">
        <v>441</v>
      </c>
      <c r="B332" s="5" t="s">
        <v>642</v>
      </c>
      <c r="C332" s="40" t="s">
        <v>638</v>
      </c>
      <c r="D332" s="18" t="s">
        <v>2573</v>
      </c>
      <c r="E332" s="40" t="str">
        <f>VLOOKUP($D332,allFlowProduct!$A:$P,4,FALSE)</f>
        <v>เสื้อยืด เล็กเปลี่ยนโลก สีด้ายดิบ(สั้น) M</v>
      </c>
      <c r="F332" s="40" t="str">
        <f>VLOOKUP($D332,allFlowProduct!$A:$P,5,FALSE)</f>
        <v>ตัว</v>
      </c>
      <c r="G332" s="40">
        <f>VLOOKUP($D332,allFlowProduct!$A:$P,3,FALSE)</f>
        <v>5</v>
      </c>
      <c r="H332" s="40">
        <f>VLOOKUP($D332,allFlowProduct!$A:$P,8,FALSE)</f>
        <v>1</v>
      </c>
      <c r="I332" s="40">
        <f t="shared" si="5"/>
        <v>7</v>
      </c>
    </row>
    <row r="333" spans="1:9" x14ac:dyDescent="0.5">
      <c r="A333" s="4" t="s">
        <v>442</v>
      </c>
      <c r="B333" s="5" t="s">
        <v>642</v>
      </c>
      <c r="C333" s="40" t="s">
        <v>639</v>
      </c>
      <c r="D333" s="18" t="s">
        <v>2574</v>
      </c>
      <c r="E333" s="40" t="str">
        <f>VLOOKUP($D333,allFlowProduct!$A:$P,4,FALSE)</f>
        <v>เสื้อยืด เล็กเปลี่ยนโลก สีด้ายดิบ(สั้น) L</v>
      </c>
      <c r="F333" s="40" t="str">
        <f>VLOOKUP($D333,allFlowProduct!$A:$P,5,FALSE)</f>
        <v>ตัว</v>
      </c>
      <c r="G333" s="40">
        <f>VLOOKUP($D333,allFlowProduct!$A:$P,3,FALSE)</f>
        <v>5</v>
      </c>
      <c r="H333" s="40">
        <f>VLOOKUP($D333,allFlowProduct!$A:$P,8,FALSE)</f>
        <v>1</v>
      </c>
      <c r="I333" s="40">
        <f t="shared" si="5"/>
        <v>7</v>
      </c>
    </row>
    <row r="334" spans="1:9" x14ac:dyDescent="0.5">
      <c r="A334" s="4" t="s">
        <v>443</v>
      </c>
      <c r="B334" s="5" t="s">
        <v>642</v>
      </c>
      <c r="C334" s="40" t="s">
        <v>640</v>
      </c>
      <c r="D334" s="18" t="s">
        <v>2575</v>
      </c>
      <c r="E334" s="40" t="str">
        <f>VLOOKUP($D334,allFlowProduct!$A:$P,4,FALSE)</f>
        <v>เสื้อยืด เล็กเปลี่ยนโลก สีด้ายดิบ(สั้น) XL</v>
      </c>
      <c r="F334" s="40" t="str">
        <f>VLOOKUP($D334,allFlowProduct!$A:$P,5,FALSE)</f>
        <v>ตัว</v>
      </c>
      <c r="G334" s="40">
        <f>VLOOKUP($D334,allFlowProduct!$A:$P,3,FALSE)</f>
        <v>5</v>
      </c>
      <c r="H334" s="40">
        <f>VLOOKUP($D334,allFlowProduct!$A:$P,8,FALSE)</f>
        <v>1</v>
      </c>
      <c r="I334" s="40">
        <f t="shared" si="5"/>
        <v>7</v>
      </c>
    </row>
    <row r="335" spans="1:9" x14ac:dyDescent="0.5">
      <c r="A335" s="4" t="s">
        <v>444</v>
      </c>
      <c r="B335" s="5" t="s">
        <v>642</v>
      </c>
      <c r="C335" s="40" t="s">
        <v>641</v>
      </c>
      <c r="D335" s="18" t="s">
        <v>2576</v>
      </c>
      <c r="E335" s="40" t="str">
        <f>VLOOKUP($D335,allFlowProduct!$A:$P,4,FALSE)</f>
        <v>เสื้อยืด เล็กเปลี่ยนโลก สีด้ายดิบ(สั้น) 2XL</v>
      </c>
      <c r="F335" s="40" t="str">
        <f>VLOOKUP($D335,allFlowProduct!$A:$P,5,FALSE)</f>
        <v>ตัว</v>
      </c>
      <c r="G335" s="40">
        <f>VLOOKUP($D335,allFlowProduct!$A:$P,3,FALSE)</f>
        <v>5</v>
      </c>
      <c r="H335" s="40">
        <f>VLOOKUP($D335,allFlowProduct!$A:$P,8,FALSE)</f>
        <v>1</v>
      </c>
      <c r="I335" s="40">
        <f t="shared" si="5"/>
        <v>7</v>
      </c>
    </row>
    <row r="336" spans="1:9" x14ac:dyDescent="0.5">
      <c r="A336" s="4" t="s">
        <v>445</v>
      </c>
      <c r="B336" s="5" t="s">
        <v>643</v>
      </c>
      <c r="C336" s="40" t="s">
        <v>637</v>
      </c>
      <c r="D336" s="18" t="s">
        <v>2577</v>
      </c>
      <c r="E336" s="40" t="str">
        <f>VLOOKUP($D336,allFlowProduct!$A:$P,4,FALSE)</f>
        <v>เสื้อยืด เล็กเปลี่ยนโลก สีเทา(ยาว ) S</v>
      </c>
      <c r="F336" s="40" t="str">
        <f>VLOOKUP($D336,allFlowProduct!$A:$P,5,FALSE)</f>
        <v>ตัว</v>
      </c>
      <c r="G336" s="40">
        <f>VLOOKUP($D336,allFlowProduct!$A:$P,3,FALSE)</f>
        <v>5</v>
      </c>
      <c r="H336" s="40">
        <f>VLOOKUP($D336,allFlowProduct!$A:$P,8,FALSE)</f>
        <v>1</v>
      </c>
      <c r="I336" s="40">
        <f t="shared" si="5"/>
        <v>7</v>
      </c>
    </row>
    <row r="337" spans="1:9" x14ac:dyDescent="0.5">
      <c r="A337" s="4" t="s">
        <v>446</v>
      </c>
      <c r="B337" s="5" t="s">
        <v>643</v>
      </c>
      <c r="C337" s="40" t="s">
        <v>638</v>
      </c>
      <c r="D337" s="18" t="s">
        <v>2578</v>
      </c>
      <c r="E337" s="40" t="str">
        <f>VLOOKUP($D337,allFlowProduct!$A:$P,4,FALSE)</f>
        <v>เสื้อยืด เล็กเปลี่ยนโลก สีเทา(ยาว ) M</v>
      </c>
      <c r="F337" s="40" t="str">
        <f>VLOOKUP($D337,allFlowProduct!$A:$P,5,FALSE)</f>
        <v>ตัว</v>
      </c>
      <c r="G337" s="40">
        <f>VLOOKUP($D337,allFlowProduct!$A:$P,3,FALSE)</f>
        <v>5</v>
      </c>
      <c r="H337" s="40">
        <f>VLOOKUP($D337,allFlowProduct!$A:$P,8,FALSE)</f>
        <v>1</v>
      </c>
      <c r="I337" s="40">
        <f t="shared" si="5"/>
        <v>7</v>
      </c>
    </row>
    <row r="338" spans="1:9" x14ac:dyDescent="0.5">
      <c r="A338" s="4" t="s">
        <v>447</v>
      </c>
      <c r="B338" s="5" t="s">
        <v>643</v>
      </c>
      <c r="C338" s="40" t="s">
        <v>639</v>
      </c>
      <c r="D338" s="18" t="s">
        <v>2579</v>
      </c>
      <c r="E338" s="40" t="str">
        <f>VLOOKUP($D338,allFlowProduct!$A:$P,4,FALSE)</f>
        <v>เสื้อยืด เล็กเปลี่ยนโลก สีเทา(ยาว ) L</v>
      </c>
      <c r="F338" s="40" t="str">
        <f>VLOOKUP($D338,allFlowProduct!$A:$P,5,FALSE)</f>
        <v>ตัว</v>
      </c>
      <c r="G338" s="40">
        <f>VLOOKUP($D338,allFlowProduct!$A:$P,3,FALSE)</f>
        <v>5</v>
      </c>
      <c r="H338" s="40">
        <f>VLOOKUP($D338,allFlowProduct!$A:$P,8,FALSE)</f>
        <v>1</v>
      </c>
      <c r="I338" s="40">
        <f t="shared" si="5"/>
        <v>7</v>
      </c>
    </row>
    <row r="339" spans="1:9" x14ac:dyDescent="0.5">
      <c r="A339" s="4" t="s">
        <v>448</v>
      </c>
      <c r="B339" s="5" t="s">
        <v>643</v>
      </c>
      <c r="C339" s="40" t="s">
        <v>640</v>
      </c>
      <c r="D339" s="18" t="s">
        <v>2580</v>
      </c>
      <c r="E339" s="40" t="str">
        <f>VLOOKUP($D339,allFlowProduct!$A:$P,4,FALSE)</f>
        <v>เสื้อยืด เล็กเปลี่ยนโลก สีเทา(ยาว ) XL</v>
      </c>
      <c r="F339" s="40" t="str">
        <f>VLOOKUP($D339,allFlowProduct!$A:$P,5,FALSE)</f>
        <v>ตัว</v>
      </c>
      <c r="G339" s="40">
        <f>VLOOKUP($D339,allFlowProduct!$A:$P,3,FALSE)</f>
        <v>5</v>
      </c>
      <c r="H339" s="40">
        <f>VLOOKUP($D339,allFlowProduct!$A:$P,8,FALSE)</f>
        <v>1</v>
      </c>
      <c r="I339" s="40">
        <f t="shared" si="5"/>
        <v>7</v>
      </c>
    </row>
    <row r="340" spans="1:9" x14ac:dyDescent="0.5">
      <c r="A340" s="4" t="s">
        <v>449</v>
      </c>
      <c r="B340" s="5" t="s">
        <v>643</v>
      </c>
      <c r="C340" s="40" t="s">
        <v>641</v>
      </c>
      <c r="D340" s="18" t="s">
        <v>2581</v>
      </c>
      <c r="E340" s="40" t="str">
        <f>VLOOKUP($D340,allFlowProduct!$A:$P,4,FALSE)</f>
        <v>เสื้อยืด เล็กเปลี่ยนโลก สีเทา(ยาว ) 2XL</v>
      </c>
      <c r="F340" s="40" t="str">
        <f>VLOOKUP($D340,allFlowProduct!$A:$P,5,FALSE)</f>
        <v>ตัว</v>
      </c>
      <c r="G340" s="40">
        <f>VLOOKUP($D340,allFlowProduct!$A:$P,3,FALSE)</f>
        <v>5</v>
      </c>
      <c r="H340" s="40">
        <f>VLOOKUP($D340,allFlowProduct!$A:$P,8,FALSE)</f>
        <v>1</v>
      </c>
      <c r="I340" s="40">
        <f t="shared" si="5"/>
        <v>7</v>
      </c>
    </row>
    <row r="341" spans="1:9" x14ac:dyDescent="0.5">
      <c r="A341" s="4" t="s">
        <v>450</v>
      </c>
      <c r="B341" s="4" t="s">
        <v>644</v>
      </c>
      <c r="C341" s="40" t="s">
        <v>614</v>
      </c>
      <c r="D341" s="18" t="s">
        <v>2582</v>
      </c>
      <c r="E341" s="40" t="str">
        <f>VLOOKUP($D341,allFlowProduct!$A:$P,4,FALSE)</f>
        <v>เสื้อคอกลม ยักษ์กะโจน สีครีม S</v>
      </c>
      <c r="F341" s="40" t="str">
        <f>VLOOKUP($D341,allFlowProduct!$A:$P,5,FALSE)</f>
        <v>ตัว</v>
      </c>
      <c r="G341" s="40">
        <f>VLOOKUP($D341,allFlowProduct!$A:$P,3,FALSE)</f>
        <v>5</v>
      </c>
      <c r="H341" s="40">
        <f>VLOOKUP($D341,allFlowProduct!$A:$P,8,FALSE)</f>
        <v>1</v>
      </c>
      <c r="I341" s="40">
        <f t="shared" si="5"/>
        <v>7</v>
      </c>
    </row>
    <row r="342" spans="1:9" x14ac:dyDescent="0.5">
      <c r="A342" s="4" t="s">
        <v>451</v>
      </c>
      <c r="B342" s="4" t="s">
        <v>644</v>
      </c>
      <c r="C342" s="40" t="s">
        <v>615</v>
      </c>
      <c r="D342" s="18" t="s">
        <v>2583</v>
      </c>
      <c r="E342" s="40" t="str">
        <f>VLOOKUP($D342,allFlowProduct!$A:$P,4,FALSE)</f>
        <v>เสื้อคอกลม ยักษ์กะโจน สีครีม M</v>
      </c>
      <c r="F342" s="40" t="str">
        <f>VLOOKUP($D342,allFlowProduct!$A:$P,5,FALSE)</f>
        <v>ตัว</v>
      </c>
      <c r="G342" s="40">
        <f>VLOOKUP($D342,allFlowProduct!$A:$P,3,FALSE)</f>
        <v>5</v>
      </c>
      <c r="H342" s="40">
        <f>VLOOKUP($D342,allFlowProduct!$A:$P,8,FALSE)</f>
        <v>1</v>
      </c>
      <c r="I342" s="40">
        <f t="shared" si="5"/>
        <v>7</v>
      </c>
    </row>
    <row r="343" spans="1:9" x14ac:dyDescent="0.5">
      <c r="A343" s="4" t="s">
        <v>452</v>
      </c>
      <c r="B343" s="4" t="s">
        <v>644</v>
      </c>
      <c r="C343" s="40" t="s">
        <v>616</v>
      </c>
      <c r="D343" s="18" t="s">
        <v>2584</v>
      </c>
      <c r="E343" s="40" t="str">
        <f>VLOOKUP($D343,allFlowProduct!$A:$P,4,FALSE)</f>
        <v>เสื้อคอกลม ยักษ์กะโจน สีครีม L</v>
      </c>
      <c r="F343" s="40" t="str">
        <f>VLOOKUP($D343,allFlowProduct!$A:$P,5,FALSE)</f>
        <v>ตัว</v>
      </c>
      <c r="G343" s="40">
        <f>VLOOKUP($D343,allFlowProduct!$A:$P,3,FALSE)</f>
        <v>5</v>
      </c>
      <c r="H343" s="40">
        <f>VLOOKUP($D343,allFlowProduct!$A:$P,8,FALSE)</f>
        <v>1</v>
      </c>
      <c r="I343" s="40">
        <f t="shared" si="5"/>
        <v>7</v>
      </c>
    </row>
    <row r="344" spans="1:9" x14ac:dyDescent="0.5">
      <c r="A344" s="4" t="s">
        <v>453</v>
      </c>
      <c r="B344" s="4" t="s">
        <v>644</v>
      </c>
      <c r="C344" s="40" t="s">
        <v>10</v>
      </c>
      <c r="D344" s="18" t="s">
        <v>2585</v>
      </c>
      <c r="E344" s="40" t="str">
        <f>VLOOKUP($D344,allFlowProduct!$A:$P,4,FALSE)</f>
        <v>เสื้อคอกลม ยักษ์กะโจน สีครีม XL</v>
      </c>
      <c r="F344" s="40" t="str">
        <f>VLOOKUP($D344,allFlowProduct!$A:$P,5,FALSE)</f>
        <v>ตัว</v>
      </c>
      <c r="G344" s="40">
        <f>VLOOKUP($D344,allFlowProduct!$A:$P,3,FALSE)</f>
        <v>5</v>
      </c>
      <c r="H344" s="40">
        <f>VLOOKUP($D344,allFlowProduct!$A:$P,8,FALSE)</f>
        <v>1</v>
      </c>
      <c r="I344" s="40">
        <f t="shared" si="5"/>
        <v>7</v>
      </c>
    </row>
    <row r="345" spans="1:9" x14ac:dyDescent="0.5">
      <c r="A345" s="4" t="s">
        <v>454</v>
      </c>
      <c r="B345" s="4" t="s">
        <v>644</v>
      </c>
      <c r="C345" s="40" t="s">
        <v>617</v>
      </c>
      <c r="D345" s="18" t="s">
        <v>2586</v>
      </c>
      <c r="E345" s="40" t="str">
        <f>VLOOKUP($D345,allFlowProduct!$A:$P,4,FALSE)</f>
        <v>เสื้อคอกลม ยักษ์กะโจน สีครีม 2XL</v>
      </c>
      <c r="F345" s="40" t="str">
        <f>VLOOKUP($D345,allFlowProduct!$A:$P,5,FALSE)</f>
        <v>ตัว</v>
      </c>
      <c r="G345" s="40">
        <f>VLOOKUP($D345,allFlowProduct!$A:$P,3,FALSE)</f>
        <v>5</v>
      </c>
      <c r="H345" s="40">
        <f>VLOOKUP($D345,allFlowProduct!$A:$P,8,FALSE)</f>
        <v>1</v>
      </c>
      <c r="I345" s="40">
        <f t="shared" si="5"/>
        <v>7</v>
      </c>
    </row>
    <row r="346" spans="1:9" x14ac:dyDescent="0.5">
      <c r="A346" s="4" t="s">
        <v>455</v>
      </c>
      <c r="B346" s="4" t="s">
        <v>645</v>
      </c>
      <c r="C346" s="40" t="s">
        <v>614</v>
      </c>
      <c r="D346" s="18" t="s">
        <v>2587</v>
      </c>
      <c r="E346" s="40" t="str">
        <f>VLOOKUP($D346,allFlowProduct!$A:$P,4,FALSE)</f>
        <v>เสื้อคอวี ยักษ์กะโจน สีครีม S</v>
      </c>
      <c r="F346" s="40" t="str">
        <f>VLOOKUP($D346,allFlowProduct!$A:$P,5,FALSE)</f>
        <v>ตัว</v>
      </c>
      <c r="G346" s="40">
        <f>VLOOKUP($D346,allFlowProduct!$A:$P,3,FALSE)</f>
        <v>5</v>
      </c>
      <c r="H346" s="40">
        <f>VLOOKUP($D346,allFlowProduct!$A:$P,8,FALSE)</f>
        <v>1</v>
      </c>
      <c r="I346" s="40">
        <f t="shared" si="5"/>
        <v>7</v>
      </c>
    </row>
    <row r="347" spans="1:9" x14ac:dyDescent="0.5">
      <c r="A347" s="4" t="s">
        <v>456</v>
      </c>
      <c r="B347" s="4" t="s">
        <v>645</v>
      </c>
      <c r="C347" s="40" t="s">
        <v>615</v>
      </c>
      <c r="D347" s="18" t="s">
        <v>2588</v>
      </c>
      <c r="E347" s="40" t="str">
        <f>VLOOKUP($D347,allFlowProduct!$A:$P,4,FALSE)</f>
        <v>เสื้อคอวี ยักษ์กะโจน สีครีม M</v>
      </c>
      <c r="F347" s="40" t="str">
        <f>VLOOKUP($D347,allFlowProduct!$A:$P,5,FALSE)</f>
        <v>ตัว</v>
      </c>
      <c r="G347" s="40">
        <f>VLOOKUP($D347,allFlowProduct!$A:$P,3,FALSE)</f>
        <v>5</v>
      </c>
      <c r="H347" s="40">
        <f>VLOOKUP($D347,allFlowProduct!$A:$P,8,FALSE)</f>
        <v>1</v>
      </c>
      <c r="I347" s="40">
        <f t="shared" si="5"/>
        <v>7</v>
      </c>
    </row>
    <row r="348" spans="1:9" x14ac:dyDescent="0.5">
      <c r="A348" s="4" t="s">
        <v>457</v>
      </c>
      <c r="B348" s="4" t="s">
        <v>645</v>
      </c>
      <c r="C348" s="40" t="s">
        <v>616</v>
      </c>
      <c r="D348" s="18" t="s">
        <v>2589</v>
      </c>
      <c r="E348" s="40" t="str">
        <f>VLOOKUP($D348,allFlowProduct!$A:$P,4,FALSE)</f>
        <v>เสื้อคอวี ยักษ์กะโจน สีครีม L</v>
      </c>
      <c r="F348" s="40" t="str">
        <f>VLOOKUP($D348,allFlowProduct!$A:$P,5,FALSE)</f>
        <v>ตัว</v>
      </c>
      <c r="G348" s="40">
        <f>VLOOKUP($D348,allFlowProduct!$A:$P,3,FALSE)</f>
        <v>5</v>
      </c>
      <c r="H348" s="40">
        <f>VLOOKUP($D348,allFlowProduct!$A:$P,8,FALSE)</f>
        <v>1</v>
      </c>
      <c r="I348" s="40">
        <f t="shared" si="5"/>
        <v>7</v>
      </c>
    </row>
    <row r="349" spans="1:9" x14ac:dyDescent="0.5">
      <c r="A349" s="4" t="s">
        <v>458</v>
      </c>
      <c r="B349" s="4" t="s">
        <v>645</v>
      </c>
      <c r="C349" s="40" t="s">
        <v>10</v>
      </c>
      <c r="D349" s="18" t="s">
        <v>2590</v>
      </c>
      <c r="E349" s="40" t="str">
        <f>VLOOKUP($D349,allFlowProduct!$A:$P,4,FALSE)</f>
        <v>เสื้อคอวี ยักษ์กะโจน สีครีม XL</v>
      </c>
      <c r="F349" s="40" t="str">
        <f>VLOOKUP($D349,allFlowProduct!$A:$P,5,FALSE)</f>
        <v>ตัว</v>
      </c>
      <c r="G349" s="40">
        <f>VLOOKUP($D349,allFlowProduct!$A:$P,3,FALSE)</f>
        <v>5</v>
      </c>
      <c r="H349" s="40">
        <f>VLOOKUP($D349,allFlowProduct!$A:$P,8,FALSE)</f>
        <v>1</v>
      </c>
      <c r="I349" s="40">
        <f t="shared" si="5"/>
        <v>7</v>
      </c>
    </row>
    <row r="350" spans="1:9" x14ac:dyDescent="0.5">
      <c r="A350" s="4" t="s">
        <v>459</v>
      </c>
      <c r="B350" s="4" t="s">
        <v>645</v>
      </c>
      <c r="C350" s="40" t="s">
        <v>617</v>
      </c>
      <c r="D350" s="18" t="s">
        <v>2591</v>
      </c>
      <c r="E350" s="40" t="str">
        <f>VLOOKUP($D350,allFlowProduct!$A:$P,4,FALSE)</f>
        <v>เสื้อคอวี ยักษ์กะโจน สีครีม 2XL</v>
      </c>
      <c r="F350" s="40" t="str">
        <f>VLOOKUP($D350,allFlowProduct!$A:$P,5,FALSE)</f>
        <v>ตัว</v>
      </c>
      <c r="G350" s="40">
        <f>VLOOKUP($D350,allFlowProduct!$A:$P,3,FALSE)</f>
        <v>5</v>
      </c>
      <c r="H350" s="40">
        <f>VLOOKUP($D350,allFlowProduct!$A:$P,8,FALSE)</f>
        <v>1</v>
      </c>
      <c r="I350" s="40">
        <f t="shared" si="5"/>
        <v>7</v>
      </c>
    </row>
    <row r="351" spans="1:9" x14ac:dyDescent="0.5">
      <c r="A351" s="4" t="s">
        <v>460</v>
      </c>
      <c r="B351" s="4" t="s">
        <v>126</v>
      </c>
      <c r="C351" s="40" t="s">
        <v>194</v>
      </c>
      <c r="D351" s="18" t="s">
        <v>2858</v>
      </c>
      <c r="E351" s="40" t="str">
        <f>VLOOKUP($D351,allFlowProduct!$A:$P,4,FALSE)</f>
        <v>Vanilla shortbread cookie(ฐธ9)</v>
      </c>
      <c r="F351" s="40" t="str">
        <f>VLOOKUP($D351,allFlowProduct!$A:$P,5,FALSE)</f>
        <v>ถุง</v>
      </c>
      <c r="G351" s="40">
        <f>VLOOKUP($D351,allFlowProduct!$A:$P,3,FALSE)</f>
        <v>3</v>
      </c>
      <c r="H351" s="40">
        <f>VLOOKUP($D351,allFlowProduct!$A:$P,8,FALSE)</f>
        <v>1</v>
      </c>
      <c r="I351" s="40">
        <f t="shared" si="5"/>
        <v>7</v>
      </c>
    </row>
    <row r="352" spans="1:9" x14ac:dyDescent="0.5">
      <c r="A352" s="4" t="s">
        <v>461</v>
      </c>
      <c r="B352" s="4" t="s">
        <v>127</v>
      </c>
      <c r="C352" s="40" t="s">
        <v>647</v>
      </c>
      <c r="D352" s="18" t="s">
        <v>2859</v>
      </c>
      <c r="E352" s="40" t="str">
        <f>VLOOKUP($D352,allFlowProduct!$A:$P,4,FALSE)</f>
        <v>Coconut cream scone(ฐธ9)</v>
      </c>
      <c r="F352" s="40" t="str">
        <f>VLOOKUP($D352,allFlowProduct!$A:$P,5,FALSE)</f>
        <v>กล่อง</v>
      </c>
      <c r="G352" s="40">
        <f>VLOOKUP($D352,allFlowProduct!$A:$P,3,FALSE)</f>
        <v>3</v>
      </c>
      <c r="H352" s="40">
        <f>VLOOKUP($D352,allFlowProduct!$A:$P,8,FALSE)</f>
        <v>1</v>
      </c>
      <c r="I352" s="40">
        <f t="shared" si="5"/>
        <v>7</v>
      </c>
    </row>
    <row r="353" spans="1:9" x14ac:dyDescent="0.5">
      <c r="A353" s="4" t="s">
        <v>462</v>
      </c>
      <c r="B353" s="4" t="s">
        <v>128</v>
      </c>
      <c r="C353" s="40" t="s">
        <v>12</v>
      </c>
      <c r="D353" s="18" t="s">
        <v>2860</v>
      </c>
      <c r="E353" s="40" t="str">
        <f>VLOOKUP($D353,allFlowProduct!$A:$P,4,FALSE)</f>
        <v>Banana Bread Granola(ฐธ9)</v>
      </c>
      <c r="F353" s="40" t="str">
        <f>VLOOKUP($D353,allFlowProduct!$A:$P,5,FALSE)</f>
        <v>ซอง</v>
      </c>
      <c r="G353" s="40">
        <f>VLOOKUP($D353,allFlowProduct!$A:$P,3,FALSE)</f>
        <v>3</v>
      </c>
      <c r="H353" s="40">
        <f>VLOOKUP($D353,allFlowProduct!$A:$P,8,FALSE)</f>
        <v>1</v>
      </c>
      <c r="I353" s="40">
        <f t="shared" si="5"/>
        <v>7</v>
      </c>
    </row>
    <row r="354" spans="1:9" x14ac:dyDescent="0.5">
      <c r="A354" s="4" t="s">
        <v>463</v>
      </c>
      <c r="B354" s="4" t="s">
        <v>129</v>
      </c>
      <c r="C354" s="40" t="s">
        <v>647</v>
      </c>
      <c r="D354" s="18" t="s">
        <v>2861</v>
      </c>
      <c r="E354" s="40" t="str">
        <f>VLOOKUP($D354,allFlowProduct!$A:$P,4,FALSE)</f>
        <v>Brownies(ฐธ9)</v>
      </c>
      <c r="F354" s="40" t="str">
        <f>VLOOKUP($D354,allFlowProduct!$A:$P,5,FALSE)</f>
        <v>กล่อง</v>
      </c>
      <c r="G354" s="40">
        <f>VLOOKUP($D354,allFlowProduct!$A:$P,3,FALSE)</f>
        <v>3</v>
      </c>
      <c r="H354" s="40">
        <f>VLOOKUP($D354,allFlowProduct!$A:$P,8,FALSE)</f>
        <v>1</v>
      </c>
      <c r="I354" s="40">
        <f t="shared" si="5"/>
        <v>7</v>
      </c>
    </row>
    <row r="355" spans="1:9" x14ac:dyDescent="0.5">
      <c r="A355" s="4" t="s">
        <v>464</v>
      </c>
      <c r="B355" s="8" t="s">
        <v>130</v>
      </c>
      <c r="C355" s="40" t="s">
        <v>194</v>
      </c>
      <c r="D355" s="18" t="s">
        <v>2862</v>
      </c>
      <c r="E355" s="40" t="str">
        <f>VLOOKUP($D355,allFlowProduct!$A:$P,4,FALSE)</f>
        <v>Cocoa nibs shortbread(ฐธ9)</v>
      </c>
      <c r="F355" s="40" t="str">
        <f>VLOOKUP($D355,allFlowProduct!$A:$P,5,FALSE)</f>
        <v>ถุง</v>
      </c>
      <c r="G355" s="40">
        <f>VLOOKUP($D355,allFlowProduct!$A:$P,3,FALSE)</f>
        <v>3</v>
      </c>
      <c r="H355" s="40">
        <f>VLOOKUP($D355,allFlowProduct!$A:$P,8,FALSE)</f>
        <v>1</v>
      </c>
      <c r="I355" s="40">
        <f t="shared" si="5"/>
        <v>7</v>
      </c>
    </row>
    <row r="356" spans="1:9" x14ac:dyDescent="0.5">
      <c r="A356" s="4" t="s">
        <v>465</v>
      </c>
      <c r="B356" s="4" t="s">
        <v>131</v>
      </c>
      <c r="C356" s="40" t="s">
        <v>593</v>
      </c>
      <c r="D356" s="18" t="s">
        <v>2863</v>
      </c>
      <c r="E356" s="40" t="str">
        <f>VLOOKUP($D356,allFlowProduct!$A:$P,4,FALSE)</f>
        <v>ขนมปังกล้วยเล็บมือนาง(ฐธ9)</v>
      </c>
      <c r="F356" s="40" t="str">
        <f>VLOOKUP($D356,allFlowProduct!$A:$P,5,FALSE)</f>
        <v>ก้อน</v>
      </c>
      <c r="G356" s="40">
        <f>VLOOKUP($D356,allFlowProduct!$A:$P,3,FALSE)</f>
        <v>3</v>
      </c>
      <c r="H356" s="40">
        <f>VLOOKUP($D356,allFlowProduct!$A:$P,8,FALSE)</f>
        <v>1</v>
      </c>
      <c r="I356" s="40">
        <f t="shared" si="5"/>
        <v>7</v>
      </c>
    </row>
    <row r="357" spans="1:9" x14ac:dyDescent="0.5">
      <c r="A357" s="4" t="s">
        <v>466</v>
      </c>
      <c r="B357" s="9" t="s">
        <v>132</v>
      </c>
      <c r="C357" s="40" t="s">
        <v>593</v>
      </c>
      <c r="D357" s="18" t="s">
        <v>2864</v>
      </c>
      <c r="E357" s="40" t="str">
        <f>VLOOKUP($D357,allFlowProduct!$A:$P,4,FALSE)</f>
        <v>ขนมปังโฮลวีทเม็ดมะม่วงหิมพานต์(ฐธ9)</v>
      </c>
      <c r="F357" s="40" t="str">
        <f>VLOOKUP($D357,allFlowProduct!$A:$P,5,FALSE)</f>
        <v>ก้อน</v>
      </c>
      <c r="G357" s="40">
        <f>VLOOKUP($D357,allFlowProduct!$A:$P,3,FALSE)</f>
        <v>3</v>
      </c>
      <c r="H357" s="40">
        <f>VLOOKUP($D357,allFlowProduct!$A:$P,8,FALSE)</f>
        <v>1</v>
      </c>
      <c r="I357" s="40">
        <f t="shared" si="5"/>
        <v>7</v>
      </c>
    </row>
    <row r="358" spans="1:9" x14ac:dyDescent="0.5">
      <c r="A358" s="4" t="s">
        <v>467</v>
      </c>
      <c r="B358" s="8" t="s">
        <v>133</v>
      </c>
      <c r="C358" s="40" t="s">
        <v>593</v>
      </c>
      <c r="D358" s="18" t="s">
        <v>2865</v>
      </c>
      <c r="E358" s="40" t="str">
        <f>VLOOKUP($D358,allFlowProduct!$A:$P,4,FALSE)</f>
        <v>ขนมปังงาดำข้าวกล้อง(ฐธ9)</v>
      </c>
      <c r="F358" s="40" t="str">
        <f>VLOOKUP($D358,allFlowProduct!$A:$P,5,FALSE)</f>
        <v>ก้อน</v>
      </c>
      <c r="G358" s="40">
        <f>VLOOKUP($D358,allFlowProduct!$A:$P,3,FALSE)</f>
        <v>3</v>
      </c>
      <c r="H358" s="40">
        <f>VLOOKUP($D358,allFlowProduct!$A:$P,8,FALSE)</f>
        <v>1</v>
      </c>
      <c r="I358" s="40">
        <f t="shared" si="5"/>
        <v>7</v>
      </c>
    </row>
    <row r="359" spans="1:9" x14ac:dyDescent="0.5">
      <c r="A359" s="4" t="s">
        <v>468</v>
      </c>
      <c r="B359" s="8" t="s">
        <v>134</v>
      </c>
      <c r="C359" s="40" t="s">
        <v>593</v>
      </c>
      <c r="D359" s="18" t="s">
        <v>2866</v>
      </c>
      <c r="E359" s="40" t="str">
        <f>VLOOKUP($D359,allFlowProduct!$A:$P,4,FALSE)</f>
        <v>ขนมปังโฮลวีทงา(ฐธ9)</v>
      </c>
      <c r="F359" s="40" t="str">
        <f>VLOOKUP($D359,allFlowProduct!$A:$P,5,FALSE)</f>
        <v>ก้อน</v>
      </c>
      <c r="G359" s="40">
        <f>VLOOKUP($D359,allFlowProduct!$A:$P,3,FALSE)</f>
        <v>3</v>
      </c>
      <c r="H359" s="40">
        <f>VLOOKUP($D359,allFlowProduct!$A:$P,8,FALSE)</f>
        <v>1</v>
      </c>
      <c r="I359" s="40">
        <f t="shared" si="5"/>
        <v>7</v>
      </c>
    </row>
    <row r="360" spans="1:9" x14ac:dyDescent="0.5">
      <c r="A360" s="4" t="s">
        <v>469</v>
      </c>
      <c r="B360" s="4" t="s">
        <v>135</v>
      </c>
      <c r="C360" s="40" t="s">
        <v>648</v>
      </c>
      <c r="D360" s="12" t="s">
        <v>3395</v>
      </c>
      <c r="E360" s="40" t="str">
        <f>VLOOKUP($D360,allFlowProduct!$A:$P,4,FALSE)</f>
        <v>ปูม้า กลาง</v>
      </c>
      <c r="F360" s="40" t="str">
        <f>VLOOKUP($D360,allFlowProduct!$A:$P,5,FALSE)</f>
        <v>กก</v>
      </c>
      <c r="G360" s="40">
        <f>VLOOKUP($D360,allFlowProduct!$A:$P,3,FALSE)</f>
        <v>5</v>
      </c>
      <c r="H360" s="40">
        <f>VLOOKUP($D360,allFlowProduct!$A:$P,8,FALSE)</f>
        <v>7</v>
      </c>
      <c r="I360" s="40">
        <f t="shared" si="5"/>
        <v>-1</v>
      </c>
    </row>
    <row r="361" spans="1:9" x14ac:dyDescent="0.5">
      <c r="A361" s="4" t="s">
        <v>470</v>
      </c>
      <c r="B361" s="4" t="s">
        <v>653</v>
      </c>
      <c r="C361" s="40" t="s">
        <v>654</v>
      </c>
      <c r="D361" s="12" t="s">
        <v>3411</v>
      </c>
      <c r="E361" s="40" t="str">
        <f>VLOOKUP($D361,allFlowProduct!$A:$P,4,FALSE)</f>
        <v>ปลากระบอก กลาง</v>
      </c>
      <c r="F361" s="40" t="str">
        <f>VLOOKUP($D361,allFlowProduct!$A:$P,5,FALSE)</f>
        <v>กก</v>
      </c>
      <c r="G361" s="40">
        <f>VLOOKUP($D361,allFlowProduct!$A:$P,3,FALSE)</f>
        <v>5</v>
      </c>
      <c r="H361" s="40">
        <f>VLOOKUP($D361,allFlowProduct!$A:$P,8,FALSE)</f>
        <v>7</v>
      </c>
      <c r="I361" s="40">
        <f t="shared" si="5"/>
        <v>-1</v>
      </c>
    </row>
    <row r="362" spans="1:9" x14ac:dyDescent="0.5">
      <c r="A362" s="4" t="s">
        <v>471</v>
      </c>
      <c r="B362" s="4" t="s">
        <v>653</v>
      </c>
      <c r="C362" s="40" t="s">
        <v>652</v>
      </c>
      <c r="D362" s="12" t="s">
        <v>3410</v>
      </c>
      <c r="E362" s="40" t="str">
        <f>VLOOKUP($D362,allFlowProduct!$A:$P,4,FALSE)</f>
        <v>ปลากระบอก เล็ก</v>
      </c>
      <c r="F362" s="40" t="str">
        <f>VLOOKUP($D362,allFlowProduct!$A:$P,5,FALSE)</f>
        <v>กก</v>
      </c>
      <c r="G362" s="40">
        <f>VLOOKUP($D362,allFlowProduct!$A:$P,3,FALSE)</f>
        <v>5</v>
      </c>
      <c r="H362" s="40">
        <f>VLOOKUP($D362,allFlowProduct!$A:$P,8,FALSE)</f>
        <v>7</v>
      </c>
      <c r="I362" s="40">
        <f t="shared" si="5"/>
        <v>-1</v>
      </c>
    </row>
    <row r="363" spans="1:9" x14ac:dyDescent="0.5">
      <c r="A363" s="4" t="s">
        <v>472</v>
      </c>
      <c r="B363" s="4" t="s">
        <v>653</v>
      </c>
      <c r="C363" s="40" t="s">
        <v>651</v>
      </c>
      <c r="D363" s="12" t="s">
        <v>3412</v>
      </c>
      <c r="E363" s="40" t="str">
        <f>VLOOKUP($D363,allFlowProduct!$A:$P,4,FALSE)</f>
        <v>ปลากระบอก ใหญ่</v>
      </c>
      <c r="F363" s="40" t="str">
        <f>VLOOKUP($D363,allFlowProduct!$A:$P,5,FALSE)</f>
        <v>กก</v>
      </c>
      <c r="G363" s="40">
        <f>VLOOKUP($D363,allFlowProduct!$A:$P,3,FALSE)</f>
        <v>5</v>
      </c>
      <c r="H363" s="40">
        <f>VLOOKUP($D363,allFlowProduct!$A:$P,8,FALSE)</f>
        <v>7</v>
      </c>
      <c r="I363" s="40">
        <f t="shared" si="5"/>
        <v>-1</v>
      </c>
    </row>
    <row r="364" spans="1:9" x14ac:dyDescent="0.5">
      <c r="A364" s="4" t="s">
        <v>473</v>
      </c>
      <c r="B364" s="4" t="s">
        <v>653</v>
      </c>
      <c r="C364" s="40" t="s">
        <v>655</v>
      </c>
      <c r="D364" s="12" t="s">
        <v>3413</v>
      </c>
      <c r="E364" s="40" t="str">
        <f>VLOOKUP($D364,allFlowProduct!$A:$P,4,FALSE)</f>
        <v>ปลากระบอก XL</v>
      </c>
      <c r="F364" s="40" t="str">
        <f>VLOOKUP($D364,allFlowProduct!$A:$P,5,FALSE)</f>
        <v>กก</v>
      </c>
      <c r="G364" s="40">
        <f>VLOOKUP($D364,allFlowProduct!$A:$P,3,FALSE)</f>
        <v>5</v>
      </c>
      <c r="H364" s="40">
        <f>VLOOKUP($D364,allFlowProduct!$A:$P,8,FALSE)</f>
        <v>7</v>
      </c>
      <c r="I364" s="40">
        <f t="shared" si="5"/>
        <v>-1</v>
      </c>
    </row>
    <row r="365" spans="1:9" x14ac:dyDescent="0.5">
      <c r="A365" s="4" t="s">
        <v>474</v>
      </c>
      <c r="B365" s="4" t="s">
        <v>136</v>
      </c>
      <c r="C365" s="40" t="s">
        <v>648</v>
      </c>
      <c r="D365" s="12" t="s">
        <v>3415</v>
      </c>
      <c r="E365" s="40" t="str">
        <f>VLOOKUP($D365,allFlowProduct!$A:$P,4,FALSE)</f>
        <v>ปลาจาระเม็ดดำ</v>
      </c>
      <c r="F365" s="40" t="str">
        <f>VLOOKUP($D365,allFlowProduct!$A:$P,5,FALSE)</f>
        <v>กก</v>
      </c>
      <c r="G365" s="40">
        <f>VLOOKUP($D365,allFlowProduct!$A:$P,3,FALSE)</f>
        <v>5</v>
      </c>
      <c r="H365" s="40">
        <f>VLOOKUP($D365,allFlowProduct!$A:$P,8,FALSE)</f>
        <v>7</v>
      </c>
      <c r="I365" s="40">
        <f t="shared" si="5"/>
        <v>-1</v>
      </c>
    </row>
    <row r="366" spans="1:9" x14ac:dyDescent="0.5">
      <c r="A366" s="4" t="s">
        <v>475</v>
      </c>
      <c r="B366" s="4" t="s">
        <v>137</v>
      </c>
      <c r="C366" s="40" t="s">
        <v>191</v>
      </c>
      <c r="D366" s="12" t="s">
        <v>3416</v>
      </c>
      <c r="E366" s="40" t="str">
        <f>VLOOKUP($D366,allFlowProduct!$A:$P,4,FALSE)</f>
        <v>ปลาสลิดหิน</v>
      </c>
      <c r="F366" s="40" t="str">
        <f>VLOOKUP($D366,allFlowProduct!$A:$P,5,FALSE)</f>
        <v>กก</v>
      </c>
      <c r="G366" s="40">
        <f>VLOOKUP($D366,allFlowProduct!$A:$P,3,FALSE)</f>
        <v>5</v>
      </c>
      <c r="H366" s="40">
        <f>VLOOKUP($D366,allFlowProduct!$A:$P,8,FALSE)</f>
        <v>7</v>
      </c>
      <c r="I366" s="40">
        <f t="shared" si="5"/>
        <v>-1</v>
      </c>
    </row>
    <row r="367" spans="1:9" x14ac:dyDescent="0.5">
      <c r="A367" s="4" t="s">
        <v>476</v>
      </c>
      <c r="B367" s="4" t="s">
        <v>138</v>
      </c>
      <c r="C367" s="40" t="s">
        <v>191</v>
      </c>
      <c r="D367" s="12" t="s">
        <v>3417</v>
      </c>
      <c r="E367" s="40" t="str">
        <f>VLOOKUP($D367,allFlowProduct!$A:$P,4,FALSE)</f>
        <v>ปลาสีกุน เล็ก</v>
      </c>
      <c r="F367" s="40" t="str">
        <f>VLOOKUP($D367,allFlowProduct!$A:$P,5,FALSE)</f>
        <v>กก</v>
      </c>
      <c r="G367" s="40">
        <f>VLOOKUP($D367,allFlowProduct!$A:$P,3,FALSE)</f>
        <v>5</v>
      </c>
      <c r="H367" s="40">
        <f>VLOOKUP($D367,allFlowProduct!$A:$P,8,FALSE)</f>
        <v>7</v>
      </c>
      <c r="I367" s="40">
        <f t="shared" si="5"/>
        <v>-1</v>
      </c>
    </row>
    <row r="368" spans="1:9" x14ac:dyDescent="0.5">
      <c r="A368" s="4" t="s">
        <v>477</v>
      </c>
      <c r="B368" s="4" t="s">
        <v>138</v>
      </c>
      <c r="C368" s="40" t="s">
        <v>649</v>
      </c>
      <c r="D368" s="12" t="s">
        <v>3418</v>
      </c>
      <c r="E368" s="40" t="str">
        <f>VLOOKUP($D368,allFlowProduct!$A:$P,4,FALSE)</f>
        <v>ปลาสีกุน หางบ่วง</v>
      </c>
      <c r="F368" s="40" t="str">
        <f>VLOOKUP($D368,allFlowProduct!$A:$P,5,FALSE)</f>
        <v>กก</v>
      </c>
      <c r="G368" s="40">
        <f>VLOOKUP($D368,allFlowProduct!$A:$P,3,FALSE)</f>
        <v>5</v>
      </c>
      <c r="H368" s="40">
        <f>VLOOKUP($D368,allFlowProduct!$A:$P,8,FALSE)</f>
        <v>7</v>
      </c>
      <c r="I368" s="40">
        <f t="shared" si="5"/>
        <v>-1</v>
      </c>
    </row>
    <row r="369" spans="1:9" x14ac:dyDescent="0.5">
      <c r="A369" s="4" t="s">
        <v>478</v>
      </c>
      <c r="B369" s="4" t="s">
        <v>139</v>
      </c>
      <c r="C369" s="40" t="s">
        <v>191</v>
      </c>
      <c r="D369" s="12" t="s">
        <v>3398</v>
      </c>
      <c r="E369" s="40" t="str">
        <f>VLOOKUP($D369,allFlowProduct!$A:$P,4,FALSE)</f>
        <v>หอยขาว</v>
      </c>
      <c r="F369" s="40" t="str">
        <f>VLOOKUP($D369,allFlowProduct!$A:$P,5,FALSE)</f>
        <v>กก</v>
      </c>
      <c r="G369" s="40">
        <f>VLOOKUP($D369,allFlowProduct!$A:$P,3,FALSE)</f>
        <v>5</v>
      </c>
      <c r="H369" s="40">
        <f>VLOOKUP($D369,allFlowProduct!$A:$P,8,FALSE)</f>
        <v>7</v>
      </c>
      <c r="I369" s="40">
        <f t="shared" si="5"/>
        <v>-1</v>
      </c>
    </row>
    <row r="370" spans="1:9" x14ac:dyDescent="0.5">
      <c r="A370" s="4" t="s">
        <v>479</v>
      </c>
      <c r="B370" s="4" t="s">
        <v>140</v>
      </c>
      <c r="C370" s="40" t="s">
        <v>648</v>
      </c>
      <c r="D370" s="12" t="s">
        <v>3401</v>
      </c>
      <c r="E370" s="40" t="str">
        <f>VLOOKUP($D370,allFlowProduct!$A:$P,4,FALSE)</f>
        <v>หมึกกระตอย</v>
      </c>
      <c r="F370" s="40" t="str">
        <f>VLOOKUP($D370,allFlowProduct!$A:$P,5,FALSE)</f>
        <v>กก</v>
      </c>
      <c r="G370" s="40">
        <f>VLOOKUP($D370,allFlowProduct!$A:$P,3,FALSE)</f>
        <v>5</v>
      </c>
      <c r="H370" s="40">
        <f>VLOOKUP($D370,allFlowProduct!$A:$P,8,FALSE)</f>
        <v>7</v>
      </c>
      <c r="I370" s="40">
        <f t="shared" si="5"/>
        <v>-1</v>
      </c>
    </row>
    <row r="371" spans="1:9" x14ac:dyDescent="0.5">
      <c r="A371" s="4" t="s">
        <v>480</v>
      </c>
      <c r="B371" s="4" t="s">
        <v>141</v>
      </c>
      <c r="C371" s="40" t="s">
        <v>648</v>
      </c>
      <c r="D371" s="12" t="s">
        <v>3403</v>
      </c>
      <c r="E371" s="40" t="str">
        <f>VLOOKUP($D371,allFlowProduct!$A:$P,4,FALSE)</f>
        <v>หมึกกล้วย เล็ก</v>
      </c>
      <c r="F371" s="40" t="str">
        <f>VLOOKUP($D371,allFlowProduct!$A:$P,5,FALSE)</f>
        <v>กก</v>
      </c>
      <c r="G371" s="40">
        <f>VLOOKUP($D371,allFlowProduct!$A:$P,3,FALSE)</f>
        <v>5</v>
      </c>
      <c r="H371" s="40">
        <f>VLOOKUP($D371,allFlowProduct!$A:$P,8,FALSE)</f>
        <v>7</v>
      </c>
      <c r="I371" s="40">
        <f t="shared" si="5"/>
        <v>-1</v>
      </c>
    </row>
    <row r="372" spans="1:9" x14ac:dyDescent="0.5">
      <c r="A372" s="4" t="s">
        <v>481</v>
      </c>
      <c r="B372" s="4" t="s">
        <v>656</v>
      </c>
      <c r="C372" s="40" t="s">
        <v>657</v>
      </c>
      <c r="D372" s="12" t="s">
        <v>3405</v>
      </c>
      <c r="E372" s="40" t="str">
        <f>VLOOKUP($D372,allFlowProduct!$A:$P,4,FALSE)</f>
        <v>หมึกกล้วย ใหญ่</v>
      </c>
      <c r="F372" s="40" t="str">
        <f>VLOOKUP($D372,allFlowProduct!$A:$P,5,FALSE)</f>
        <v>กก</v>
      </c>
      <c r="G372" s="40">
        <f>VLOOKUP($D372,allFlowProduct!$A:$P,3,FALSE)</f>
        <v>5</v>
      </c>
      <c r="H372" s="40">
        <f>VLOOKUP($D372,allFlowProduct!$A:$P,8,FALSE)</f>
        <v>7</v>
      </c>
      <c r="I372" s="40">
        <f t="shared" si="5"/>
        <v>-1</v>
      </c>
    </row>
    <row r="373" spans="1:9" x14ac:dyDescent="0.5">
      <c r="A373" s="4" t="s">
        <v>482</v>
      </c>
      <c r="B373" s="4" t="s">
        <v>656</v>
      </c>
      <c r="C373" s="40" t="s">
        <v>658</v>
      </c>
      <c r="D373" s="12" t="s">
        <v>3406</v>
      </c>
      <c r="E373" s="40" t="str">
        <f>VLOOKUP($D373,allFlowProduct!$A:$P,4,FALSE)</f>
        <v>หมึกหอม เล็ก</v>
      </c>
      <c r="F373" s="40" t="str">
        <f>VLOOKUP($D373,allFlowProduct!$A:$P,5,FALSE)</f>
        <v>กก</v>
      </c>
      <c r="G373" s="40">
        <f>VLOOKUP($D373,allFlowProduct!$A:$P,3,FALSE)</f>
        <v>5</v>
      </c>
      <c r="H373" s="40">
        <f>VLOOKUP($D373,allFlowProduct!$A:$P,8,FALSE)</f>
        <v>7</v>
      </c>
      <c r="I373" s="40">
        <f t="shared" si="5"/>
        <v>-1</v>
      </c>
    </row>
    <row r="374" spans="1:9" x14ac:dyDescent="0.5">
      <c r="A374" s="4" t="s">
        <v>483</v>
      </c>
      <c r="B374" s="4" t="s">
        <v>142</v>
      </c>
      <c r="C374" s="40" t="s">
        <v>648</v>
      </c>
      <c r="D374" s="12" t="s">
        <v>3421</v>
      </c>
      <c r="E374" s="40" t="str">
        <f>VLOOKUP($D374,allFlowProduct!$A:$P,4,FALSE)</f>
        <v>ปลาโฉมงาม เล็ก</v>
      </c>
      <c r="F374" s="40" t="str">
        <f>VLOOKUP($D374,allFlowProduct!$A:$P,5,FALSE)</f>
        <v>กก</v>
      </c>
      <c r="G374" s="40">
        <f>VLOOKUP($D374,allFlowProduct!$A:$P,3,FALSE)</f>
        <v>5</v>
      </c>
      <c r="H374" s="40">
        <f>VLOOKUP($D374,allFlowProduct!$A:$P,8,FALSE)</f>
        <v>7</v>
      </c>
      <c r="I374" s="40">
        <f t="shared" si="5"/>
        <v>-1</v>
      </c>
    </row>
    <row r="375" spans="1:9" x14ac:dyDescent="0.5">
      <c r="A375" s="4" t="s">
        <v>484</v>
      </c>
      <c r="B375" s="4" t="s">
        <v>143</v>
      </c>
      <c r="C375" s="40" t="s">
        <v>191</v>
      </c>
      <c r="D375" s="12" t="s">
        <v>3422</v>
      </c>
      <c r="E375" s="40" t="str">
        <f>VLOOKUP($D375,allFlowProduct!$A:$P,4,FALSE)</f>
        <v>ปลาทราย</v>
      </c>
      <c r="F375" s="40" t="str">
        <f>VLOOKUP($D375,allFlowProduct!$A:$P,5,FALSE)</f>
        <v>กก</v>
      </c>
      <c r="G375" s="40">
        <f>VLOOKUP($D375,allFlowProduct!$A:$P,3,FALSE)</f>
        <v>5</v>
      </c>
      <c r="H375" s="40">
        <f>VLOOKUP($D375,allFlowProduct!$A:$P,8,FALSE)</f>
        <v>7</v>
      </c>
      <c r="I375" s="40">
        <f t="shared" si="5"/>
        <v>-1</v>
      </c>
    </row>
    <row r="376" spans="1:9" x14ac:dyDescent="0.5">
      <c r="A376" s="4" t="s">
        <v>485</v>
      </c>
      <c r="B376" s="4" t="s">
        <v>144</v>
      </c>
      <c r="C376" s="40" t="s">
        <v>191</v>
      </c>
      <c r="D376" s="12" t="s">
        <v>3399</v>
      </c>
      <c r="E376" s="40" t="str">
        <f>VLOOKUP($D376,allFlowProduct!$A:$P,4,FALSE)</f>
        <v>หอยแมลงภู่ (แกะเปลือก)</v>
      </c>
      <c r="F376" s="40" t="str">
        <f>VLOOKUP($D376,allFlowProduct!$A:$P,5,FALSE)</f>
        <v>กก</v>
      </c>
      <c r="G376" s="40">
        <f>VLOOKUP($D376,allFlowProduct!$A:$P,3,FALSE)</f>
        <v>5</v>
      </c>
      <c r="H376" s="40">
        <f>VLOOKUP($D376,allFlowProduct!$A:$P,8,FALSE)</f>
        <v>7</v>
      </c>
      <c r="I376" s="40">
        <f t="shared" si="5"/>
        <v>-1</v>
      </c>
    </row>
    <row r="377" spans="1:9" x14ac:dyDescent="0.5">
      <c r="A377" s="4" t="s">
        <v>486</v>
      </c>
      <c r="B377" s="4" t="s">
        <v>145</v>
      </c>
      <c r="C377" s="40" t="s">
        <v>648</v>
      </c>
      <c r="D377" s="12" t="s">
        <v>3423</v>
      </c>
      <c r="E377" s="40" t="str">
        <f>VLOOKUP($D377,allFlowProduct!$A:$P,4,FALSE)</f>
        <v>ปลาตาโต</v>
      </c>
      <c r="F377" s="40" t="str">
        <f>VLOOKUP($D377,allFlowProduct!$A:$P,5,FALSE)</f>
        <v>กก</v>
      </c>
      <c r="G377" s="40">
        <f>VLOOKUP($D377,allFlowProduct!$A:$P,3,FALSE)</f>
        <v>5</v>
      </c>
      <c r="H377" s="40">
        <f>VLOOKUP($D377,allFlowProduct!$A:$P,8,FALSE)</f>
        <v>7</v>
      </c>
      <c r="I377" s="40">
        <f t="shared" si="5"/>
        <v>-1</v>
      </c>
    </row>
    <row r="378" spans="1:9" x14ac:dyDescent="0.5">
      <c r="A378" s="4" t="s">
        <v>487</v>
      </c>
      <c r="B378" s="4" t="s">
        <v>146</v>
      </c>
      <c r="C378" s="40" t="s">
        <v>191</v>
      </c>
      <c r="D378" s="12" t="s">
        <v>3424</v>
      </c>
      <c r="E378" s="40" t="str">
        <f>VLOOKUP($D378,allFlowProduct!$A:$P,4,FALSE)</f>
        <v>ปลาเก๋า เล็ก</v>
      </c>
      <c r="F378" s="40" t="str">
        <f>VLOOKUP($D378,allFlowProduct!$A:$P,5,FALSE)</f>
        <v>กก</v>
      </c>
      <c r="G378" s="40">
        <f>VLOOKUP($D378,allFlowProduct!$A:$P,3,FALSE)</f>
        <v>5</v>
      </c>
      <c r="H378" s="40">
        <f>VLOOKUP($D378,allFlowProduct!$A:$P,8,FALSE)</f>
        <v>7</v>
      </c>
      <c r="I378" s="40">
        <f t="shared" si="5"/>
        <v>-1</v>
      </c>
    </row>
    <row r="379" spans="1:9" x14ac:dyDescent="0.5">
      <c r="A379" s="4" t="s">
        <v>488</v>
      </c>
      <c r="B379" s="4" t="s">
        <v>147</v>
      </c>
      <c r="C379" s="40" t="s">
        <v>191</v>
      </c>
      <c r="D379" s="12" t="s">
        <v>3427</v>
      </c>
      <c r="E379" s="40" t="str">
        <f>VLOOKUP($D379,allFlowProduct!$A:$P,4,FALSE)</f>
        <v>ปลาสีเสียด</v>
      </c>
      <c r="F379" s="40" t="str">
        <f>VLOOKUP($D379,allFlowProduct!$A:$P,5,FALSE)</f>
        <v>กก</v>
      </c>
      <c r="G379" s="40">
        <f>VLOOKUP($D379,allFlowProduct!$A:$P,3,FALSE)</f>
        <v>5</v>
      </c>
      <c r="H379" s="40">
        <f>VLOOKUP($D379,allFlowProduct!$A:$P,8,FALSE)</f>
        <v>7</v>
      </c>
      <c r="I379" s="40">
        <f t="shared" si="5"/>
        <v>-1</v>
      </c>
    </row>
    <row r="380" spans="1:9" x14ac:dyDescent="0.5">
      <c r="A380" s="4" t="s">
        <v>489</v>
      </c>
      <c r="B380" s="4" t="s">
        <v>148</v>
      </c>
      <c r="C380" s="40" t="s">
        <v>648</v>
      </c>
      <c r="D380" s="12" t="s">
        <v>3428</v>
      </c>
      <c r="E380" s="40" t="str">
        <f>VLOOKUP($D380,allFlowProduct!$A:$P,4,FALSE)</f>
        <v>ปลาอินทรีย์(ชิ้น)</v>
      </c>
      <c r="F380" s="40" t="str">
        <f>VLOOKUP($D380,allFlowProduct!$A:$P,5,FALSE)</f>
        <v>กก</v>
      </c>
      <c r="G380" s="40">
        <f>VLOOKUP($D380,allFlowProduct!$A:$P,3,FALSE)</f>
        <v>5</v>
      </c>
      <c r="H380" s="40">
        <f>VLOOKUP($D380,allFlowProduct!$A:$P,8,FALSE)</f>
        <v>7</v>
      </c>
      <c r="I380" s="40">
        <f t="shared" si="5"/>
        <v>-1</v>
      </c>
    </row>
    <row r="381" spans="1:9" x14ac:dyDescent="0.5">
      <c r="A381" s="4" t="s">
        <v>490</v>
      </c>
      <c r="B381" s="4" t="s">
        <v>149</v>
      </c>
      <c r="C381" s="40" t="s">
        <v>191</v>
      </c>
      <c r="D381" s="12" t="s">
        <v>3430</v>
      </c>
      <c r="E381" s="40" t="str">
        <f>VLOOKUP($D381,allFlowProduct!$A:$P,4,FALSE)</f>
        <v>ปลาช่อนทะเล เล็ก</v>
      </c>
      <c r="F381" s="40" t="str">
        <f>VLOOKUP($D381,allFlowProduct!$A:$P,5,FALSE)</f>
        <v>กก</v>
      </c>
      <c r="G381" s="40">
        <f>VLOOKUP($D381,allFlowProduct!$A:$P,3,FALSE)</f>
        <v>5</v>
      </c>
      <c r="H381" s="40">
        <f>VLOOKUP($D381,allFlowProduct!$A:$P,8,FALSE)</f>
        <v>7</v>
      </c>
      <c r="I381" s="40">
        <f t="shared" si="5"/>
        <v>-1</v>
      </c>
    </row>
    <row r="382" spans="1:9" x14ac:dyDescent="0.5">
      <c r="A382" s="4" t="s">
        <v>491</v>
      </c>
      <c r="B382" s="4" t="s">
        <v>150</v>
      </c>
      <c r="C382" s="40" t="s">
        <v>191</v>
      </c>
      <c r="D382" s="12" t="s">
        <v>3431</v>
      </c>
      <c r="E382" s="40" t="str">
        <f>VLOOKUP($D382,allFlowProduct!$A:$P,4,FALSE)</f>
        <v>ปลาสีลัง</v>
      </c>
      <c r="F382" s="40" t="str">
        <f>VLOOKUP($D382,allFlowProduct!$A:$P,5,FALSE)</f>
        <v>กก</v>
      </c>
      <c r="G382" s="40">
        <f>VLOOKUP($D382,allFlowProduct!$A:$P,3,FALSE)</f>
        <v>5</v>
      </c>
      <c r="H382" s="40">
        <f>VLOOKUP($D382,allFlowProduct!$A:$P,8,FALSE)</f>
        <v>7</v>
      </c>
      <c r="I382" s="40">
        <f t="shared" si="5"/>
        <v>-1</v>
      </c>
    </row>
    <row r="383" spans="1:9" x14ac:dyDescent="0.5">
      <c r="A383" s="4" t="s">
        <v>492</v>
      </c>
      <c r="B383" s="4" t="s">
        <v>151</v>
      </c>
      <c r="C383" s="40" t="s">
        <v>191</v>
      </c>
      <c r="D383" s="12" t="s">
        <v>3432</v>
      </c>
      <c r="E383" s="40" t="str">
        <f>VLOOKUP($D383,allFlowProduct!$A:$P,4,FALSE)</f>
        <v>ปลาสิคลองพริกไทย</v>
      </c>
      <c r="F383" s="40" t="str">
        <f>VLOOKUP($D383,allFlowProduct!$A:$P,5,FALSE)</f>
        <v>กก</v>
      </c>
      <c r="G383" s="40">
        <f>VLOOKUP($D383,allFlowProduct!$A:$P,3,FALSE)</f>
        <v>5</v>
      </c>
      <c r="H383" s="40">
        <f>VLOOKUP($D383,allFlowProduct!$A:$P,8,FALSE)</f>
        <v>7</v>
      </c>
      <c r="I383" s="40">
        <f t="shared" si="5"/>
        <v>-1</v>
      </c>
    </row>
    <row r="384" spans="1:9" x14ac:dyDescent="0.5">
      <c r="A384" s="4" t="s">
        <v>493</v>
      </c>
      <c r="B384" s="4" t="s">
        <v>152</v>
      </c>
      <c r="C384" s="40" t="s">
        <v>191</v>
      </c>
      <c r="D384" s="12" t="s">
        <v>3433</v>
      </c>
      <c r="E384" s="40" t="str">
        <f>VLOOKUP($D384,allFlowProduct!$A:$P,4,FALSE)</f>
        <v>ปลาสุจิน เล็ก</v>
      </c>
      <c r="F384" s="40" t="str">
        <f>VLOOKUP($D384,allFlowProduct!$A:$P,5,FALSE)</f>
        <v>กก</v>
      </c>
      <c r="G384" s="40">
        <f>VLOOKUP($D384,allFlowProduct!$A:$P,3,FALSE)</f>
        <v>5</v>
      </c>
      <c r="H384" s="40">
        <f>VLOOKUP($D384,allFlowProduct!$A:$P,8,FALSE)</f>
        <v>7</v>
      </c>
      <c r="I384" s="40">
        <f t="shared" si="5"/>
        <v>-1</v>
      </c>
    </row>
    <row r="385" spans="1:9" x14ac:dyDescent="0.5">
      <c r="A385" s="4" t="s">
        <v>494</v>
      </c>
      <c r="B385" s="4" t="s">
        <v>650</v>
      </c>
      <c r="C385" s="40" t="s">
        <v>651</v>
      </c>
      <c r="D385" s="12" t="s">
        <v>3435</v>
      </c>
      <c r="E385" s="40" t="str">
        <f>VLOOKUP($D385,allFlowProduct!$A:$P,4,FALSE)</f>
        <v>ปลาสากเหลือง ใหญ่</v>
      </c>
      <c r="F385" s="40" t="str">
        <f>VLOOKUP($D385,allFlowProduct!$A:$P,5,FALSE)</f>
        <v>กก</v>
      </c>
      <c r="G385" s="40">
        <f>VLOOKUP($D385,allFlowProduct!$A:$P,3,FALSE)</f>
        <v>5</v>
      </c>
      <c r="H385" s="40">
        <f>VLOOKUP($D385,allFlowProduct!$A:$P,8,FALSE)</f>
        <v>7</v>
      </c>
      <c r="I385" s="40">
        <f t="shared" si="5"/>
        <v>-1</v>
      </c>
    </row>
    <row r="386" spans="1:9" x14ac:dyDescent="0.5">
      <c r="A386" s="4" t="s">
        <v>495</v>
      </c>
      <c r="B386" s="4" t="s">
        <v>650</v>
      </c>
      <c r="C386" s="40" t="s">
        <v>652</v>
      </c>
      <c r="D386" s="12" t="s">
        <v>3434</v>
      </c>
      <c r="E386" s="40" t="str">
        <f>VLOOKUP($D386,allFlowProduct!$A:$P,4,FALSE)</f>
        <v>ปลาสากเหลือง เล็ก</v>
      </c>
      <c r="F386" s="40" t="str">
        <f>VLOOKUP($D386,allFlowProduct!$A:$P,5,FALSE)</f>
        <v>กก</v>
      </c>
      <c r="G386" s="40">
        <f>VLOOKUP($D386,allFlowProduct!$A:$P,3,FALSE)</f>
        <v>5</v>
      </c>
      <c r="H386" s="40">
        <f>VLOOKUP($D386,allFlowProduct!$A:$P,8,FALSE)</f>
        <v>7</v>
      </c>
      <c r="I386" s="40">
        <f t="shared" si="5"/>
        <v>-1</v>
      </c>
    </row>
    <row r="387" spans="1:9" x14ac:dyDescent="0.5">
      <c r="A387" s="4" t="s">
        <v>496</v>
      </c>
      <c r="B387" s="4" t="s">
        <v>153</v>
      </c>
      <c r="C387" s="40" t="s">
        <v>607</v>
      </c>
      <c r="D387" s="18" t="s">
        <v>3031</v>
      </c>
      <c r="E387" s="40" t="str">
        <f>VLOOKUP($D387,allFlowProduct!$A:$P,4,FALSE)</f>
        <v>หอมแดง</v>
      </c>
      <c r="F387" s="40" t="str">
        <f>VLOOKUP($D387,allFlowProduct!$A:$P,5,FALSE)</f>
        <v>กก</v>
      </c>
      <c r="G387" s="40">
        <f>VLOOKUP($D387,allFlowProduct!$A:$P,3,FALSE)</f>
        <v>3</v>
      </c>
      <c r="H387" s="40">
        <f>VLOOKUP($D387,allFlowProduct!$A:$P,8,FALSE)</f>
        <v>7</v>
      </c>
      <c r="I387" s="40">
        <f t="shared" ref="I387:I430" si="6">IF($H387=7,-1,IF($H387=1,7,IF($H387=3,7,IF($H387=5,0,"error"))))</f>
        <v>-1</v>
      </c>
    </row>
    <row r="388" spans="1:9" x14ac:dyDescent="0.5">
      <c r="A388" s="4" t="s">
        <v>497</v>
      </c>
      <c r="B388" s="4" t="s">
        <v>608</v>
      </c>
      <c r="C388" s="40" t="s">
        <v>191</v>
      </c>
      <c r="D388" s="18" t="s">
        <v>3032</v>
      </c>
      <c r="E388" s="40" t="str">
        <f>VLOOKUP($D388,allFlowProduct!$A:$P,4,FALSE)</f>
        <v>กระเทียม</v>
      </c>
      <c r="F388" s="40" t="str">
        <f>VLOOKUP($D388,allFlowProduct!$A:$P,5,FALSE)</f>
        <v>กก</v>
      </c>
      <c r="G388" s="40">
        <f>VLOOKUP($D388,allFlowProduct!$A:$P,3,FALSE)</f>
        <v>3</v>
      </c>
      <c r="H388" s="40">
        <f>VLOOKUP($D388,allFlowProduct!$A:$P,8,FALSE)</f>
        <v>7</v>
      </c>
      <c r="I388" s="40">
        <f t="shared" si="6"/>
        <v>-1</v>
      </c>
    </row>
    <row r="389" spans="1:9" x14ac:dyDescent="0.5">
      <c r="A389" s="4" t="s">
        <v>499</v>
      </c>
      <c r="B389" s="4" t="s">
        <v>154</v>
      </c>
      <c r="C389" s="40" t="s">
        <v>191</v>
      </c>
      <c r="D389" s="12" t="s">
        <v>3436</v>
      </c>
      <c r="E389" s="40" t="str">
        <f>VLOOKUP($D389,allFlowProduct!$A:$P,4,FALSE)</f>
        <v>ปลากะพงขี้เซา</v>
      </c>
      <c r="F389" s="40" t="str">
        <f>VLOOKUP($D389,allFlowProduct!$A:$P,5,FALSE)</f>
        <v>กก</v>
      </c>
      <c r="G389" s="40">
        <f>VLOOKUP($D389,allFlowProduct!$A:$P,3,FALSE)</f>
        <v>5</v>
      </c>
      <c r="H389" s="40">
        <f>VLOOKUP($D389,allFlowProduct!$A:$P,8,FALSE)</f>
        <v>7</v>
      </c>
      <c r="I389" s="40">
        <f t="shared" si="6"/>
        <v>-1</v>
      </c>
    </row>
    <row r="390" spans="1:9" x14ac:dyDescent="0.5">
      <c r="A390" s="4" t="s">
        <v>500</v>
      </c>
      <c r="B390" s="4" t="s">
        <v>155</v>
      </c>
      <c r="C390" s="40" t="s">
        <v>191</v>
      </c>
      <c r="D390" s="12" t="s">
        <v>3437</v>
      </c>
      <c r="E390" s="40" t="str">
        <f>VLOOKUP($D390,allFlowProduct!$A:$P,4,FALSE)</f>
        <v>ปลาเค็ม</v>
      </c>
      <c r="F390" s="40" t="str">
        <f>VLOOKUP($D390,allFlowProduct!$A:$P,5,FALSE)</f>
        <v>กก</v>
      </c>
      <c r="G390" s="40">
        <f>VLOOKUP($D390,allFlowProduct!$A:$P,3,FALSE)</f>
        <v>5</v>
      </c>
      <c r="H390" s="40">
        <f>VLOOKUP($D390,allFlowProduct!$A:$P,8,FALSE)</f>
        <v>7</v>
      </c>
      <c r="I390" s="40">
        <f t="shared" si="6"/>
        <v>-1</v>
      </c>
    </row>
    <row r="391" spans="1:9" x14ac:dyDescent="0.5">
      <c r="A391" s="4" t="s">
        <v>501</v>
      </c>
      <c r="B391" s="4" t="s">
        <v>156</v>
      </c>
      <c r="C391" s="40" t="s">
        <v>648</v>
      </c>
      <c r="D391" s="12" t="s">
        <v>3438</v>
      </c>
      <c r="E391" s="40" t="str">
        <f>VLOOKUP($D391,allFlowProduct!$A:$P,4,FALSE)</f>
        <v>ปลาหลังเขียว แปรรูป</v>
      </c>
      <c r="F391" s="40" t="str">
        <f>VLOOKUP($D391,allFlowProduct!$A:$P,5,FALSE)</f>
        <v>กก</v>
      </c>
      <c r="G391" s="40">
        <f>VLOOKUP($D391,allFlowProduct!$A:$P,3,FALSE)</f>
        <v>5</v>
      </c>
      <c r="H391" s="40">
        <f>VLOOKUP($D391,allFlowProduct!$A:$P,8,FALSE)</f>
        <v>7</v>
      </c>
      <c r="I391" s="40">
        <f t="shared" si="6"/>
        <v>-1</v>
      </c>
    </row>
    <row r="392" spans="1:9" x14ac:dyDescent="0.5">
      <c r="A392" s="4" t="s">
        <v>502</v>
      </c>
      <c r="B392" s="4" t="s">
        <v>157</v>
      </c>
      <c r="C392" s="40" t="s">
        <v>648</v>
      </c>
      <c r="D392" s="12" t="s">
        <v>3439</v>
      </c>
      <c r="E392" s="40" t="str">
        <f>VLOOKUP($D392,allFlowProduct!$A:$P,4,FALSE)</f>
        <v>ปลาหลังเขียว สไลด์เนื้อ</v>
      </c>
      <c r="F392" s="40" t="str">
        <f>VLOOKUP($D392,allFlowProduct!$A:$P,5,FALSE)</f>
        <v>กก</v>
      </c>
      <c r="G392" s="40">
        <f>VLOOKUP($D392,allFlowProduct!$A:$P,3,FALSE)</f>
        <v>5</v>
      </c>
      <c r="H392" s="40">
        <f>VLOOKUP($D392,allFlowProduct!$A:$P,8,FALSE)</f>
        <v>7</v>
      </c>
      <c r="I392" s="40">
        <f t="shared" si="6"/>
        <v>-1</v>
      </c>
    </row>
    <row r="393" spans="1:9" x14ac:dyDescent="0.5">
      <c r="A393" s="4" t="s">
        <v>503</v>
      </c>
      <c r="B393" s="4" t="s">
        <v>158</v>
      </c>
      <c r="C393" s="40" t="s">
        <v>191</v>
      </c>
      <c r="D393" s="12" t="s">
        <v>3419</v>
      </c>
      <c r="E393" s="40" t="str">
        <f>VLOOKUP($D393,allFlowProduct!$A:$P,4,FALSE)</f>
        <v>ปลาน้ำทอง</v>
      </c>
      <c r="F393" s="40" t="str">
        <f>VLOOKUP($D393,allFlowProduct!$A:$P,5,FALSE)</f>
        <v>กก</v>
      </c>
      <c r="G393" s="40">
        <f>VLOOKUP($D393,allFlowProduct!$A:$P,3,FALSE)</f>
        <v>5</v>
      </c>
      <c r="H393" s="40">
        <f>VLOOKUP($D393,allFlowProduct!$A:$P,8,FALSE)</f>
        <v>7</v>
      </c>
      <c r="I393" s="40">
        <f t="shared" si="6"/>
        <v>-1</v>
      </c>
    </row>
    <row r="394" spans="1:9" x14ac:dyDescent="0.5">
      <c r="A394" s="4" t="s">
        <v>504</v>
      </c>
      <c r="B394" s="4" t="s">
        <v>159</v>
      </c>
      <c r="C394" s="40" t="s">
        <v>648</v>
      </c>
      <c r="D394" s="12" t="s">
        <v>3420</v>
      </c>
      <c r="E394" s="40" t="str">
        <f>VLOOKUP($D394,allFlowProduct!$A:$P,4,FALSE)</f>
        <v>ปลาสร้อย</v>
      </c>
      <c r="F394" s="40" t="str">
        <f>VLOOKUP($D394,allFlowProduct!$A:$P,5,FALSE)</f>
        <v>กก</v>
      </c>
      <c r="G394" s="40">
        <f>VLOOKUP($D394,allFlowProduct!$A:$P,3,FALSE)</f>
        <v>5</v>
      </c>
      <c r="H394" s="40">
        <f>VLOOKUP($D394,allFlowProduct!$A:$P,8,FALSE)</f>
        <v>7</v>
      </c>
      <c r="I394" s="40">
        <f t="shared" si="6"/>
        <v>-1</v>
      </c>
    </row>
    <row r="395" spans="1:9" x14ac:dyDescent="0.5">
      <c r="A395" s="4" t="s">
        <v>505</v>
      </c>
      <c r="B395" s="4" t="s">
        <v>659</v>
      </c>
      <c r="C395" s="40" t="s">
        <v>651</v>
      </c>
      <c r="D395" s="12" t="s">
        <v>3441</v>
      </c>
      <c r="E395" s="40" t="str">
        <f>VLOOKUP($D395,allFlowProduct!$A:$P,4,FALSE)</f>
        <v>ปลามง ใหญ่</v>
      </c>
      <c r="F395" s="40" t="str">
        <f>VLOOKUP($D395,allFlowProduct!$A:$P,5,FALSE)</f>
        <v>กก</v>
      </c>
      <c r="G395" s="40">
        <f>VLOOKUP($D395,allFlowProduct!$A:$P,3,FALSE)</f>
        <v>5</v>
      </c>
      <c r="H395" s="40">
        <f>VLOOKUP($D395,allFlowProduct!$A:$P,8,FALSE)</f>
        <v>7</v>
      </c>
      <c r="I395" s="40">
        <f t="shared" si="6"/>
        <v>-1</v>
      </c>
    </row>
    <row r="396" spans="1:9" x14ac:dyDescent="0.5">
      <c r="A396" s="4" t="s">
        <v>506</v>
      </c>
      <c r="B396" s="4" t="s">
        <v>659</v>
      </c>
      <c r="C396" s="40" t="s">
        <v>652</v>
      </c>
      <c r="D396" s="12" t="s">
        <v>3440</v>
      </c>
      <c r="E396" s="40" t="str">
        <f>VLOOKUP($D396,allFlowProduct!$A:$P,4,FALSE)</f>
        <v>ปลามง เล็ก</v>
      </c>
      <c r="F396" s="40" t="str">
        <f>VLOOKUP($D396,allFlowProduct!$A:$P,5,FALSE)</f>
        <v>กก</v>
      </c>
      <c r="G396" s="40">
        <f>VLOOKUP($D396,allFlowProduct!$A:$P,3,FALSE)</f>
        <v>5</v>
      </c>
      <c r="H396" s="40">
        <f>VLOOKUP($D396,allFlowProduct!$A:$P,8,FALSE)</f>
        <v>7</v>
      </c>
      <c r="I396" s="40">
        <f t="shared" si="6"/>
        <v>-1</v>
      </c>
    </row>
    <row r="397" spans="1:9" x14ac:dyDescent="0.5">
      <c r="A397" s="4" t="s">
        <v>507</v>
      </c>
      <c r="B397" s="4" t="s">
        <v>160</v>
      </c>
      <c r="C397" s="40" t="s">
        <v>191</v>
      </c>
      <c r="D397" s="12" t="s">
        <v>3408</v>
      </c>
      <c r="E397" s="40" t="str">
        <f>VLOOKUP($D397,allFlowProduct!$A:$P,4,FALSE)</f>
        <v>หมึกกล้วย (ไข่)</v>
      </c>
      <c r="F397" s="40" t="str">
        <f>VLOOKUP($D397,allFlowProduct!$A:$P,5,FALSE)</f>
        <v>กก</v>
      </c>
      <c r="G397" s="40">
        <f>VLOOKUP($D397,allFlowProduct!$A:$P,3,FALSE)</f>
        <v>5</v>
      </c>
      <c r="H397" s="40">
        <f>VLOOKUP($D397,allFlowProduct!$A:$P,8,FALSE)</f>
        <v>7</v>
      </c>
      <c r="I397" s="40">
        <f t="shared" si="6"/>
        <v>-1</v>
      </c>
    </row>
    <row r="398" spans="1:9" x14ac:dyDescent="0.5">
      <c r="A398" s="4" t="s">
        <v>508</v>
      </c>
      <c r="B398" s="4" t="s">
        <v>161</v>
      </c>
      <c r="C398" s="40" t="s">
        <v>648</v>
      </c>
      <c r="D398" s="12" t="s">
        <v>3397</v>
      </c>
      <c r="E398" s="40" t="str">
        <f>VLOOKUP($D398,allFlowProduct!$A:$P,4,FALSE)</f>
        <v>ปูดองน้ำปลา (กก)</v>
      </c>
      <c r="F398" s="40" t="str">
        <f>VLOOKUP($D398,allFlowProduct!$A:$P,5,FALSE)</f>
        <v>กก</v>
      </c>
      <c r="G398" s="40">
        <f>VLOOKUP($D398,allFlowProduct!$A:$P,3,FALSE)</f>
        <v>5</v>
      </c>
      <c r="H398" s="40">
        <f>VLOOKUP($D398,allFlowProduct!$A:$P,8,FALSE)</f>
        <v>7</v>
      </c>
      <c r="I398" s="40">
        <f t="shared" si="6"/>
        <v>-1</v>
      </c>
    </row>
    <row r="399" spans="1:9" x14ac:dyDescent="0.5">
      <c r="A399" s="4" t="s">
        <v>509</v>
      </c>
      <c r="B399" s="4" t="s">
        <v>660</v>
      </c>
      <c r="C399" s="40" t="s">
        <v>652</v>
      </c>
      <c r="D399" s="12" t="s">
        <v>3443</v>
      </c>
      <c r="E399" s="40" t="str">
        <f>VLOOKUP($D399,allFlowProduct!$A:$P,4,FALSE)</f>
        <v>ปลาสากดำ เล็ก</v>
      </c>
      <c r="F399" s="40" t="str">
        <f>VLOOKUP($D399,allFlowProduct!$A:$P,5,FALSE)</f>
        <v>กก</v>
      </c>
      <c r="G399" s="40">
        <f>VLOOKUP($D399,allFlowProduct!$A:$P,3,FALSE)</f>
        <v>5</v>
      </c>
      <c r="H399" s="40">
        <f>VLOOKUP($D399,allFlowProduct!$A:$P,8,FALSE)</f>
        <v>7</v>
      </c>
      <c r="I399" s="40">
        <f t="shared" si="6"/>
        <v>-1</v>
      </c>
    </row>
    <row r="400" spans="1:9" x14ac:dyDescent="0.5">
      <c r="A400" s="4" t="s">
        <v>510</v>
      </c>
      <c r="B400" s="4" t="s">
        <v>660</v>
      </c>
      <c r="C400" s="40" t="s">
        <v>651</v>
      </c>
      <c r="D400" s="12" t="s">
        <v>3444</v>
      </c>
      <c r="E400" s="40" t="str">
        <f>VLOOKUP($D400,allFlowProduct!$A:$P,4,FALSE)</f>
        <v>ปลาสากดำ ใหญ่</v>
      </c>
      <c r="F400" s="40" t="str">
        <f>VLOOKUP($D400,allFlowProduct!$A:$P,5,FALSE)</f>
        <v>กก</v>
      </c>
      <c r="G400" s="40">
        <f>VLOOKUP($D400,allFlowProduct!$A:$P,3,FALSE)</f>
        <v>5</v>
      </c>
      <c r="H400" s="40">
        <f>VLOOKUP($D400,allFlowProduct!$A:$P,8,FALSE)</f>
        <v>7</v>
      </c>
      <c r="I400" s="40">
        <f t="shared" si="6"/>
        <v>-1</v>
      </c>
    </row>
    <row r="401" spans="1:9" x14ac:dyDescent="0.5">
      <c r="A401" s="4" t="s">
        <v>511</v>
      </c>
      <c r="B401" s="4" t="s">
        <v>665</v>
      </c>
      <c r="C401" s="40" t="s">
        <v>648</v>
      </c>
      <c r="D401" s="12" t="s">
        <v>3445</v>
      </c>
      <c r="E401" s="40" t="str">
        <f>VLOOKUP($D401,allFlowProduct!$A:$P,4,FALSE)</f>
        <v>ปลาสากดำขูดเนื้อ</v>
      </c>
      <c r="F401" s="40" t="str">
        <f>VLOOKUP($D401,allFlowProduct!$A:$P,5,FALSE)</f>
        <v>กก</v>
      </c>
      <c r="G401" s="40">
        <f>VLOOKUP($D401,allFlowProduct!$A:$P,3,FALSE)</f>
        <v>5</v>
      </c>
      <c r="H401" s="40">
        <f>VLOOKUP($D401,allFlowProduct!$A:$P,8,FALSE)</f>
        <v>7</v>
      </c>
      <c r="I401" s="40">
        <f t="shared" si="6"/>
        <v>-1</v>
      </c>
    </row>
    <row r="402" spans="1:9" x14ac:dyDescent="0.5">
      <c r="A402" s="4" t="s">
        <v>512</v>
      </c>
      <c r="B402" s="4" t="s">
        <v>666</v>
      </c>
      <c r="C402" s="40" t="s">
        <v>648</v>
      </c>
      <c r="D402" s="12" t="s">
        <v>3446</v>
      </c>
      <c r="E402" s="40" t="str">
        <f>VLOOKUP($D402,allFlowProduct!$A:$P,4,FALSE)</f>
        <v>ปลาสากดำสไลด์เนื้อ</v>
      </c>
      <c r="F402" s="40" t="str">
        <f>VLOOKUP($D402,allFlowProduct!$A:$P,5,FALSE)</f>
        <v>กก</v>
      </c>
      <c r="G402" s="40">
        <f>VLOOKUP($D402,allFlowProduct!$A:$P,3,FALSE)</f>
        <v>5</v>
      </c>
      <c r="H402" s="40">
        <f>VLOOKUP($D402,allFlowProduct!$A:$P,8,FALSE)</f>
        <v>7</v>
      </c>
      <c r="I402" s="40">
        <f t="shared" si="6"/>
        <v>-1</v>
      </c>
    </row>
    <row r="403" spans="1:9" x14ac:dyDescent="0.5">
      <c r="A403" s="4" t="s">
        <v>513</v>
      </c>
      <c r="B403" s="4" t="s">
        <v>162</v>
      </c>
      <c r="C403" s="40" t="s">
        <v>648</v>
      </c>
      <c r="D403" s="12" t="s">
        <v>3409</v>
      </c>
      <c r="E403" s="40" t="str">
        <f>VLOOKUP($D403,allFlowProduct!$A:$P,4,FALSE)</f>
        <v>หมึกสาย</v>
      </c>
      <c r="F403" s="40" t="str">
        <f>VLOOKUP($D403,allFlowProduct!$A:$P,5,FALSE)</f>
        <v>กก</v>
      </c>
      <c r="G403" s="40">
        <f>VLOOKUP($D403,allFlowProduct!$A:$P,3,FALSE)</f>
        <v>5</v>
      </c>
      <c r="H403" s="40">
        <f>VLOOKUP($D403,allFlowProduct!$A:$P,8,FALSE)</f>
        <v>7</v>
      </c>
      <c r="I403" s="40">
        <f t="shared" si="6"/>
        <v>-1</v>
      </c>
    </row>
    <row r="404" spans="1:9" x14ac:dyDescent="0.5">
      <c r="A404" s="4" t="s">
        <v>514</v>
      </c>
      <c r="B404" s="4" t="s">
        <v>163</v>
      </c>
      <c r="C404" s="40" t="s">
        <v>648</v>
      </c>
      <c r="D404" s="12" t="s">
        <v>3425</v>
      </c>
      <c r="E404" s="40" t="str">
        <f>VLOOKUP($D404,allFlowProduct!$A:$P,4,FALSE)</f>
        <v>ปลากะพงปากหมู</v>
      </c>
      <c r="F404" s="40" t="str">
        <f>VLOOKUP($D404,allFlowProduct!$A:$P,5,FALSE)</f>
        <v>กก</v>
      </c>
      <c r="G404" s="40">
        <f>VLOOKUP($D404,allFlowProduct!$A:$P,3,FALSE)</f>
        <v>5</v>
      </c>
      <c r="H404" s="40">
        <f>VLOOKUP($D404,allFlowProduct!$A:$P,8,FALSE)</f>
        <v>7</v>
      </c>
      <c r="I404" s="40">
        <f t="shared" si="6"/>
        <v>-1</v>
      </c>
    </row>
    <row r="405" spans="1:9" x14ac:dyDescent="0.5">
      <c r="A405" s="4" t="s">
        <v>515</v>
      </c>
      <c r="B405" s="4" t="s">
        <v>164</v>
      </c>
      <c r="C405" s="40" t="s">
        <v>648</v>
      </c>
      <c r="D405" s="12" t="s">
        <v>3426</v>
      </c>
      <c r="E405" s="40" t="str">
        <f>VLOOKUP($D405,allFlowProduct!$A:$P,4,FALSE)</f>
        <v>ปลาแข้งไก่หรือปลาหางแข็ง</v>
      </c>
      <c r="F405" s="40" t="str">
        <f>VLOOKUP($D405,allFlowProduct!$A:$P,5,FALSE)</f>
        <v>กก</v>
      </c>
      <c r="G405" s="40">
        <f>VLOOKUP($D405,allFlowProduct!$A:$P,3,FALSE)</f>
        <v>5</v>
      </c>
      <c r="H405" s="40">
        <f>VLOOKUP($D405,allFlowProduct!$A:$P,8,FALSE)</f>
        <v>7</v>
      </c>
      <c r="I405" s="40">
        <f t="shared" si="6"/>
        <v>-1</v>
      </c>
    </row>
    <row r="406" spans="1:9" x14ac:dyDescent="0.5">
      <c r="A406" s="4" t="s">
        <v>516</v>
      </c>
      <c r="B406" s="4" t="s">
        <v>165</v>
      </c>
      <c r="C406" s="40" t="s">
        <v>648</v>
      </c>
      <c r="D406" s="12" t="s">
        <v>3450</v>
      </c>
      <c r="E406" s="40" t="str">
        <f>VLOOKUP($D406,allFlowProduct!$A:$P,4,FALSE)</f>
        <v>ปลาข้างเหลือง</v>
      </c>
      <c r="F406" s="40" t="str">
        <f>VLOOKUP($D406,allFlowProduct!$A:$P,5,FALSE)</f>
        <v>กก</v>
      </c>
      <c r="G406" s="40">
        <f>VLOOKUP($D406,allFlowProduct!$A:$P,3,FALSE)</f>
        <v>5</v>
      </c>
      <c r="H406" s="40">
        <f>VLOOKUP($D406,allFlowProduct!$A:$P,8,FALSE)</f>
        <v>7</v>
      </c>
      <c r="I406" s="40">
        <f t="shared" si="6"/>
        <v>-1</v>
      </c>
    </row>
    <row r="407" spans="1:9" x14ac:dyDescent="0.5">
      <c r="A407" s="4" t="s">
        <v>517</v>
      </c>
      <c r="B407" s="4" t="s">
        <v>165</v>
      </c>
      <c r="C407" s="40" t="s">
        <v>661</v>
      </c>
      <c r="D407" s="12" t="s">
        <v>3451</v>
      </c>
      <c r="E407" s="40" t="str">
        <f>VLOOKUP($D407,allFlowProduct!$A:$P,4,FALSE)</f>
        <v>ปลาข้างเหลือง สไลด์เนื้อ</v>
      </c>
      <c r="F407" s="40" t="str">
        <f>VLOOKUP($D407,allFlowProduct!$A:$P,5,FALSE)</f>
        <v>กก</v>
      </c>
      <c r="G407" s="40">
        <f>VLOOKUP($D407,allFlowProduct!$A:$P,3,FALSE)</f>
        <v>5</v>
      </c>
      <c r="H407" s="40">
        <f>VLOOKUP($D407,allFlowProduct!$A:$P,8,FALSE)</f>
        <v>7</v>
      </c>
      <c r="I407" s="40">
        <f t="shared" si="6"/>
        <v>-1</v>
      </c>
    </row>
    <row r="408" spans="1:9" x14ac:dyDescent="0.5">
      <c r="A408" s="4" t="s">
        <v>518</v>
      </c>
      <c r="B408" s="4" t="s">
        <v>166</v>
      </c>
      <c r="C408" s="40" t="s">
        <v>648</v>
      </c>
      <c r="D408" s="12" t="s">
        <v>3414</v>
      </c>
      <c r="E408" s="40" t="str">
        <f>VLOOKUP($D408,allFlowProduct!$A:$P,4,FALSE)</f>
        <v>ปลากระบอกหูดำ</v>
      </c>
      <c r="F408" s="40" t="str">
        <f>VLOOKUP($D408,allFlowProduct!$A:$P,5,FALSE)</f>
        <v>กก</v>
      </c>
      <c r="G408" s="40">
        <f>VLOOKUP($D408,allFlowProduct!$A:$P,3,FALSE)</f>
        <v>5</v>
      </c>
      <c r="H408" s="40">
        <f>VLOOKUP($D408,allFlowProduct!$A:$P,8,FALSE)</f>
        <v>7</v>
      </c>
      <c r="I408" s="40">
        <f t="shared" si="6"/>
        <v>-1</v>
      </c>
    </row>
    <row r="409" spans="1:9" x14ac:dyDescent="0.5">
      <c r="A409" s="4" t="s">
        <v>519</v>
      </c>
      <c r="B409" s="4" t="s">
        <v>167</v>
      </c>
      <c r="C409" s="40" t="s">
        <v>611</v>
      </c>
      <c r="D409" s="68" t="s">
        <v>4013</v>
      </c>
      <c r="E409" s="40" t="str">
        <f>VLOOKUP($D409,allFlowProduct!$A:$P,4,FALSE)</f>
        <v>ลำไย(สปต)</v>
      </c>
      <c r="F409" s="40" t="str">
        <f>VLOOKUP($D409,allFlowProduct!$A:$P,5,FALSE)</f>
        <v>กก</v>
      </c>
      <c r="G409" s="40">
        <f>VLOOKUP($D409,allFlowProduct!$A:$P,3,FALSE)</f>
        <v>5</v>
      </c>
      <c r="H409" s="40">
        <f>VLOOKUP($D409,allFlowProduct!$A:$P,8,FALSE)</f>
        <v>7</v>
      </c>
      <c r="I409" s="40">
        <f t="shared" si="6"/>
        <v>-1</v>
      </c>
    </row>
    <row r="410" spans="1:9" x14ac:dyDescent="0.5">
      <c r="A410" s="4" t="s">
        <v>520</v>
      </c>
      <c r="B410" s="4" t="s">
        <v>168</v>
      </c>
      <c r="C410" s="40" t="s">
        <v>648</v>
      </c>
      <c r="D410" s="12" t="s">
        <v>3452</v>
      </c>
      <c r="E410" s="40" t="str">
        <f>VLOOKUP($D410,allFlowProduct!$A:$P,4,FALSE)</f>
        <v>ปลาหวาน(ปลาหลังเขียว)</v>
      </c>
      <c r="F410" s="40" t="str">
        <f>VLOOKUP($D410,allFlowProduct!$A:$P,5,FALSE)</f>
        <v>กก</v>
      </c>
      <c r="G410" s="40">
        <f>VLOOKUP($D410,allFlowProduct!$A:$P,3,FALSE)</f>
        <v>5</v>
      </c>
      <c r="H410" s="40">
        <f>VLOOKUP($D410,allFlowProduct!$A:$P,8,FALSE)</f>
        <v>7</v>
      </c>
      <c r="I410" s="40">
        <f t="shared" si="6"/>
        <v>-1</v>
      </c>
    </row>
    <row r="411" spans="1:9" x14ac:dyDescent="0.5">
      <c r="A411" s="4" t="s">
        <v>521</v>
      </c>
      <c r="B411" s="4" t="s">
        <v>169</v>
      </c>
      <c r="C411" s="40" t="s">
        <v>648</v>
      </c>
      <c r="D411" s="12" t="s">
        <v>3453</v>
      </c>
      <c r="E411" s="40" t="str">
        <f>VLOOKUP($D411,allFlowProduct!$A:$P,4,FALSE)</f>
        <v>ปลาอังเกย (ปลากะพง)</v>
      </c>
      <c r="F411" s="40" t="str">
        <f>VLOOKUP($D411,allFlowProduct!$A:$P,5,FALSE)</f>
        <v>กก</v>
      </c>
      <c r="G411" s="40">
        <f>VLOOKUP($D411,allFlowProduct!$A:$P,3,FALSE)</f>
        <v>5</v>
      </c>
      <c r="H411" s="40">
        <f>VLOOKUP($D411,allFlowProduct!$A:$P,8,FALSE)</f>
        <v>7</v>
      </c>
      <c r="I411" s="40">
        <f t="shared" si="6"/>
        <v>-1</v>
      </c>
    </row>
    <row r="412" spans="1:9" x14ac:dyDescent="0.5">
      <c r="A412" s="4" t="s">
        <v>522</v>
      </c>
      <c r="B412" s="4" t="s">
        <v>170</v>
      </c>
      <c r="C412" s="40" t="s">
        <v>648</v>
      </c>
      <c r="D412" s="12" t="s">
        <v>3454</v>
      </c>
      <c r="E412" s="40" t="str">
        <f>VLOOKUP($D412,allFlowProduct!$A:$P,4,FALSE)</f>
        <v>ปลากะพงแดง</v>
      </c>
      <c r="F412" s="40" t="str">
        <f>VLOOKUP($D412,allFlowProduct!$A:$P,5,FALSE)</f>
        <v>กก</v>
      </c>
      <c r="G412" s="40">
        <f>VLOOKUP($D412,allFlowProduct!$A:$P,3,FALSE)</f>
        <v>5</v>
      </c>
      <c r="H412" s="40">
        <f>VLOOKUP($D412,allFlowProduct!$A:$P,8,FALSE)</f>
        <v>7</v>
      </c>
      <c r="I412" s="40">
        <f t="shared" si="6"/>
        <v>-1</v>
      </c>
    </row>
    <row r="413" spans="1:9" x14ac:dyDescent="0.5">
      <c r="A413" s="4" t="s">
        <v>523</v>
      </c>
      <c r="B413" s="4" t="s">
        <v>171</v>
      </c>
      <c r="C413" s="40" t="s">
        <v>648</v>
      </c>
      <c r="D413" s="12" t="s">
        <v>3455</v>
      </c>
      <c r="E413" s="40" t="str">
        <f>VLOOKUP($D413,allFlowProduct!$A:$P,4,FALSE)</f>
        <v>ปลากระโทงร่มแดดเดียว</v>
      </c>
      <c r="F413" s="40" t="str">
        <f>VLOOKUP($D413,allFlowProduct!$A:$P,5,FALSE)</f>
        <v>กก</v>
      </c>
      <c r="G413" s="40">
        <f>VLOOKUP($D413,allFlowProduct!$A:$P,3,FALSE)</f>
        <v>5</v>
      </c>
      <c r="H413" s="40">
        <f>VLOOKUP($D413,allFlowProduct!$A:$P,8,FALSE)</f>
        <v>7</v>
      </c>
      <c r="I413" s="40">
        <f t="shared" si="6"/>
        <v>-1</v>
      </c>
    </row>
    <row r="414" spans="1:9" x14ac:dyDescent="0.5">
      <c r="A414" s="4" t="s">
        <v>524</v>
      </c>
      <c r="B414" s="4" t="s">
        <v>172</v>
      </c>
      <c r="C414" s="40" t="s">
        <v>648</v>
      </c>
      <c r="D414" s="12" t="s">
        <v>3456</v>
      </c>
      <c r="E414" s="40" t="str">
        <f>VLOOKUP($D414,allFlowProduct!$A:$P,4,FALSE)</f>
        <v>เนื้อปลาหวานโรยงา</v>
      </c>
      <c r="F414" s="40" t="str">
        <f>VLOOKUP($D414,allFlowProduct!$A:$P,5,FALSE)</f>
        <v>กก</v>
      </c>
      <c r="G414" s="40">
        <f>VLOOKUP($D414,allFlowProduct!$A:$P,3,FALSE)</f>
        <v>5</v>
      </c>
      <c r="H414" s="40">
        <f>VLOOKUP($D414,allFlowProduct!$A:$P,8,FALSE)</f>
        <v>7</v>
      </c>
      <c r="I414" s="40">
        <f t="shared" si="6"/>
        <v>-1</v>
      </c>
    </row>
    <row r="415" spans="1:9" x14ac:dyDescent="0.5">
      <c r="A415" s="4" t="s">
        <v>525</v>
      </c>
      <c r="B415" s="4" t="s">
        <v>173</v>
      </c>
      <c r="C415" s="40" t="s">
        <v>648</v>
      </c>
      <c r="D415" s="12" t="s">
        <v>3457</v>
      </c>
      <c r="E415" s="40" t="str">
        <f>VLOOKUP($D415,allFlowProduct!$A:$P,4,FALSE)</f>
        <v>ปลาแดดเดียว(ปลาหลังเขียว)</v>
      </c>
      <c r="F415" s="40" t="str">
        <f>VLOOKUP($D415,allFlowProduct!$A:$P,5,FALSE)</f>
        <v>กก</v>
      </c>
      <c r="G415" s="40">
        <f>VLOOKUP($D415,allFlowProduct!$A:$P,3,FALSE)</f>
        <v>5</v>
      </c>
      <c r="H415" s="40">
        <f>VLOOKUP($D415,allFlowProduct!$A:$P,8,FALSE)</f>
        <v>7</v>
      </c>
      <c r="I415" s="40">
        <f t="shared" si="6"/>
        <v>-1</v>
      </c>
    </row>
    <row r="416" spans="1:9" x14ac:dyDescent="0.5">
      <c r="A416" s="4" t="s">
        <v>526</v>
      </c>
      <c r="B416" s="4" t="s">
        <v>174</v>
      </c>
      <c r="C416" s="40" t="s">
        <v>648</v>
      </c>
      <c r="D416" s="12" t="s">
        <v>3458</v>
      </c>
      <c r="E416" s="40" t="str">
        <f>VLOOKUP($D416,allFlowProduct!$A:$P,4,FALSE)</f>
        <v>ก้างปลาหวาน(ปลาหลังเขียว)</v>
      </c>
      <c r="F416" s="40" t="str">
        <f>VLOOKUP($D416,allFlowProduct!$A:$P,5,FALSE)</f>
        <v>กก</v>
      </c>
      <c r="G416" s="40">
        <f>VLOOKUP($D416,allFlowProduct!$A:$P,3,FALSE)</f>
        <v>5</v>
      </c>
      <c r="H416" s="40">
        <f>VLOOKUP($D416,allFlowProduct!$A:$P,8,FALSE)</f>
        <v>7</v>
      </c>
      <c r="I416" s="40">
        <f t="shared" si="6"/>
        <v>-1</v>
      </c>
    </row>
    <row r="417" spans="1:9" x14ac:dyDescent="0.5">
      <c r="A417" s="4" t="s">
        <v>527</v>
      </c>
      <c r="B417" s="4" t="s">
        <v>175</v>
      </c>
      <c r="C417" s="40" t="s">
        <v>648</v>
      </c>
      <c r="D417" s="12" t="s">
        <v>3397</v>
      </c>
      <c r="E417" s="40" t="str">
        <f>VLOOKUP($D417,allFlowProduct!$A:$P,4,FALSE)</f>
        <v>ปูดองน้ำปลา (กก)</v>
      </c>
      <c r="F417" s="40" t="str">
        <f>VLOOKUP($D417,allFlowProduct!$A:$P,5,FALSE)</f>
        <v>กก</v>
      </c>
      <c r="G417" s="40">
        <f>VLOOKUP($D417,allFlowProduct!$A:$P,3,FALSE)</f>
        <v>5</v>
      </c>
      <c r="H417" s="40">
        <f>VLOOKUP($D417,allFlowProduct!$A:$P,8,FALSE)</f>
        <v>7</v>
      </c>
      <c r="I417" s="40">
        <f t="shared" si="6"/>
        <v>-1</v>
      </c>
    </row>
    <row r="418" spans="1:9" x14ac:dyDescent="0.5">
      <c r="A418" s="4" t="s">
        <v>528</v>
      </c>
      <c r="B418" s="4" t="s">
        <v>662</v>
      </c>
      <c r="C418" s="40" t="s">
        <v>663</v>
      </c>
      <c r="D418" s="12" t="s">
        <v>3448</v>
      </c>
      <c r="E418" s="40" t="str">
        <f>VLOOKUP($D418,allFlowProduct!$A:$P,4,FALSE)</f>
        <v>ปลาลูกสากเหลือง เล็ก</v>
      </c>
      <c r="F418" s="40" t="str">
        <f>VLOOKUP($D418,allFlowProduct!$A:$P,5,FALSE)</f>
        <v>กก</v>
      </c>
      <c r="G418" s="40">
        <f>VLOOKUP($D418,allFlowProduct!$A:$P,3,FALSE)</f>
        <v>5</v>
      </c>
      <c r="H418" s="40">
        <f>VLOOKUP($D418,allFlowProduct!$A:$P,8,FALSE)</f>
        <v>7</v>
      </c>
      <c r="I418" s="40">
        <f t="shared" si="6"/>
        <v>-1</v>
      </c>
    </row>
    <row r="419" spans="1:9" x14ac:dyDescent="0.5">
      <c r="A419" s="4" t="s">
        <v>529</v>
      </c>
      <c r="B419" s="4" t="s">
        <v>662</v>
      </c>
      <c r="C419" s="40" t="s">
        <v>657</v>
      </c>
      <c r="D419" s="12" t="s">
        <v>3447</v>
      </c>
      <c r="E419" s="40" t="str">
        <f>VLOOKUP($D419,allFlowProduct!$A:$P,4,FALSE)</f>
        <v>ปลาลูกสากเหลือง ใหญ่</v>
      </c>
      <c r="F419" s="40" t="str">
        <f>VLOOKUP($D419,allFlowProduct!$A:$P,5,FALSE)</f>
        <v>กก</v>
      </c>
      <c r="G419" s="40">
        <f>VLOOKUP($D419,allFlowProduct!$A:$P,3,FALSE)</f>
        <v>5</v>
      </c>
      <c r="H419" s="40">
        <f>VLOOKUP($D419,allFlowProduct!$A:$P,8,FALSE)</f>
        <v>7</v>
      </c>
      <c r="I419" s="40">
        <f t="shared" si="6"/>
        <v>-1</v>
      </c>
    </row>
    <row r="420" spans="1:9" x14ac:dyDescent="0.5">
      <c r="A420" s="4" t="s">
        <v>530</v>
      </c>
      <c r="B420" s="4" t="s">
        <v>176</v>
      </c>
      <c r="C420" s="40" t="s">
        <v>648</v>
      </c>
      <c r="D420" s="12" t="s">
        <v>3400</v>
      </c>
      <c r="E420" s="40" t="str">
        <f>VLOOKUP($D420,allFlowProduct!$A:$P,4,FALSE)</f>
        <v>หอยขมทะเลลวก</v>
      </c>
      <c r="F420" s="40" t="str">
        <f>VLOOKUP($D420,allFlowProduct!$A:$P,5,FALSE)</f>
        <v>กก</v>
      </c>
      <c r="G420" s="40">
        <f>VLOOKUP($D420,allFlowProduct!$A:$P,3,FALSE)</f>
        <v>5</v>
      </c>
      <c r="H420" s="40">
        <f>VLOOKUP($D420,allFlowProduct!$A:$P,8,FALSE)</f>
        <v>7</v>
      </c>
      <c r="I420" s="40">
        <f t="shared" si="6"/>
        <v>-1</v>
      </c>
    </row>
    <row r="421" spans="1:9" x14ac:dyDescent="0.5">
      <c r="A421" s="4" t="s">
        <v>531</v>
      </c>
      <c r="B421" s="4" t="s">
        <v>177</v>
      </c>
      <c r="C421" s="40" t="s">
        <v>648</v>
      </c>
      <c r="D421" s="12" t="s">
        <v>3459</v>
      </c>
      <c r="E421" s="40" t="str">
        <f>VLOOKUP($D421,allFlowProduct!$A:$P,4,FALSE)</f>
        <v>เนื้อปูม้า (เนื้อก้าม)</v>
      </c>
      <c r="F421" s="40" t="str">
        <f>VLOOKUP($D421,allFlowProduct!$A:$P,5,FALSE)</f>
        <v>กก</v>
      </c>
      <c r="G421" s="40">
        <f>VLOOKUP($D421,allFlowProduct!$A:$P,3,FALSE)</f>
        <v>5</v>
      </c>
      <c r="H421" s="40">
        <f>VLOOKUP($D421,allFlowProduct!$A:$P,8,FALSE)</f>
        <v>7</v>
      </c>
      <c r="I421" s="40">
        <f t="shared" si="6"/>
        <v>-1</v>
      </c>
    </row>
    <row r="422" spans="1:9" x14ac:dyDescent="0.5">
      <c r="A422" s="4" t="s">
        <v>532</v>
      </c>
      <c r="B422" s="4" t="s">
        <v>178</v>
      </c>
      <c r="C422" s="40" t="s">
        <v>648</v>
      </c>
      <c r="D422" s="12" t="s">
        <v>3460</v>
      </c>
      <c r="E422" s="40" t="str">
        <f>VLOOKUP($D422,allFlowProduct!$A:$P,4,FALSE)</f>
        <v>เนื้อปูม้า (เนื้อนิ้ว)</v>
      </c>
      <c r="F422" s="40" t="str">
        <f>VLOOKUP($D422,allFlowProduct!$A:$P,5,FALSE)</f>
        <v>กก</v>
      </c>
      <c r="G422" s="40">
        <f>VLOOKUP($D422,allFlowProduct!$A:$P,3,FALSE)</f>
        <v>5</v>
      </c>
      <c r="H422" s="40">
        <f>VLOOKUP($D422,allFlowProduct!$A:$P,8,FALSE)</f>
        <v>7</v>
      </c>
      <c r="I422" s="40">
        <f t="shared" si="6"/>
        <v>-1</v>
      </c>
    </row>
    <row r="423" spans="1:9" x14ac:dyDescent="0.5">
      <c r="A423" s="4" t="s">
        <v>533</v>
      </c>
      <c r="B423" s="4" t="s">
        <v>179</v>
      </c>
      <c r="C423" s="40" t="s">
        <v>648</v>
      </c>
      <c r="D423" s="12" t="s">
        <v>3461</v>
      </c>
      <c r="E423" s="40" t="str">
        <f>VLOOKUP($D423,allFlowProduct!$A:$P,4,FALSE)</f>
        <v>เนื้อปูม้า (เนื้ออก)</v>
      </c>
      <c r="F423" s="40" t="str">
        <f>VLOOKUP($D423,allFlowProduct!$A:$P,5,FALSE)</f>
        <v>กก</v>
      </c>
      <c r="G423" s="40">
        <f>VLOOKUP($D423,allFlowProduct!$A:$P,3,FALSE)</f>
        <v>5</v>
      </c>
      <c r="H423" s="40">
        <f>VLOOKUP($D423,allFlowProduct!$A:$P,8,FALSE)</f>
        <v>7</v>
      </c>
      <c r="I423" s="40">
        <f t="shared" si="6"/>
        <v>-1</v>
      </c>
    </row>
    <row r="424" spans="1:9" x14ac:dyDescent="0.5">
      <c r="A424" s="4" t="s">
        <v>534</v>
      </c>
      <c r="B424" s="4" t="s">
        <v>180</v>
      </c>
      <c r="C424" s="40" t="s">
        <v>648</v>
      </c>
      <c r="D424" s="12" t="s">
        <v>3462</v>
      </c>
      <c r="E424" s="40" t="str">
        <f>VLOOKUP($D424,allFlowProduct!$A:$P,4,FALSE)</f>
        <v>เนื้อปูม้า (กรรเชียงใบพาย)</v>
      </c>
      <c r="F424" s="40" t="str">
        <f>VLOOKUP($D424,allFlowProduct!$A:$P,5,FALSE)</f>
        <v>กก</v>
      </c>
      <c r="G424" s="40">
        <f>VLOOKUP($D424,allFlowProduct!$A:$P,3,FALSE)</f>
        <v>5</v>
      </c>
      <c r="H424" s="40">
        <f>VLOOKUP($D424,allFlowProduct!$A:$P,8,FALSE)</f>
        <v>7</v>
      </c>
      <c r="I424" s="40">
        <f t="shared" si="6"/>
        <v>-1</v>
      </c>
    </row>
    <row r="425" spans="1:9" x14ac:dyDescent="0.5">
      <c r="A425" s="4" t="s">
        <v>535</v>
      </c>
      <c r="B425" s="4" t="s">
        <v>664</v>
      </c>
      <c r="C425" s="40" t="s">
        <v>651</v>
      </c>
      <c r="D425" s="12" t="s">
        <v>3389</v>
      </c>
      <c r="E425" s="40" t="str">
        <f>VLOOKUP($D425,allFlowProduct!$A:$P,4,FALSE)</f>
        <v>กุ้งแชบ๊วย ใหญ่</v>
      </c>
      <c r="F425" s="40" t="str">
        <f>VLOOKUP($D425,allFlowProduct!$A:$P,5,FALSE)</f>
        <v>กก</v>
      </c>
      <c r="G425" s="40">
        <f>VLOOKUP($D425,allFlowProduct!$A:$P,3,FALSE)</f>
        <v>5</v>
      </c>
      <c r="H425" s="40">
        <f>VLOOKUP($D425,allFlowProduct!$A:$P,8,FALSE)</f>
        <v>7</v>
      </c>
      <c r="I425" s="40">
        <f t="shared" si="6"/>
        <v>-1</v>
      </c>
    </row>
    <row r="426" spans="1:9" x14ac:dyDescent="0.5">
      <c r="A426" s="4" t="s">
        <v>536</v>
      </c>
      <c r="B426" s="4" t="s">
        <v>664</v>
      </c>
      <c r="C426" s="40" t="s">
        <v>654</v>
      </c>
      <c r="D426" s="12" t="s">
        <v>3388</v>
      </c>
      <c r="E426" s="40" t="str">
        <f>VLOOKUP($D426,allFlowProduct!$A:$P,4,FALSE)</f>
        <v>กุ้งแชบ๊วย กลาง</v>
      </c>
      <c r="F426" s="40" t="str">
        <f>VLOOKUP($D426,allFlowProduct!$A:$P,5,FALSE)</f>
        <v>กก</v>
      </c>
      <c r="G426" s="40">
        <f>VLOOKUP($D426,allFlowProduct!$A:$P,3,FALSE)</f>
        <v>5</v>
      </c>
      <c r="H426" s="40">
        <f>VLOOKUP($D426,allFlowProduct!$A:$P,8,FALSE)</f>
        <v>7</v>
      </c>
      <c r="I426" s="40">
        <f t="shared" si="6"/>
        <v>-1</v>
      </c>
    </row>
    <row r="427" spans="1:9" x14ac:dyDescent="0.5">
      <c r="A427" s="4" t="s">
        <v>537</v>
      </c>
      <c r="B427" s="4" t="s">
        <v>181</v>
      </c>
      <c r="C427" s="40" t="s">
        <v>648</v>
      </c>
      <c r="D427" s="12" t="s">
        <v>3429</v>
      </c>
      <c r="E427" s="40" t="str">
        <f>VLOOKUP($D427,allFlowProduct!$A:$P,4,FALSE)</f>
        <v>ปลาอินทรีย์แดดเดียว</v>
      </c>
      <c r="F427" s="40" t="str">
        <f>VLOOKUP($D427,allFlowProduct!$A:$P,5,FALSE)</f>
        <v>กก</v>
      </c>
      <c r="G427" s="40">
        <f>VLOOKUP($D427,allFlowProduct!$A:$P,3,FALSE)</f>
        <v>5</v>
      </c>
      <c r="H427" s="40">
        <f>VLOOKUP($D427,allFlowProduct!$A:$P,8,FALSE)</f>
        <v>7</v>
      </c>
      <c r="I427" s="40">
        <f t="shared" si="6"/>
        <v>-1</v>
      </c>
    </row>
    <row r="428" spans="1:9" x14ac:dyDescent="0.5">
      <c r="A428" s="4" t="s">
        <v>538</v>
      </c>
      <c r="B428" s="4" t="s">
        <v>182</v>
      </c>
      <c r="C428" s="40" t="s">
        <v>648</v>
      </c>
      <c r="D428" s="12" t="s">
        <v>3463</v>
      </c>
      <c r="E428" s="40" t="str">
        <f>VLOOKUP($D428,allFlowProduct!$A:$P,4,FALSE)</f>
        <v>เนื้อปูม้า (กรรเชียงก้อน)</v>
      </c>
      <c r="F428" s="40" t="str">
        <f>VLOOKUP($D428,allFlowProduct!$A:$P,5,FALSE)</f>
        <v>กก</v>
      </c>
      <c r="G428" s="40">
        <f>VLOOKUP($D428,allFlowProduct!$A:$P,3,FALSE)</f>
        <v>5</v>
      </c>
      <c r="H428" s="40">
        <f>VLOOKUP($D428,allFlowProduct!$A:$P,8,FALSE)</f>
        <v>7</v>
      </c>
      <c r="I428" s="40">
        <f t="shared" si="6"/>
        <v>-1</v>
      </c>
    </row>
    <row r="429" spans="1:9" x14ac:dyDescent="0.5">
      <c r="A429" s="4" t="s">
        <v>539</v>
      </c>
      <c r="B429" s="4" t="s">
        <v>183</v>
      </c>
      <c r="C429" s="40" t="s">
        <v>648</v>
      </c>
      <c r="D429" s="12" t="s">
        <v>3449</v>
      </c>
      <c r="E429" s="40" t="str">
        <f>VLOOKUP($D429,allFlowProduct!$A:$P,4,FALSE)</f>
        <v>ปลาสากเหลือง(ชิ้น)</v>
      </c>
      <c r="F429" s="40" t="str">
        <f>VLOOKUP($D429,allFlowProduct!$A:$P,5,FALSE)</f>
        <v>กก</v>
      </c>
      <c r="G429" s="40">
        <f>VLOOKUP($D429,allFlowProduct!$A:$P,3,FALSE)</f>
        <v>5</v>
      </c>
      <c r="H429" s="40">
        <f>VLOOKUP($D429,allFlowProduct!$A:$P,8,FALSE)</f>
        <v>7</v>
      </c>
      <c r="I429" s="40">
        <f t="shared" si="6"/>
        <v>-1</v>
      </c>
    </row>
    <row r="430" spans="1:9" x14ac:dyDescent="0.5">
      <c r="A430" s="4" t="s">
        <v>540</v>
      </c>
      <c r="B430" s="4" t="s">
        <v>184</v>
      </c>
      <c r="C430" s="40" t="s">
        <v>648</v>
      </c>
      <c r="D430" s="12" t="s">
        <v>3442</v>
      </c>
      <c r="E430" s="40" t="str">
        <f>VLOOKUP($D430,allFlowProduct!$A:$P,4,FALSE)</f>
        <v>ปลาสากดำ(ชิ้น)</v>
      </c>
      <c r="F430" s="40" t="str">
        <f>VLOOKUP($D430,allFlowProduct!$A:$P,5,FALSE)</f>
        <v>กก</v>
      </c>
      <c r="G430" s="40">
        <f>VLOOKUP($D430,allFlowProduct!$A:$P,3,FALSE)</f>
        <v>5</v>
      </c>
      <c r="H430" s="40">
        <f>VLOOKUP($D430,allFlowProduct!$A:$P,8,FALSE)</f>
        <v>7</v>
      </c>
      <c r="I430" s="40">
        <f t="shared" si="6"/>
        <v>-1</v>
      </c>
    </row>
  </sheetData>
  <conditionalFormatting sqref="D53">
    <cfRule type="duplicateValues" dxfId="890" priority="260"/>
  </conditionalFormatting>
  <conditionalFormatting sqref="D54">
    <cfRule type="duplicateValues" dxfId="889" priority="259"/>
  </conditionalFormatting>
  <conditionalFormatting sqref="D55">
    <cfRule type="duplicateValues" dxfId="888" priority="258"/>
  </conditionalFormatting>
  <conditionalFormatting sqref="D56">
    <cfRule type="duplicateValues" dxfId="887" priority="257"/>
  </conditionalFormatting>
  <conditionalFormatting sqref="D57">
    <cfRule type="duplicateValues" dxfId="886" priority="256"/>
  </conditionalFormatting>
  <conditionalFormatting sqref="D58">
    <cfRule type="duplicateValues" dxfId="885" priority="255"/>
  </conditionalFormatting>
  <conditionalFormatting sqref="D59">
    <cfRule type="duplicateValues" dxfId="884" priority="254"/>
  </conditionalFormatting>
  <conditionalFormatting sqref="D60">
    <cfRule type="duplicateValues" dxfId="883" priority="253"/>
  </conditionalFormatting>
  <conditionalFormatting sqref="D61">
    <cfRule type="duplicateValues" dxfId="882" priority="252"/>
  </conditionalFormatting>
  <conditionalFormatting sqref="D62">
    <cfRule type="duplicateValues" dxfId="881" priority="250"/>
  </conditionalFormatting>
  <conditionalFormatting sqref="D63">
    <cfRule type="duplicateValues" dxfId="880" priority="249"/>
  </conditionalFormatting>
  <conditionalFormatting sqref="D64">
    <cfRule type="duplicateValues" dxfId="879" priority="248"/>
  </conditionalFormatting>
  <conditionalFormatting sqref="D65">
    <cfRule type="duplicateValues" dxfId="878" priority="247"/>
  </conditionalFormatting>
  <conditionalFormatting sqref="D66">
    <cfRule type="duplicateValues" dxfId="877" priority="246"/>
  </conditionalFormatting>
  <conditionalFormatting sqref="D67">
    <cfRule type="duplicateValues" dxfId="876" priority="245"/>
  </conditionalFormatting>
  <conditionalFormatting sqref="D68">
    <cfRule type="duplicateValues" dxfId="875" priority="244"/>
  </conditionalFormatting>
  <conditionalFormatting sqref="D69">
    <cfRule type="duplicateValues" dxfId="874" priority="243"/>
  </conditionalFormatting>
  <conditionalFormatting sqref="D70">
    <cfRule type="duplicateValues" dxfId="873" priority="242"/>
  </conditionalFormatting>
  <conditionalFormatting sqref="D71">
    <cfRule type="duplicateValues" dxfId="872" priority="241"/>
  </conditionalFormatting>
  <conditionalFormatting sqref="D72">
    <cfRule type="duplicateValues" dxfId="871" priority="240"/>
  </conditionalFormatting>
  <conditionalFormatting sqref="D73">
    <cfRule type="duplicateValues" dxfId="870" priority="239"/>
  </conditionalFormatting>
  <conditionalFormatting sqref="D74">
    <cfRule type="duplicateValues" dxfId="869" priority="238"/>
  </conditionalFormatting>
  <conditionalFormatting sqref="D75">
    <cfRule type="duplicateValues" dxfId="868" priority="237"/>
  </conditionalFormatting>
  <conditionalFormatting sqref="D76">
    <cfRule type="duplicateValues" dxfId="867" priority="236"/>
  </conditionalFormatting>
  <conditionalFormatting sqref="D77">
    <cfRule type="duplicateValues" dxfId="866" priority="235"/>
  </conditionalFormatting>
  <conditionalFormatting sqref="D78">
    <cfRule type="duplicateValues" dxfId="865" priority="234"/>
  </conditionalFormatting>
  <conditionalFormatting sqref="D79">
    <cfRule type="duplicateValues" dxfId="864" priority="233"/>
  </conditionalFormatting>
  <conditionalFormatting sqref="D80">
    <cfRule type="duplicateValues" dxfId="863" priority="232"/>
  </conditionalFormatting>
  <conditionalFormatting sqref="D81">
    <cfRule type="duplicateValues" dxfId="862" priority="231"/>
  </conditionalFormatting>
  <conditionalFormatting sqref="D82">
    <cfRule type="duplicateValues" dxfId="861" priority="230"/>
  </conditionalFormatting>
  <conditionalFormatting sqref="D83">
    <cfRule type="duplicateValues" dxfId="860" priority="229"/>
  </conditionalFormatting>
  <conditionalFormatting sqref="D84">
    <cfRule type="duplicateValues" dxfId="859" priority="228"/>
  </conditionalFormatting>
  <conditionalFormatting sqref="D85">
    <cfRule type="duplicateValues" dxfId="858" priority="227"/>
  </conditionalFormatting>
  <conditionalFormatting sqref="D86">
    <cfRule type="duplicateValues" dxfId="857" priority="226"/>
  </conditionalFormatting>
  <conditionalFormatting sqref="D87">
    <cfRule type="duplicateValues" dxfId="856" priority="225"/>
  </conditionalFormatting>
  <conditionalFormatting sqref="D88">
    <cfRule type="duplicateValues" dxfId="855" priority="224"/>
  </conditionalFormatting>
  <conditionalFormatting sqref="D89">
    <cfRule type="duplicateValues" dxfId="854" priority="223"/>
  </conditionalFormatting>
  <conditionalFormatting sqref="D90">
    <cfRule type="duplicateValues" dxfId="853" priority="222"/>
  </conditionalFormatting>
  <conditionalFormatting sqref="D91">
    <cfRule type="duplicateValues" dxfId="852" priority="221"/>
  </conditionalFormatting>
  <conditionalFormatting sqref="D92">
    <cfRule type="duplicateValues" dxfId="851" priority="220"/>
  </conditionalFormatting>
  <conditionalFormatting sqref="D93">
    <cfRule type="duplicateValues" dxfId="850" priority="219"/>
  </conditionalFormatting>
  <conditionalFormatting sqref="D94">
    <cfRule type="duplicateValues" dxfId="849" priority="218"/>
  </conditionalFormatting>
  <conditionalFormatting sqref="D95">
    <cfRule type="duplicateValues" dxfId="848" priority="217"/>
  </conditionalFormatting>
  <conditionalFormatting sqref="D96">
    <cfRule type="duplicateValues" dxfId="847" priority="216"/>
  </conditionalFormatting>
  <conditionalFormatting sqref="D97">
    <cfRule type="duplicateValues" dxfId="846" priority="215"/>
  </conditionalFormatting>
  <conditionalFormatting sqref="D98">
    <cfRule type="duplicateValues" dxfId="845" priority="214"/>
  </conditionalFormatting>
  <conditionalFormatting sqref="D99">
    <cfRule type="duplicateValues" dxfId="844" priority="213"/>
  </conditionalFormatting>
  <conditionalFormatting sqref="D100">
    <cfRule type="duplicateValues" dxfId="843" priority="212"/>
  </conditionalFormatting>
  <conditionalFormatting sqref="D101">
    <cfRule type="duplicateValues" dxfId="842" priority="211"/>
  </conditionalFormatting>
  <conditionalFormatting sqref="D102">
    <cfRule type="duplicateValues" dxfId="841" priority="210"/>
  </conditionalFormatting>
  <conditionalFormatting sqref="D103">
    <cfRule type="duplicateValues" dxfId="840" priority="209"/>
  </conditionalFormatting>
  <conditionalFormatting sqref="D104">
    <cfRule type="duplicateValues" dxfId="839" priority="208"/>
  </conditionalFormatting>
  <conditionalFormatting sqref="D105">
    <cfRule type="duplicateValues" dxfId="838" priority="207"/>
  </conditionalFormatting>
  <conditionalFormatting sqref="D106">
    <cfRule type="duplicateValues" dxfId="837" priority="206"/>
  </conditionalFormatting>
  <conditionalFormatting sqref="D107">
    <cfRule type="duplicateValues" dxfId="836" priority="205"/>
  </conditionalFormatting>
  <conditionalFormatting sqref="D108">
    <cfRule type="duplicateValues" dxfId="835" priority="204"/>
  </conditionalFormatting>
  <conditionalFormatting sqref="D109">
    <cfRule type="duplicateValues" dxfId="834" priority="203"/>
  </conditionalFormatting>
  <conditionalFormatting sqref="D110">
    <cfRule type="duplicateValues" dxfId="833" priority="202"/>
  </conditionalFormatting>
  <conditionalFormatting sqref="D111">
    <cfRule type="duplicateValues" dxfId="832" priority="201"/>
  </conditionalFormatting>
  <conditionalFormatting sqref="D112">
    <cfRule type="duplicateValues" dxfId="831" priority="200"/>
  </conditionalFormatting>
  <conditionalFormatting sqref="D113">
    <cfRule type="duplicateValues" dxfId="830" priority="199"/>
  </conditionalFormatting>
  <conditionalFormatting sqref="D114">
    <cfRule type="duplicateValues" dxfId="829" priority="198"/>
  </conditionalFormatting>
  <conditionalFormatting sqref="D115">
    <cfRule type="duplicateValues" dxfId="828" priority="197"/>
  </conditionalFormatting>
  <conditionalFormatting sqref="D116">
    <cfRule type="duplicateValues" dxfId="827" priority="196"/>
  </conditionalFormatting>
  <conditionalFormatting sqref="D117">
    <cfRule type="duplicateValues" dxfId="826" priority="195"/>
  </conditionalFormatting>
  <conditionalFormatting sqref="D118">
    <cfRule type="duplicateValues" dxfId="825" priority="194"/>
  </conditionalFormatting>
  <conditionalFormatting sqref="D119">
    <cfRule type="duplicateValues" dxfId="824" priority="193"/>
  </conditionalFormatting>
  <conditionalFormatting sqref="D120">
    <cfRule type="duplicateValues" dxfId="823" priority="191"/>
  </conditionalFormatting>
  <conditionalFormatting sqref="D121">
    <cfRule type="duplicateValues" dxfId="822" priority="190"/>
  </conditionalFormatting>
  <conditionalFormatting sqref="D122">
    <cfRule type="duplicateValues" dxfId="821" priority="189"/>
  </conditionalFormatting>
  <conditionalFormatting sqref="D123">
    <cfRule type="duplicateValues" dxfId="820" priority="188"/>
  </conditionalFormatting>
  <conditionalFormatting sqref="D124">
    <cfRule type="duplicateValues" dxfId="819" priority="187"/>
  </conditionalFormatting>
  <conditionalFormatting sqref="D125">
    <cfRule type="duplicateValues" dxfId="818" priority="186"/>
  </conditionalFormatting>
  <conditionalFormatting sqref="D126">
    <cfRule type="duplicateValues" dxfId="817" priority="185"/>
  </conditionalFormatting>
  <conditionalFormatting sqref="D127">
    <cfRule type="duplicateValues" dxfId="816" priority="184"/>
  </conditionalFormatting>
  <conditionalFormatting sqref="D128">
    <cfRule type="duplicateValues" dxfId="815" priority="183"/>
  </conditionalFormatting>
  <conditionalFormatting sqref="D129">
    <cfRule type="duplicateValues" dxfId="814" priority="182"/>
  </conditionalFormatting>
  <conditionalFormatting sqref="D130">
    <cfRule type="duplicateValues" dxfId="813" priority="181"/>
  </conditionalFormatting>
  <conditionalFormatting sqref="D131">
    <cfRule type="duplicateValues" dxfId="812" priority="180"/>
  </conditionalFormatting>
  <conditionalFormatting sqref="D132">
    <cfRule type="duplicateValues" dxfId="811" priority="179"/>
  </conditionalFormatting>
  <conditionalFormatting sqref="D133">
    <cfRule type="duplicateValues" dxfId="810" priority="178"/>
  </conditionalFormatting>
  <conditionalFormatting sqref="D134">
    <cfRule type="duplicateValues" dxfId="809" priority="177"/>
  </conditionalFormatting>
  <conditionalFormatting sqref="D135">
    <cfRule type="duplicateValues" dxfId="808" priority="176"/>
  </conditionalFormatting>
  <conditionalFormatting sqref="D136">
    <cfRule type="duplicateValues" dxfId="807" priority="175"/>
  </conditionalFormatting>
  <conditionalFormatting sqref="D137">
    <cfRule type="duplicateValues" dxfId="806" priority="174"/>
  </conditionalFormatting>
  <conditionalFormatting sqref="D138">
    <cfRule type="duplicateValues" dxfId="805" priority="173"/>
  </conditionalFormatting>
  <conditionalFormatting sqref="D139">
    <cfRule type="duplicateValues" dxfId="804" priority="172"/>
  </conditionalFormatting>
  <conditionalFormatting sqref="D140">
    <cfRule type="duplicateValues" dxfId="803" priority="171"/>
  </conditionalFormatting>
  <conditionalFormatting sqref="D141">
    <cfRule type="duplicateValues" dxfId="802" priority="170"/>
  </conditionalFormatting>
  <conditionalFormatting sqref="D142">
    <cfRule type="duplicateValues" dxfId="801" priority="169"/>
  </conditionalFormatting>
  <conditionalFormatting sqref="D143">
    <cfRule type="duplicateValues" dxfId="800" priority="168"/>
  </conditionalFormatting>
  <conditionalFormatting sqref="D144">
    <cfRule type="duplicateValues" dxfId="799" priority="167"/>
  </conditionalFormatting>
  <conditionalFormatting sqref="D145">
    <cfRule type="duplicateValues" dxfId="798" priority="166"/>
  </conditionalFormatting>
  <conditionalFormatting sqref="D146">
    <cfRule type="duplicateValues" dxfId="797" priority="165"/>
  </conditionalFormatting>
  <conditionalFormatting sqref="D147">
    <cfRule type="duplicateValues" dxfId="796" priority="164"/>
  </conditionalFormatting>
  <conditionalFormatting sqref="D148">
    <cfRule type="duplicateValues" dxfId="795" priority="163"/>
  </conditionalFormatting>
  <conditionalFormatting sqref="D149">
    <cfRule type="duplicateValues" dxfId="794" priority="162"/>
  </conditionalFormatting>
  <conditionalFormatting sqref="D150">
    <cfRule type="duplicateValues" dxfId="793" priority="161"/>
  </conditionalFormatting>
  <conditionalFormatting sqref="D151">
    <cfRule type="duplicateValues" dxfId="792" priority="160"/>
  </conditionalFormatting>
  <conditionalFormatting sqref="D152">
    <cfRule type="duplicateValues" dxfId="791" priority="159"/>
  </conditionalFormatting>
  <conditionalFormatting sqref="D153">
    <cfRule type="duplicateValues" dxfId="790" priority="158"/>
  </conditionalFormatting>
  <conditionalFormatting sqref="D154">
    <cfRule type="duplicateValues" dxfId="789" priority="157"/>
  </conditionalFormatting>
  <conditionalFormatting sqref="D155">
    <cfRule type="duplicateValues" dxfId="788" priority="156"/>
  </conditionalFormatting>
  <conditionalFormatting sqref="D156">
    <cfRule type="duplicateValues" dxfId="787" priority="155"/>
  </conditionalFormatting>
  <conditionalFormatting sqref="D157">
    <cfRule type="duplicateValues" dxfId="786" priority="154"/>
  </conditionalFormatting>
  <conditionalFormatting sqref="D158">
    <cfRule type="duplicateValues" dxfId="785" priority="153"/>
  </conditionalFormatting>
  <conditionalFormatting sqref="D159">
    <cfRule type="duplicateValues" dxfId="784" priority="152"/>
  </conditionalFormatting>
  <conditionalFormatting sqref="D160">
    <cfRule type="duplicateValues" dxfId="783" priority="151"/>
  </conditionalFormatting>
  <conditionalFormatting sqref="D161">
    <cfRule type="duplicateValues" dxfId="782" priority="150"/>
  </conditionalFormatting>
  <conditionalFormatting sqref="D162">
    <cfRule type="duplicateValues" dxfId="781" priority="149"/>
  </conditionalFormatting>
  <conditionalFormatting sqref="D163">
    <cfRule type="duplicateValues" dxfId="780" priority="148"/>
  </conditionalFormatting>
  <conditionalFormatting sqref="D164">
    <cfRule type="duplicateValues" dxfId="779" priority="147"/>
  </conditionalFormatting>
  <conditionalFormatting sqref="D165">
    <cfRule type="duplicateValues" dxfId="778" priority="146"/>
  </conditionalFormatting>
  <conditionalFormatting sqref="D166">
    <cfRule type="duplicateValues" dxfId="777" priority="145"/>
  </conditionalFormatting>
  <conditionalFormatting sqref="D167">
    <cfRule type="duplicateValues" dxfId="776" priority="144"/>
  </conditionalFormatting>
  <conditionalFormatting sqref="D168">
    <cfRule type="duplicateValues" dxfId="775" priority="143"/>
  </conditionalFormatting>
  <conditionalFormatting sqref="D169">
    <cfRule type="duplicateValues" dxfId="774" priority="142"/>
  </conditionalFormatting>
  <conditionalFormatting sqref="D170">
    <cfRule type="duplicateValues" dxfId="773" priority="141"/>
  </conditionalFormatting>
  <conditionalFormatting sqref="D171">
    <cfRule type="duplicateValues" dxfId="772" priority="140"/>
  </conditionalFormatting>
  <conditionalFormatting sqref="D172">
    <cfRule type="duplicateValues" dxfId="771" priority="139"/>
  </conditionalFormatting>
  <conditionalFormatting sqref="D173">
    <cfRule type="duplicateValues" dxfId="770" priority="138"/>
  </conditionalFormatting>
  <conditionalFormatting sqref="D174">
    <cfRule type="duplicateValues" dxfId="769" priority="137"/>
  </conditionalFormatting>
  <conditionalFormatting sqref="D175">
    <cfRule type="duplicateValues" dxfId="768" priority="136"/>
  </conditionalFormatting>
  <conditionalFormatting sqref="D176">
    <cfRule type="duplicateValues" dxfId="767" priority="135"/>
  </conditionalFormatting>
  <conditionalFormatting sqref="D176">
    <cfRule type="duplicateValues" dxfId="766" priority="134"/>
  </conditionalFormatting>
  <conditionalFormatting sqref="D177:D181">
    <cfRule type="duplicateValues" dxfId="765" priority="133"/>
  </conditionalFormatting>
  <conditionalFormatting sqref="D177:D181">
    <cfRule type="duplicateValues" dxfId="764" priority="132"/>
  </conditionalFormatting>
  <conditionalFormatting sqref="D182">
    <cfRule type="duplicateValues" dxfId="763" priority="131"/>
  </conditionalFormatting>
  <conditionalFormatting sqref="D183">
    <cfRule type="duplicateValues" dxfId="762" priority="130"/>
  </conditionalFormatting>
  <conditionalFormatting sqref="D184">
    <cfRule type="duplicateValues" dxfId="761" priority="129"/>
  </conditionalFormatting>
  <conditionalFormatting sqref="D185">
    <cfRule type="duplicateValues" dxfId="760" priority="128"/>
  </conditionalFormatting>
  <conditionalFormatting sqref="D186">
    <cfRule type="duplicateValues" dxfId="759" priority="127"/>
  </conditionalFormatting>
  <conditionalFormatting sqref="D187">
    <cfRule type="duplicateValues" dxfId="758" priority="126"/>
  </conditionalFormatting>
  <conditionalFormatting sqref="D188">
    <cfRule type="duplicateValues" dxfId="757" priority="125"/>
  </conditionalFormatting>
  <conditionalFormatting sqref="D189">
    <cfRule type="duplicateValues" dxfId="756" priority="124"/>
  </conditionalFormatting>
  <conditionalFormatting sqref="D190">
    <cfRule type="duplicateValues" dxfId="755" priority="123"/>
  </conditionalFormatting>
  <conditionalFormatting sqref="D191">
    <cfRule type="duplicateValues" dxfId="754" priority="122"/>
  </conditionalFormatting>
  <conditionalFormatting sqref="D192">
    <cfRule type="duplicateValues" dxfId="753" priority="121"/>
  </conditionalFormatting>
  <conditionalFormatting sqref="D193">
    <cfRule type="duplicateValues" dxfId="752" priority="120"/>
  </conditionalFormatting>
  <conditionalFormatting sqref="D194">
    <cfRule type="duplicateValues" dxfId="751" priority="119"/>
  </conditionalFormatting>
  <conditionalFormatting sqref="D195">
    <cfRule type="duplicateValues" dxfId="750" priority="118"/>
  </conditionalFormatting>
  <conditionalFormatting sqref="D196">
    <cfRule type="duplicateValues" dxfId="749" priority="117"/>
  </conditionalFormatting>
  <conditionalFormatting sqref="D197">
    <cfRule type="duplicateValues" dxfId="748" priority="116"/>
  </conditionalFormatting>
  <conditionalFormatting sqref="D198">
    <cfRule type="duplicateValues" dxfId="747" priority="115"/>
  </conditionalFormatting>
  <conditionalFormatting sqref="D199">
    <cfRule type="duplicateValues" dxfId="746" priority="114"/>
  </conditionalFormatting>
  <conditionalFormatting sqref="D200">
    <cfRule type="duplicateValues" dxfId="745" priority="113"/>
  </conditionalFormatting>
  <conditionalFormatting sqref="D201">
    <cfRule type="duplicateValues" dxfId="744" priority="111"/>
  </conditionalFormatting>
  <conditionalFormatting sqref="D202">
    <cfRule type="duplicateValues" dxfId="743" priority="110"/>
  </conditionalFormatting>
  <conditionalFormatting sqref="D203">
    <cfRule type="duplicateValues" dxfId="742" priority="109"/>
  </conditionalFormatting>
  <conditionalFormatting sqref="D204">
    <cfRule type="duplicateValues" dxfId="741" priority="108"/>
  </conditionalFormatting>
  <conditionalFormatting sqref="D205">
    <cfRule type="duplicateValues" dxfId="740" priority="107"/>
  </conditionalFormatting>
  <conditionalFormatting sqref="D206">
    <cfRule type="duplicateValues" dxfId="739" priority="106"/>
  </conditionalFormatting>
  <conditionalFormatting sqref="D207">
    <cfRule type="duplicateValues" dxfId="738" priority="105"/>
  </conditionalFormatting>
  <conditionalFormatting sqref="D208">
    <cfRule type="duplicateValues" dxfId="737" priority="104"/>
  </conditionalFormatting>
  <conditionalFormatting sqref="D209">
    <cfRule type="duplicateValues" dxfId="736" priority="103"/>
  </conditionalFormatting>
  <conditionalFormatting sqref="D210">
    <cfRule type="duplicateValues" dxfId="735" priority="102"/>
  </conditionalFormatting>
  <conditionalFormatting sqref="D211">
    <cfRule type="duplicateValues" dxfId="734" priority="101"/>
  </conditionalFormatting>
  <conditionalFormatting sqref="D212">
    <cfRule type="duplicateValues" dxfId="733" priority="100"/>
  </conditionalFormatting>
  <conditionalFormatting sqref="D213">
    <cfRule type="duplicateValues" dxfId="732" priority="99"/>
  </conditionalFormatting>
  <conditionalFormatting sqref="D214">
    <cfRule type="duplicateValues" dxfId="731" priority="98"/>
  </conditionalFormatting>
  <conditionalFormatting sqref="D215">
    <cfRule type="duplicateValues" dxfId="730" priority="97"/>
  </conditionalFormatting>
  <conditionalFormatting sqref="D216">
    <cfRule type="duplicateValues" dxfId="729" priority="96"/>
  </conditionalFormatting>
  <conditionalFormatting sqref="D217">
    <cfRule type="duplicateValues" dxfId="728" priority="94"/>
  </conditionalFormatting>
  <conditionalFormatting sqref="D218">
    <cfRule type="duplicateValues" dxfId="727" priority="93"/>
  </conditionalFormatting>
  <conditionalFormatting sqref="D219">
    <cfRule type="duplicateValues" dxfId="726" priority="92"/>
  </conditionalFormatting>
  <conditionalFormatting sqref="D220">
    <cfRule type="duplicateValues" dxfId="725" priority="91"/>
  </conditionalFormatting>
  <conditionalFormatting sqref="D221">
    <cfRule type="duplicateValues" dxfId="724" priority="90"/>
  </conditionalFormatting>
  <conditionalFormatting sqref="D222">
    <cfRule type="duplicateValues" dxfId="723" priority="89"/>
  </conditionalFormatting>
  <conditionalFormatting sqref="D223">
    <cfRule type="duplicateValues" dxfId="722" priority="88"/>
  </conditionalFormatting>
  <conditionalFormatting sqref="D224">
    <cfRule type="duplicateValues" dxfId="721" priority="87"/>
  </conditionalFormatting>
  <conditionalFormatting sqref="D225">
    <cfRule type="duplicateValues" dxfId="720" priority="86"/>
  </conditionalFormatting>
  <conditionalFormatting sqref="D226">
    <cfRule type="duplicateValues" dxfId="719" priority="85"/>
  </conditionalFormatting>
  <conditionalFormatting sqref="D227">
    <cfRule type="duplicateValues" dxfId="718" priority="84"/>
  </conditionalFormatting>
  <conditionalFormatting sqref="D228">
    <cfRule type="duplicateValues" dxfId="717" priority="83"/>
  </conditionalFormatting>
  <conditionalFormatting sqref="D229">
    <cfRule type="duplicateValues" dxfId="716" priority="82"/>
  </conditionalFormatting>
  <conditionalFormatting sqref="D230">
    <cfRule type="duplicateValues" dxfId="715" priority="81"/>
  </conditionalFormatting>
  <conditionalFormatting sqref="D231">
    <cfRule type="duplicateValues" dxfId="714" priority="80"/>
  </conditionalFormatting>
  <conditionalFormatting sqref="D232">
    <cfRule type="duplicateValues" dxfId="713" priority="79"/>
  </conditionalFormatting>
  <conditionalFormatting sqref="D233">
    <cfRule type="duplicateValues" dxfId="712" priority="78"/>
  </conditionalFormatting>
  <conditionalFormatting sqref="D234">
    <cfRule type="duplicateValues" dxfId="711" priority="77"/>
  </conditionalFormatting>
  <conditionalFormatting sqref="D235">
    <cfRule type="duplicateValues" dxfId="710" priority="76"/>
  </conditionalFormatting>
  <conditionalFormatting sqref="D236">
    <cfRule type="duplicateValues" dxfId="709" priority="75"/>
  </conditionalFormatting>
  <conditionalFormatting sqref="D237">
    <cfRule type="duplicateValues" dxfId="708" priority="74"/>
  </conditionalFormatting>
  <conditionalFormatting sqref="D238">
    <cfRule type="duplicateValues" dxfId="707" priority="73"/>
  </conditionalFormatting>
  <conditionalFormatting sqref="D239">
    <cfRule type="duplicateValues" dxfId="706" priority="72"/>
  </conditionalFormatting>
  <conditionalFormatting sqref="D240">
    <cfRule type="duplicateValues" dxfId="705" priority="71"/>
  </conditionalFormatting>
  <conditionalFormatting sqref="D241">
    <cfRule type="duplicateValues" dxfId="704" priority="70"/>
  </conditionalFormatting>
  <conditionalFormatting sqref="D242">
    <cfRule type="duplicateValues" dxfId="703" priority="69"/>
  </conditionalFormatting>
  <conditionalFormatting sqref="D243">
    <cfRule type="duplicateValues" dxfId="702" priority="68"/>
  </conditionalFormatting>
  <conditionalFormatting sqref="D244">
    <cfRule type="duplicateValues" dxfId="701" priority="67"/>
  </conditionalFormatting>
  <conditionalFormatting sqref="D245">
    <cfRule type="duplicateValues" dxfId="700" priority="66"/>
  </conditionalFormatting>
  <conditionalFormatting sqref="D246">
    <cfRule type="duplicateValues" dxfId="699" priority="65"/>
  </conditionalFormatting>
  <conditionalFormatting sqref="D247">
    <cfRule type="duplicateValues" dxfId="698" priority="64"/>
  </conditionalFormatting>
  <conditionalFormatting sqref="D248">
    <cfRule type="duplicateValues" dxfId="697" priority="63"/>
  </conditionalFormatting>
  <conditionalFormatting sqref="D249">
    <cfRule type="duplicateValues" dxfId="696" priority="62"/>
  </conditionalFormatting>
  <conditionalFormatting sqref="D250">
    <cfRule type="duplicateValues" dxfId="695" priority="61"/>
  </conditionalFormatting>
  <conditionalFormatting sqref="D251">
    <cfRule type="duplicateValues" dxfId="694" priority="60"/>
  </conditionalFormatting>
  <conditionalFormatting sqref="D252:D262">
    <cfRule type="duplicateValues" dxfId="693" priority="59"/>
  </conditionalFormatting>
  <conditionalFormatting sqref="D263:D272">
    <cfRule type="duplicateValues" dxfId="692" priority="58"/>
  </conditionalFormatting>
  <conditionalFormatting sqref="D273:D277">
    <cfRule type="duplicateValues" dxfId="691" priority="57"/>
  </conditionalFormatting>
  <conditionalFormatting sqref="D278:D350">
    <cfRule type="duplicateValues" dxfId="690" priority="56"/>
  </conditionalFormatting>
  <conditionalFormatting sqref="D351:D354">
    <cfRule type="duplicateValues" dxfId="689" priority="55"/>
  </conditionalFormatting>
  <conditionalFormatting sqref="D355:D359">
    <cfRule type="duplicateValues" dxfId="688" priority="54"/>
  </conditionalFormatting>
  <conditionalFormatting sqref="D360">
    <cfRule type="duplicateValues" dxfId="687" priority="53"/>
  </conditionalFormatting>
  <conditionalFormatting sqref="D363">
    <cfRule type="duplicateValues" dxfId="686" priority="50"/>
  </conditionalFormatting>
  <conditionalFormatting sqref="D361">
    <cfRule type="duplicateValues" dxfId="685" priority="49"/>
  </conditionalFormatting>
  <conditionalFormatting sqref="D362">
    <cfRule type="duplicateValues" dxfId="684" priority="48"/>
  </conditionalFormatting>
  <conditionalFormatting sqref="D364">
    <cfRule type="duplicateValues" dxfId="683" priority="47"/>
  </conditionalFormatting>
  <conditionalFormatting sqref="D365:D366">
    <cfRule type="duplicateValues" dxfId="682" priority="46"/>
  </conditionalFormatting>
  <conditionalFormatting sqref="D367:D368">
    <cfRule type="duplicateValues" dxfId="681" priority="45"/>
  </conditionalFormatting>
  <conditionalFormatting sqref="D369">
    <cfRule type="duplicateValues" dxfId="680" priority="44"/>
  </conditionalFormatting>
  <conditionalFormatting sqref="D370">
    <cfRule type="duplicateValues" dxfId="679" priority="43"/>
  </conditionalFormatting>
  <conditionalFormatting sqref="D371">
    <cfRule type="duplicateValues" dxfId="678" priority="42"/>
  </conditionalFormatting>
  <conditionalFormatting sqref="D373">
    <cfRule type="duplicateValues" dxfId="677" priority="41"/>
  </conditionalFormatting>
  <conditionalFormatting sqref="D372">
    <cfRule type="duplicateValues" dxfId="676" priority="40"/>
  </conditionalFormatting>
  <conditionalFormatting sqref="D376">
    <cfRule type="duplicateValues" dxfId="675" priority="39"/>
  </conditionalFormatting>
  <conditionalFormatting sqref="D374:D375">
    <cfRule type="duplicateValues" dxfId="674" priority="38"/>
  </conditionalFormatting>
  <conditionalFormatting sqref="D377:D378">
    <cfRule type="duplicateValues" dxfId="673" priority="37"/>
  </conditionalFormatting>
  <conditionalFormatting sqref="D379:D380">
    <cfRule type="duplicateValues" dxfId="672" priority="36"/>
  </conditionalFormatting>
  <conditionalFormatting sqref="D381:D382">
    <cfRule type="duplicateValues" dxfId="671" priority="35"/>
  </conditionalFormatting>
  <conditionalFormatting sqref="D383:D386">
    <cfRule type="duplicateValues" dxfId="670" priority="34"/>
  </conditionalFormatting>
  <conditionalFormatting sqref="D389">
    <cfRule type="duplicateValues" dxfId="669" priority="33"/>
  </conditionalFormatting>
  <conditionalFormatting sqref="D390:D392">
    <cfRule type="duplicateValues" dxfId="668" priority="32"/>
  </conditionalFormatting>
  <conditionalFormatting sqref="D393:D394">
    <cfRule type="duplicateValues" dxfId="667" priority="31"/>
  </conditionalFormatting>
  <conditionalFormatting sqref="D397">
    <cfRule type="duplicateValues" dxfId="666" priority="30"/>
  </conditionalFormatting>
  <conditionalFormatting sqref="D398">
    <cfRule type="duplicateValues" dxfId="665" priority="29"/>
  </conditionalFormatting>
  <conditionalFormatting sqref="D395">
    <cfRule type="duplicateValues" dxfId="664" priority="28"/>
  </conditionalFormatting>
  <conditionalFormatting sqref="D396">
    <cfRule type="duplicateValues" dxfId="663" priority="27"/>
  </conditionalFormatting>
  <conditionalFormatting sqref="D400">
    <cfRule type="duplicateValues" dxfId="662" priority="26"/>
  </conditionalFormatting>
  <conditionalFormatting sqref="D399">
    <cfRule type="duplicateValues" dxfId="661" priority="25"/>
  </conditionalFormatting>
  <conditionalFormatting sqref="D401:D402">
    <cfRule type="duplicateValues" dxfId="660" priority="24"/>
  </conditionalFormatting>
  <conditionalFormatting sqref="D403">
    <cfRule type="duplicateValues" dxfId="659" priority="23"/>
  </conditionalFormatting>
  <conditionalFormatting sqref="D404:D405">
    <cfRule type="duplicateValues" dxfId="658" priority="22"/>
  </conditionalFormatting>
  <conditionalFormatting sqref="D406:D407">
    <cfRule type="duplicateValues" dxfId="657" priority="21"/>
  </conditionalFormatting>
  <conditionalFormatting sqref="D408">
    <cfRule type="duplicateValues" dxfId="656" priority="20"/>
  </conditionalFormatting>
  <conditionalFormatting sqref="D410:D411">
    <cfRule type="duplicateValues" dxfId="655" priority="19"/>
  </conditionalFormatting>
  <conditionalFormatting sqref="D412:D413">
    <cfRule type="duplicateValues" dxfId="654" priority="18"/>
  </conditionalFormatting>
  <conditionalFormatting sqref="D414:D416">
    <cfRule type="duplicateValues" dxfId="653" priority="17"/>
  </conditionalFormatting>
  <conditionalFormatting sqref="D417">
    <cfRule type="duplicateValues" dxfId="652" priority="16"/>
  </conditionalFormatting>
  <conditionalFormatting sqref="D418">
    <cfRule type="duplicateValues" dxfId="651" priority="15"/>
  </conditionalFormatting>
  <conditionalFormatting sqref="D419">
    <cfRule type="duplicateValues" dxfId="650" priority="14"/>
  </conditionalFormatting>
  <conditionalFormatting sqref="D420">
    <cfRule type="duplicateValues" dxfId="649" priority="13"/>
  </conditionalFormatting>
  <conditionalFormatting sqref="D421">
    <cfRule type="duplicateValues" dxfId="648" priority="12"/>
  </conditionalFormatting>
  <conditionalFormatting sqref="D422">
    <cfRule type="duplicateValues" dxfId="647" priority="11"/>
  </conditionalFormatting>
  <conditionalFormatting sqref="D423">
    <cfRule type="duplicateValues" dxfId="646" priority="10"/>
  </conditionalFormatting>
  <conditionalFormatting sqref="D424">
    <cfRule type="duplicateValues" dxfId="645" priority="9"/>
  </conditionalFormatting>
  <conditionalFormatting sqref="D425">
    <cfRule type="duplicateValues" dxfId="644" priority="8"/>
  </conditionalFormatting>
  <conditionalFormatting sqref="D426">
    <cfRule type="duplicateValues" dxfId="643" priority="7"/>
  </conditionalFormatting>
  <conditionalFormatting sqref="D427">
    <cfRule type="duplicateValues" dxfId="642" priority="6"/>
  </conditionalFormatting>
  <conditionalFormatting sqref="D428">
    <cfRule type="duplicateValues" dxfId="641" priority="5"/>
  </conditionalFormatting>
  <conditionalFormatting sqref="D429">
    <cfRule type="duplicateValues" dxfId="640" priority="4"/>
  </conditionalFormatting>
  <conditionalFormatting sqref="D430">
    <cfRule type="duplicateValues" dxfId="639" priority="3"/>
  </conditionalFormatting>
  <conditionalFormatting sqref="D409">
    <cfRule type="duplicateValues" dxfId="638" priority="2"/>
  </conditionalFormatting>
  <conditionalFormatting sqref="D387:D388">
    <cfRule type="duplicateValues" dxfId="637" priority="1"/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F6200-A798-40E1-A363-3A93B462AE5D}">
  <dimension ref="A1:H329"/>
  <sheetViews>
    <sheetView topLeftCell="A221" workbookViewId="0">
      <selection activeCell="A173" sqref="A173"/>
    </sheetView>
  </sheetViews>
  <sheetFormatPr defaultRowHeight="19.8" x14ac:dyDescent="0.5"/>
  <cols>
    <col min="1" max="1" width="35" style="17" customWidth="1"/>
    <col min="2" max="2" width="15.69921875" style="17" customWidth="1"/>
    <col min="3" max="3" width="18.09765625" style="18" customWidth="1"/>
    <col min="4" max="5" width="28.296875" style="17" customWidth="1"/>
    <col min="6" max="6" width="17.8984375" style="17" customWidth="1"/>
    <col min="7" max="7" width="15.8984375" style="17" customWidth="1"/>
    <col min="8" max="8" width="15.296875" style="17" customWidth="1"/>
    <col min="9" max="16384" width="8.796875" style="17"/>
  </cols>
  <sheetData>
    <row r="1" spans="1:8" x14ac:dyDescent="0.5">
      <c r="A1" s="20" t="s">
        <v>4</v>
      </c>
      <c r="B1" s="20" t="s">
        <v>5</v>
      </c>
      <c r="C1" s="21" t="s">
        <v>3</v>
      </c>
      <c r="D1" s="20" t="s">
        <v>1</v>
      </c>
      <c r="E1" s="20" t="s">
        <v>13</v>
      </c>
      <c r="F1" s="20" t="s">
        <v>2</v>
      </c>
      <c r="G1" s="20" t="s">
        <v>1499</v>
      </c>
      <c r="H1" s="20" t="s">
        <v>0</v>
      </c>
    </row>
    <row r="2" spans="1:8" x14ac:dyDescent="0.5">
      <c r="A2" s="17" t="s">
        <v>922</v>
      </c>
      <c r="B2" s="17" t="s">
        <v>191</v>
      </c>
      <c r="C2" s="18" t="s">
        <v>3055</v>
      </c>
      <c r="D2" s="3" t="str">
        <f>VLOOKUP($C2,allFlowProduct!$A:$P,4,FALSE)</f>
        <v>เบบี้แครอท</v>
      </c>
      <c r="E2" s="3" t="str">
        <f>VLOOKUP($C2,allFlowProduct!$A:$P,5,FALSE)</f>
        <v>กก</v>
      </c>
      <c r="F2" s="3">
        <f>VLOOKUP($C2,allFlowProduct!$A:$P,3,FALSE)</f>
        <v>3</v>
      </c>
      <c r="G2" s="3">
        <f>VLOOKUP($C2,allFlowProduct!$A:$P,8,FALSE)</f>
        <v>7</v>
      </c>
      <c r="H2" s="3">
        <f t="shared" ref="H2:H65" si="0">IF($G2=7,-1,IF($G2=1,7,IF($G2=3,7,IF($G2=5,0,"error"))))</f>
        <v>-1</v>
      </c>
    </row>
    <row r="3" spans="1:8" x14ac:dyDescent="0.5">
      <c r="A3" s="17" t="s">
        <v>967</v>
      </c>
      <c r="B3" s="17" t="s">
        <v>765</v>
      </c>
      <c r="C3" s="18" t="s">
        <v>2918</v>
      </c>
      <c r="D3" s="17" t="str">
        <f>VLOOKUP($C3,allFlowProduct!$A:$P,4,FALSE)</f>
        <v>เผือก</v>
      </c>
      <c r="E3" s="17" t="str">
        <f>VLOOKUP($C3,allFlowProduct!$A:$P,5,FALSE)</f>
        <v>กก</v>
      </c>
      <c r="F3" s="17">
        <f>VLOOKUP($C3,allFlowProduct!$A:$P,3,FALSE)</f>
        <v>3</v>
      </c>
      <c r="G3" s="17">
        <f>VLOOKUP($C3,allFlowProduct!$A:$P,8,FALSE)</f>
        <v>7</v>
      </c>
      <c r="H3" s="17">
        <f t="shared" si="0"/>
        <v>-1</v>
      </c>
    </row>
    <row r="4" spans="1:8" x14ac:dyDescent="0.5">
      <c r="A4" s="17" t="s">
        <v>809</v>
      </c>
      <c r="B4" s="17" t="s">
        <v>765</v>
      </c>
      <c r="C4" s="18" t="s">
        <v>2991</v>
      </c>
      <c r="D4" s="17" t="str">
        <f>VLOOKUP($C4,allFlowProduct!$A:$P,4,FALSE)</f>
        <v>เพกา</v>
      </c>
      <c r="E4" s="17" t="str">
        <f>VLOOKUP($C4,allFlowProduct!$A:$P,5,FALSE)</f>
        <v>กก</v>
      </c>
      <c r="F4" s="17">
        <f>VLOOKUP($C4,allFlowProduct!$A:$P,3,FALSE)</f>
        <v>3</v>
      </c>
      <c r="G4" s="17">
        <f>VLOOKUP($C4,allFlowProduct!$A:$P,8,FALSE)</f>
        <v>7</v>
      </c>
      <c r="H4" s="17">
        <f t="shared" si="0"/>
        <v>-1</v>
      </c>
    </row>
    <row r="5" spans="1:8" x14ac:dyDescent="0.5">
      <c r="A5" s="17" t="s">
        <v>915</v>
      </c>
      <c r="B5" s="17" t="s">
        <v>765</v>
      </c>
      <c r="C5" s="18" t="s">
        <v>3341</v>
      </c>
      <c r="D5" s="17" t="str">
        <f>VLOOKUP($C5,allFlowProduct!$A:$P,4,FALSE)</f>
        <v>เลมอน</v>
      </c>
      <c r="E5" s="17" t="str">
        <f>VLOOKUP($C5,allFlowProduct!$A:$P,5,FALSE)</f>
        <v>กก</v>
      </c>
      <c r="F5" s="17">
        <f>VLOOKUP($C5,allFlowProduct!$A:$P,3,FALSE)</f>
        <v>3</v>
      </c>
      <c r="G5" s="17">
        <f>VLOOKUP($C5,allFlowProduct!$A:$P,8,FALSE)</f>
        <v>7</v>
      </c>
      <c r="H5" s="17">
        <f t="shared" si="0"/>
        <v>-1</v>
      </c>
    </row>
    <row r="6" spans="1:8" x14ac:dyDescent="0.5">
      <c r="A6" s="17" t="s">
        <v>881</v>
      </c>
      <c r="B6" s="17" t="s">
        <v>191</v>
      </c>
      <c r="C6" s="18" t="s">
        <v>2917</v>
      </c>
      <c r="D6" s="17" t="str">
        <f>VLOOKUP($C6,allFlowProduct!$A:$P,4,FALSE)</f>
        <v>เสาวรส</v>
      </c>
      <c r="E6" s="17" t="str">
        <f>VLOOKUP($C6,allFlowProduct!$A:$P,5,FALSE)</f>
        <v>กก</v>
      </c>
      <c r="F6" s="17">
        <f>VLOOKUP($C6,allFlowProduct!$A:$P,3,FALSE)</f>
        <v>3</v>
      </c>
      <c r="G6" s="17">
        <f>VLOOKUP($C6,allFlowProduct!$A:$P,8,FALSE)</f>
        <v>7</v>
      </c>
      <c r="H6" s="17">
        <f t="shared" si="0"/>
        <v>-1</v>
      </c>
    </row>
    <row r="7" spans="1:8" x14ac:dyDescent="0.5">
      <c r="A7" s="17" t="s">
        <v>996</v>
      </c>
      <c r="B7" s="17" t="s">
        <v>765</v>
      </c>
      <c r="C7" s="18" t="s">
        <v>3203</v>
      </c>
      <c r="D7" s="17" t="str">
        <f>VLOOKUP($C7,allFlowProduct!$A:$P,4,FALSE)</f>
        <v>เห็ดนางฟ้า</v>
      </c>
      <c r="E7" s="17" t="str">
        <f>VLOOKUP($C7,allFlowProduct!$A:$P,5,FALSE)</f>
        <v>กก</v>
      </c>
      <c r="F7" s="17">
        <f>VLOOKUP($C7,allFlowProduct!$A:$P,3,FALSE)</f>
        <v>3</v>
      </c>
      <c r="G7" s="17">
        <f>VLOOKUP($C7,allFlowProduct!$A:$P,8,FALSE)</f>
        <v>7</v>
      </c>
      <c r="H7" s="17">
        <f t="shared" si="0"/>
        <v>-1</v>
      </c>
    </row>
    <row r="8" spans="1:8" x14ac:dyDescent="0.5">
      <c r="A8" s="17" t="s">
        <v>871</v>
      </c>
      <c r="B8" s="17" t="s">
        <v>765</v>
      </c>
      <c r="C8" s="18" t="s">
        <v>2967</v>
      </c>
      <c r="D8" s="17" t="str">
        <f>VLOOKUP($C8,allFlowProduct!$A:$P,4,FALSE)</f>
        <v>มะปราง</v>
      </c>
      <c r="E8" s="17" t="str">
        <f>VLOOKUP($C8,allFlowProduct!$A:$P,5,FALSE)</f>
        <v>กก</v>
      </c>
      <c r="F8" s="17">
        <f>VLOOKUP($C8,allFlowProduct!$A:$P,3,FALSE)</f>
        <v>3</v>
      </c>
      <c r="G8" s="17">
        <f>VLOOKUP($C8,allFlowProduct!$A:$P,8,FALSE)</f>
        <v>7</v>
      </c>
      <c r="H8" s="17">
        <f t="shared" si="0"/>
        <v>-1</v>
      </c>
    </row>
    <row r="9" spans="1:8" x14ac:dyDescent="0.5">
      <c r="A9" s="17" t="s">
        <v>958</v>
      </c>
      <c r="B9" s="17" t="s">
        <v>191</v>
      </c>
      <c r="C9" s="18" t="s">
        <v>2920</v>
      </c>
      <c r="D9" s="17" t="str">
        <f>VLOOKUP($C9,allFlowProduct!$A:$P,4,FALSE)</f>
        <v>แคนตาลูป</v>
      </c>
      <c r="E9" s="17" t="str">
        <f>VLOOKUP($C9,allFlowProduct!$A:$P,5,FALSE)</f>
        <v>กก</v>
      </c>
      <c r="F9" s="17">
        <f>VLOOKUP($C9,allFlowProduct!$A:$P,3,FALSE)</f>
        <v>3</v>
      </c>
      <c r="G9" s="17">
        <f>VLOOKUP($C9,allFlowProduct!$A:$P,8,FALSE)</f>
        <v>7</v>
      </c>
      <c r="H9" s="17">
        <f t="shared" si="0"/>
        <v>-1</v>
      </c>
    </row>
    <row r="10" spans="1:8" x14ac:dyDescent="0.5">
      <c r="A10" s="17" t="s">
        <v>883</v>
      </c>
      <c r="B10" s="17" t="s">
        <v>191</v>
      </c>
      <c r="C10" s="18" t="s">
        <v>2919</v>
      </c>
      <c r="D10" s="17" t="str">
        <f>VLOOKUP($C10,allFlowProduct!$A:$P,4,FALSE)</f>
        <v>แตงโม</v>
      </c>
      <c r="E10" s="17" t="str">
        <f>VLOOKUP($C10,allFlowProduct!$A:$P,5,FALSE)</f>
        <v>กก</v>
      </c>
      <c r="F10" s="17">
        <f>VLOOKUP($C10,allFlowProduct!$A:$P,3,FALSE)</f>
        <v>3</v>
      </c>
      <c r="G10" s="17">
        <f>VLOOKUP($C10,allFlowProduct!$A:$P,8,FALSE)</f>
        <v>7</v>
      </c>
      <c r="H10" s="17">
        <f t="shared" si="0"/>
        <v>-1</v>
      </c>
    </row>
    <row r="11" spans="1:8" x14ac:dyDescent="0.5">
      <c r="A11" s="17" t="s">
        <v>872</v>
      </c>
      <c r="B11" s="17" t="s">
        <v>191</v>
      </c>
      <c r="C11" s="18" t="s">
        <v>3004</v>
      </c>
      <c r="D11" s="17" t="str">
        <f>VLOOKUP($C11,allFlowProduct!$A:$P,4,FALSE)</f>
        <v>แตงไทย</v>
      </c>
      <c r="E11" s="17" t="str">
        <f>VLOOKUP($C11,allFlowProduct!$A:$P,5,FALSE)</f>
        <v>กก</v>
      </c>
      <c r="F11" s="17">
        <f>VLOOKUP($C11,allFlowProduct!$A:$P,3,FALSE)</f>
        <v>3</v>
      </c>
      <c r="G11" s="17">
        <f>VLOOKUP($C11,allFlowProduct!$A:$P,8,FALSE)</f>
        <v>7</v>
      </c>
      <c r="H11" s="17">
        <f t="shared" si="0"/>
        <v>-1</v>
      </c>
    </row>
    <row r="12" spans="1:8" x14ac:dyDescent="0.5">
      <c r="A12" s="17" t="s">
        <v>872</v>
      </c>
      <c r="B12" s="17" t="s">
        <v>997</v>
      </c>
      <c r="C12" s="18" t="s">
        <v>3004</v>
      </c>
      <c r="D12" s="17" t="str">
        <f>VLOOKUP($C12,allFlowProduct!$A:$P,4,FALSE)</f>
        <v>แตงไทย</v>
      </c>
      <c r="E12" s="17" t="str">
        <f>VLOOKUP($C12,allFlowProduct!$A:$P,5,FALSE)</f>
        <v>กก</v>
      </c>
      <c r="F12" s="17">
        <f>VLOOKUP($C12,allFlowProduct!$A:$P,3,FALSE)</f>
        <v>3</v>
      </c>
      <c r="G12" s="17">
        <f>VLOOKUP($C12,allFlowProduct!$A:$P,8,FALSE)</f>
        <v>7</v>
      </c>
      <c r="H12" s="17">
        <f t="shared" si="0"/>
        <v>-1</v>
      </c>
    </row>
    <row r="13" spans="1:8" x14ac:dyDescent="0.5">
      <c r="A13" s="17" t="s">
        <v>872</v>
      </c>
      <c r="B13" s="17" t="s">
        <v>998</v>
      </c>
      <c r="C13" s="18" t="s">
        <v>3004</v>
      </c>
      <c r="D13" s="17" t="str">
        <f>VLOOKUP($C13,allFlowProduct!$A:$P,4,FALSE)</f>
        <v>แตงไทย</v>
      </c>
      <c r="E13" s="17" t="str">
        <f>VLOOKUP($C13,allFlowProduct!$A:$P,5,FALSE)</f>
        <v>กก</v>
      </c>
      <c r="F13" s="17">
        <f>VLOOKUP($C13,allFlowProduct!$A:$P,3,FALSE)</f>
        <v>3</v>
      </c>
      <c r="G13" s="17">
        <f>VLOOKUP($C13,allFlowProduct!$A:$P,8,FALSE)</f>
        <v>7</v>
      </c>
      <c r="H13" s="17">
        <f t="shared" si="0"/>
        <v>-1</v>
      </c>
    </row>
    <row r="14" spans="1:8" x14ac:dyDescent="0.5">
      <c r="A14" s="17" t="s">
        <v>4027</v>
      </c>
      <c r="B14" s="17" t="s">
        <v>765</v>
      </c>
      <c r="C14" s="18" t="s">
        <v>3005</v>
      </c>
      <c r="D14" s="17" t="str">
        <f>VLOOKUP($C14,allFlowProduct!$A:$P,4,FALSE)</f>
        <v>แตงไทย ดิบ</v>
      </c>
      <c r="E14" s="17" t="str">
        <f>VLOOKUP($C14,allFlowProduct!$A:$P,5,FALSE)</f>
        <v>กก</v>
      </c>
      <c r="F14" s="17">
        <f>VLOOKUP($C14,allFlowProduct!$A:$P,3,FALSE)</f>
        <v>3</v>
      </c>
      <c r="G14" s="17">
        <f>VLOOKUP($C14,allFlowProduct!$A:$P,8,FALSE)</f>
        <v>7</v>
      </c>
      <c r="H14" s="17">
        <f t="shared" si="0"/>
        <v>-1</v>
      </c>
    </row>
    <row r="15" spans="1:8" x14ac:dyDescent="0.5">
      <c r="A15" s="17" t="s">
        <v>775</v>
      </c>
      <c r="B15" s="17" t="s">
        <v>191</v>
      </c>
      <c r="C15" s="18" t="s">
        <v>3006</v>
      </c>
      <c r="D15" s="17" t="str">
        <f>VLOOKUP($C15,allFlowProduct!$A:$P,4,FALSE)</f>
        <v>แตงกวา</v>
      </c>
      <c r="E15" s="17" t="str">
        <f>VLOOKUP($C15,allFlowProduct!$A:$P,5,FALSE)</f>
        <v>กก</v>
      </c>
      <c r="F15" s="17">
        <f>VLOOKUP($C15,allFlowProduct!$A:$P,3,FALSE)</f>
        <v>3</v>
      </c>
      <c r="G15" s="17">
        <f>VLOOKUP($C15,allFlowProduct!$A:$P,8,FALSE)</f>
        <v>7</v>
      </c>
      <c r="H15" s="17">
        <f t="shared" si="0"/>
        <v>-1</v>
      </c>
    </row>
    <row r="16" spans="1:8" x14ac:dyDescent="0.5">
      <c r="A16" s="17" t="s">
        <v>775</v>
      </c>
      <c r="B16" s="17" t="s">
        <v>998</v>
      </c>
      <c r="C16" s="18" t="s">
        <v>3006</v>
      </c>
      <c r="D16" s="17" t="str">
        <f>VLOOKUP($C16,allFlowProduct!$A:$P,4,FALSE)</f>
        <v>แตงกวา</v>
      </c>
      <c r="E16" s="17" t="str">
        <f>VLOOKUP($C16,allFlowProduct!$A:$P,5,FALSE)</f>
        <v>กก</v>
      </c>
      <c r="F16" s="17">
        <f>VLOOKUP($C16,allFlowProduct!$A:$P,3,FALSE)</f>
        <v>3</v>
      </c>
      <c r="G16" s="17">
        <f>VLOOKUP($C16,allFlowProduct!$A:$P,8,FALSE)</f>
        <v>7</v>
      </c>
      <c r="H16" s="17">
        <f t="shared" si="0"/>
        <v>-1</v>
      </c>
    </row>
    <row r="17" spans="1:8" x14ac:dyDescent="0.5">
      <c r="A17" s="17" t="s">
        <v>812</v>
      </c>
      <c r="B17" s="17" t="s">
        <v>191</v>
      </c>
      <c r="C17" s="18" t="s">
        <v>3169</v>
      </c>
      <c r="D17" s="17" t="str">
        <f>VLOOKUP($C17,allFlowProduct!$A:$P,4,FALSE)</f>
        <v>แมงลัก</v>
      </c>
      <c r="E17" s="17" t="str">
        <f>VLOOKUP($C17,allFlowProduct!$A:$P,5,FALSE)</f>
        <v>กก</v>
      </c>
      <c r="F17" s="17">
        <f>VLOOKUP($C17,allFlowProduct!$A:$P,3,FALSE)</f>
        <v>3</v>
      </c>
      <c r="G17" s="17">
        <f>VLOOKUP($C17,allFlowProduct!$A:$P,8,FALSE)</f>
        <v>7</v>
      </c>
      <c r="H17" s="17">
        <f t="shared" si="0"/>
        <v>-1</v>
      </c>
    </row>
    <row r="18" spans="1:8" x14ac:dyDescent="0.5">
      <c r="A18" s="17" t="s">
        <v>840</v>
      </c>
      <c r="B18" s="17" t="s">
        <v>191</v>
      </c>
      <c r="C18" s="18" t="s">
        <v>3098</v>
      </c>
      <c r="D18" s="17" t="str">
        <f>VLOOKUP($C18,allFlowProduct!$A:$P,4,FALSE)</f>
        <v>โหระพา</v>
      </c>
      <c r="E18" s="17" t="str">
        <f>VLOOKUP($C18,allFlowProduct!$A:$P,5,FALSE)</f>
        <v>กก</v>
      </c>
      <c r="F18" s="17">
        <f>VLOOKUP($C18,allFlowProduct!$A:$P,3,FALSE)</f>
        <v>3</v>
      </c>
      <c r="G18" s="17">
        <f>VLOOKUP($C18,allFlowProduct!$A:$P,8,FALSE)</f>
        <v>7</v>
      </c>
      <c r="H18" s="17">
        <f t="shared" si="0"/>
        <v>-1</v>
      </c>
    </row>
    <row r="19" spans="1:8" x14ac:dyDescent="0.5">
      <c r="A19" s="17" t="s">
        <v>847</v>
      </c>
      <c r="B19" s="17" t="s">
        <v>765</v>
      </c>
      <c r="C19" s="18" t="s">
        <v>3171</v>
      </c>
      <c r="D19" s="17" t="str">
        <f>VLOOKUP($C19,allFlowProduct!$A:$P,4,FALSE)</f>
        <v>ใบเตย</v>
      </c>
      <c r="E19" s="17" t="str">
        <f>VLOOKUP($C19,allFlowProduct!$A:$P,5,FALSE)</f>
        <v>กก</v>
      </c>
      <c r="F19" s="17">
        <f>VLOOKUP($C19,allFlowProduct!$A:$P,3,FALSE)</f>
        <v>3</v>
      </c>
      <c r="G19" s="17">
        <f>VLOOKUP($C19,allFlowProduct!$A:$P,8,FALSE)</f>
        <v>7</v>
      </c>
      <c r="H19" s="17">
        <f t="shared" si="0"/>
        <v>-1</v>
      </c>
    </row>
    <row r="20" spans="1:8" x14ac:dyDescent="0.5">
      <c r="A20" s="17" t="s">
        <v>825</v>
      </c>
      <c r="B20" s="17" t="s">
        <v>765</v>
      </c>
      <c r="C20" s="18" t="s">
        <v>3172</v>
      </c>
      <c r="D20" s="17" t="str">
        <f>VLOOKUP($C20,allFlowProduct!$A:$P,4,FALSE)</f>
        <v>ใบเหลียง</v>
      </c>
      <c r="E20" s="17" t="str">
        <f>VLOOKUP($C20,allFlowProduct!$A:$P,5,FALSE)</f>
        <v>มัด</v>
      </c>
      <c r="F20" s="17">
        <f>VLOOKUP($C20,allFlowProduct!$A:$P,3,FALSE)</f>
        <v>3</v>
      </c>
      <c r="G20" s="17">
        <f>VLOOKUP($C20,allFlowProduct!$A:$P,8,FALSE)</f>
        <v>7</v>
      </c>
      <c r="H20" s="17">
        <f t="shared" si="0"/>
        <v>-1</v>
      </c>
    </row>
    <row r="21" spans="1:8" x14ac:dyDescent="0.5">
      <c r="A21" s="17" t="s">
        <v>846</v>
      </c>
      <c r="B21" s="17" t="s">
        <v>765</v>
      </c>
      <c r="C21" s="18" t="s">
        <v>3170</v>
      </c>
      <c r="D21" s="17" t="str">
        <f>VLOOKUP($C21,allFlowProduct!$A:$P,4,FALSE)</f>
        <v>ใบแมงลัก</v>
      </c>
      <c r="E21" s="17" t="str">
        <f>VLOOKUP($C21,allFlowProduct!$A:$P,5,FALSE)</f>
        <v>กก</v>
      </c>
      <c r="F21" s="17">
        <f>VLOOKUP($C21,allFlowProduct!$A:$P,3,FALSE)</f>
        <v>3</v>
      </c>
      <c r="G21" s="17">
        <f>VLOOKUP($C21,allFlowProduct!$A:$P,8,FALSE)</f>
        <v>7</v>
      </c>
      <c r="H21" s="17">
        <f t="shared" si="0"/>
        <v>-1</v>
      </c>
    </row>
    <row r="22" spans="1:8" x14ac:dyDescent="0.5">
      <c r="A22" s="17" t="s">
        <v>948</v>
      </c>
      <c r="B22" s="17" t="s">
        <v>765</v>
      </c>
      <c r="C22" s="18" t="s">
        <v>3132</v>
      </c>
      <c r="D22" s="17" t="str">
        <f>VLOOKUP($C22,allFlowProduct!$A:$P,4,FALSE)</f>
        <v>ใบกระเจี๊ยบ</v>
      </c>
      <c r="E22" s="17" t="str">
        <f>VLOOKUP($C22,allFlowProduct!$A:$P,5,FALSE)</f>
        <v>กก</v>
      </c>
      <c r="F22" s="17">
        <f>VLOOKUP($C22,allFlowProduct!$A:$P,3,FALSE)</f>
        <v>3</v>
      </c>
      <c r="G22" s="17">
        <f>VLOOKUP($C22,allFlowProduct!$A:$P,8,FALSE)</f>
        <v>7</v>
      </c>
      <c r="H22" s="17">
        <f t="shared" si="0"/>
        <v>-1</v>
      </c>
    </row>
    <row r="23" spans="1:8" x14ac:dyDescent="0.5">
      <c r="A23" s="17" t="s">
        <v>853</v>
      </c>
      <c r="B23" s="17" t="s">
        <v>191</v>
      </c>
      <c r="C23" s="18" t="s">
        <v>3128</v>
      </c>
      <c r="D23" s="17" t="str">
        <f>VLOOKUP($C23,allFlowProduct!$A:$P,4,FALSE)</f>
        <v>ใบบัวบก</v>
      </c>
      <c r="E23" s="17" t="str">
        <f>VLOOKUP($C23,allFlowProduct!$A:$P,5,FALSE)</f>
        <v>กก</v>
      </c>
      <c r="F23" s="17">
        <f>VLOOKUP($C23,allFlowProduct!$A:$P,3,FALSE)</f>
        <v>3</v>
      </c>
      <c r="G23" s="17">
        <f>VLOOKUP($C23,allFlowProduct!$A:$P,8,FALSE)</f>
        <v>7</v>
      </c>
      <c r="H23" s="17">
        <f t="shared" si="0"/>
        <v>-1</v>
      </c>
    </row>
    <row r="24" spans="1:8" x14ac:dyDescent="0.5">
      <c r="A24" s="17" t="s">
        <v>845</v>
      </c>
      <c r="B24" s="17" t="s">
        <v>765</v>
      </c>
      <c r="C24" s="18" t="s">
        <v>3131</v>
      </c>
      <c r="D24" s="17" t="str">
        <f>VLOOKUP($C24,allFlowProduct!$A:$P,4,FALSE)</f>
        <v>ใบมะกรูด</v>
      </c>
      <c r="E24" s="17" t="str">
        <f>VLOOKUP($C24,allFlowProduct!$A:$P,5,FALSE)</f>
        <v>กก</v>
      </c>
      <c r="F24" s="17">
        <f>VLOOKUP($C24,allFlowProduct!$A:$P,3,FALSE)</f>
        <v>3</v>
      </c>
      <c r="G24" s="17">
        <f>VLOOKUP($C24,allFlowProduct!$A:$P,8,FALSE)</f>
        <v>7</v>
      </c>
      <c r="H24" s="17">
        <f t="shared" si="0"/>
        <v>-1</v>
      </c>
    </row>
    <row r="25" spans="1:8" x14ac:dyDescent="0.5">
      <c r="A25" s="17" t="s">
        <v>859</v>
      </c>
      <c r="B25" s="17" t="s">
        <v>765</v>
      </c>
      <c r="C25" s="18" t="s">
        <v>3134</v>
      </c>
      <c r="D25" s="17" t="str">
        <f>VLOOKUP($C25,allFlowProduct!$A:$P,4,FALSE)</f>
        <v>ใบมันปู</v>
      </c>
      <c r="E25" s="17" t="str">
        <f>VLOOKUP($C25,allFlowProduct!$A:$P,5,FALSE)</f>
        <v>กก</v>
      </c>
      <c r="F25" s="17">
        <f>VLOOKUP($C25,allFlowProduct!$A:$P,3,FALSE)</f>
        <v>3</v>
      </c>
      <c r="G25" s="17">
        <f>VLOOKUP($C25,allFlowProduct!$A:$P,8,FALSE)</f>
        <v>7</v>
      </c>
      <c r="H25" s="17">
        <f t="shared" si="0"/>
        <v>-1</v>
      </c>
    </row>
    <row r="26" spans="1:8" x14ac:dyDescent="0.5">
      <c r="A26" s="17" t="s">
        <v>855</v>
      </c>
      <c r="B26" s="17" t="s">
        <v>765</v>
      </c>
      <c r="C26" s="18" t="s">
        <v>3133</v>
      </c>
      <c r="D26" s="17" t="str">
        <f>VLOOKUP($C26,allFlowProduct!$A:$P,4,FALSE)</f>
        <v>ใบย่านาง</v>
      </c>
      <c r="E26" s="17" t="str">
        <f>VLOOKUP($C26,allFlowProduct!$A:$P,5,FALSE)</f>
        <v>กก</v>
      </c>
      <c r="F26" s="17">
        <f>VLOOKUP($C26,allFlowProduct!$A:$P,3,FALSE)</f>
        <v>3</v>
      </c>
      <c r="G26" s="17">
        <f>VLOOKUP($C26,allFlowProduct!$A:$P,8,FALSE)</f>
        <v>7</v>
      </c>
      <c r="H26" s="17">
        <f t="shared" si="0"/>
        <v>-1</v>
      </c>
    </row>
    <row r="27" spans="1:8" x14ac:dyDescent="0.5">
      <c r="A27" s="17" t="s">
        <v>858</v>
      </c>
      <c r="B27" s="17" t="s">
        <v>765</v>
      </c>
      <c r="C27" s="18" t="s">
        <v>3175</v>
      </c>
      <c r="D27" s="17" t="str">
        <f>VLOOKUP($C27,allFlowProduct!$A:$P,4,FALSE)</f>
        <v>ใบหูเสือ</v>
      </c>
      <c r="E27" s="17" t="str">
        <f>VLOOKUP($C27,allFlowProduct!$A:$P,5,FALSE)</f>
        <v>กก</v>
      </c>
      <c r="F27" s="17">
        <f>VLOOKUP($C27,allFlowProduct!$A:$P,3,FALSE)</f>
        <v>3</v>
      </c>
      <c r="G27" s="17">
        <f>VLOOKUP($C27,allFlowProduct!$A:$P,8,FALSE)</f>
        <v>7</v>
      </c>
      <c r="H27" s="17">
        <f t="shared" si="0"/>
        <v>-1</v>
      </c>
    </row>
    <row r="28" spans="1:8" x14ac:dyDescent="0.5">
      <c r="A28" s="17" t="s">
        <v>913</v>
      </c>
      <c r="B28" s="17" t="s">
        <v>765</v>
      </c>
      <c r="C28" s="18" t="s">
        <v>3196</v>
      </c>
      <c r="D28" s="17" t="str">
        <f>VLOOKUP($C28,allFlowProduct!$A:$P,4,FALSE)</f>
        <v>ไข่เค็ม</v>
      </c>
      <c r="E28" s="17" t="str">
        <f>VLOOKUP($C28,allFlowProduct!$A:$P,5,FALSE)</f>
        <v>ฟอง</v>
      </c>
      <c r="F28" s="17">
        <f>VLOOKUP($C28,allFlowProduct!$A:$P,3,FALSE)</f>
        <v>3</v>
      </c>
      <c r="G28" s="17">
        <f>VLOOKUP($C28,allFlowProduct!$A:$P,8,FALSE)</f>
        <v>7</v>
      </c>
      <c r="H28" s="17">
        <f t="shared" si="0"/>
        <v>-1</v>
      </c>
    </row>
    <row r="29" spans="1:8" x14ac:dyDescent="0.5">
      <c r="A29" s="17" t="s">
        <v>990</v>
      </c>
      <c r="B29" s="17" t="s">
        <v>765</v>
      </c>
      <c r="C29" s="18" t="s">
        <v>3195</v>
      </c>
      <c r="D29" s="17" t="str">
        <f>VLOOKUP($C29,allFlowProduct!$A:$P,4,FALSE)</f>
        <v>ไข่เป็ด</v>
      </c>
      <c r="E29" s="17" t="str">
        <f>VLOOKUP($C29,allFlowProduct!$A:$P,5,FALSE)</f>
        <v>ฟอง</v>
      </c>
      <c r="F29" s="17">
        <f>VLOOKUP($C29,allFlowProduct!$A:$P,3,FALSE)</f>
        <v>3</v>
      </c>
      <c r="G29" s="17">
        <f>VLOOKUP($C29,allFlowProduct!$A:$P,8,FALSE)</f>
        <v>7</v>
      </c>
      <c r="H29" s="17">
        <f t="shared" si="0"/>
        <v>-1</v>
      </c>
    </row>
    <row r="30" spans="1:8" x14ac:dyDescent="0.5">
      <c r="A30" s="17" t="s">
        <v>909</v>
      </c>
      <c r="B30" s="17" t="s">
        <v>999</v>
      </c>
      <c r="C30" s="18" t="s">
        <v>3194</v>
      </c>
      <c r="D30" s="17" t="str">
        <f>VLOOKUP($C30,allFlowProduct!$A:$P,4,FALSE)</f>
        <v>ไข่ไก่</v>
      </c>
      <c r="E30" s="17" t="str">
        <f>VLOOKUP($C30,allFlowProduct!$A:$P,5,FALSE)</f>
        <v>ฟอง</v>
      </c>
      <c r="F30" s="17">
        <f>VLOOKUP($C30,allFlowProduct!$A:$P,3,FALSE)</f>
        <v>3</v>
      </c>
      <c r="G30" s="17">
        <f>VLOOKUP($C30,allFlowProduct!$A:$P,8,FALSE)</f>
        <v>7</v>
      </c>
      <c r="H30" s="17">
        <f t="shared" si="0"/>
        <v>-1</v>
      </c>
    </row>
    <row r="31" spans="1:8" x14ac:dyDescent="0.5">
      <c r="A31" s="17" t="s">
        <v>909</v>
      </c>
      <c r="B31" s="17" t="s">
        <v>765</v>
      </c>
      <c r="C31" s="18" t="s">
        <v>3194</v>
      </c>
      <c r="D31" s="17" t="str">
        <f>VLOOKUP($C31,allFlowProduct!$A:$P,4,FALSE)</f>
        <v>ไข่ไก่</v>
      </c>
      <c r="E31" s="17" t="str">
        <f>VLOOKUP($C31,allFlowProduct!$A:$P,5,FALSE)</f>
        <v>ฟอง</v>
      </c>
      <c r="F31" s="17">
        <f>VLOOKUP($C31,allFlowProduct!$A:$P,3,FALSE)</f>
        <v>3</v>
      </c>
      <c r="G31" s="17">
        <f>VLOOKUP($C31,allFlowProduct!$A:$P,8,FALSE)</f>
        <v>7</v>
      </c>
      <c r="H31" s="17">
        <f t="shared" si="0"/>
        <v>-1</v>
      </c>
    </row>
    <row r="32" spans="1:8" x14ac:dyDescent="0.5">
      <c r="A32" s="17" t="s">
        <v>909</v>
      </c>
      <c r="B32" s="17" t="s">
        <v>998</v>
      </c>
      <c r="C32" s="18" t="s">
        <v>3194</v>
      </c>
      <c r="D32" s="17" t="str">
        <f>VLOOKUP($C32,allFlowProduct!$A:$P,4,FALSE)</f>
        <v>ไข่ไก่</v>
      </c>
      <c r="E32" s="17" t="str">
        <f>VLOOKUP($C32,allFlowProduct!$A:$P,5,FALSE)</f>
        <v>ฟอง</v>
      </c>
      <c r="F32" s="17">
        <f>VLOOKUP($C32,allFlowProduct!$A:$P,3,FALSE)</f>
        <v>3</v>
      </c>
      <c r="G32" s="17">
        <f>VLOOKUP($C32,allFlowProduct!$A:$P,8,FALSE)</f>
        <v>7</v>
      </c>
      <c r="H32" s="17">
        <f t="shared" si="0"/>
        <v>-1</v>
      </c>
    </row>
    <row r="33" spans="1:8" x14ac:dyDescent="0.5">
      <c r="A33" s="17" t="s">
        <v>928</v>
      </c>
      <c r="B33" s="17" t="s">
        <v>191</v>
      </c>
      <c r="C33" s="18" t="s">
        <v>3038</v>
      </c>
      <c r="D33" s="17" t="str">
        <f>VLOOKUP($C33,allFlowProduct!$A:$P,4,FALSE)</f>
        <v>ไพล</v>
      </c>
      <c r="E33" s="17" t="str">
        <f>VLOOKUP($C33,allFlowProduct!$A:$P,5,FALSE)</f>
        <v>กก</v>
      </c>
      <c r="F33" s="17">
        <f>VLOOKUP($C33,allFlowProduct!$A:$P,3,FALSE)</f>
        <v>3</v>
      </c>
      <c r="G33" s="17">
        <f>VLOOKUP($C33,allFlowProduct!$A:$P,8,FALSE)</f>
        <v>7</v>
      </c>
      <c r="H33" s="17">
        <f t="shared" si="0"/>
        <v>-1</v>
      </c>
    </row>
    <row r="34" spans="1:8" x14ac:dyDescent="0.5">
      <c r="A34" s="17" t="s">
        <v>797</v>
      </c>
      <c r="B34" s="17" t="s">
        <v>191</v>
      </c>
      <c r="C34" s="18" t="s">
        <v>3002</v>
      </c>
      <c r="D34" s="17" t="str">
        <f>VLOOKUP($C34,allFlowProduct!$A:$P,4,FALSE)</f>
        <v>กระเจี๊ยบเขียว</v>
      </c>
      <c r="E34" s="17" t="str">
        <f>VLOOKUP($C34,allFlowProduct!$A:$P,5,FALSE)</f>
        <v>กก</v>
      </c>
      <c r="F34" s="17">
        <f>VLOOKUP($C34,allFlowProduct!$A:$P,3,FALSE)</f>
        <v>3</v>
      </c>
      <c r="G34" s="17">
        <f>VLOOKUP($C34,allFlowProduct!$A:$P,8,FALSE)</f>
        <v>7</v>
      </c>
      <c r="H34" s="17">
        <f t="shared" si="0"/>
        <v>-1</v>
      </c>
    </row>
    <row r="35" spans="1:8" x14ac:dyDescent="0.5">
      <c r="A35" s="17" t="s">
        <v>821</v>
      </c>
      <c r="B35" s="17" t="s">
        <v>191</v>
      </c>
      <c r="C35" s="18" t="s">
        <v>3003</v>
      </c>
      <c r="D35" s="17" t="str">
        <f>VLOOKUP($C35,allFlowProduct!$A:$P,4,FALSE)</f>
        <v>กระเจี๊ยบแดง</v>
      </c>
      <c r="E35" s="17" t="str">
        <f>VLOOKUP($C35,allFlowProduct!$A:$P,5,FALSE)</f>
        <v>กก</v>
      </c>
      <c r="F35" s="17">
        <f>VLOOKUP($C35,allFlowProduct!$A:$P,3,FALSE)</f>
        <v>3</v>
      </c>
      <c r="G35" s="17">
        <f>VLOOKUP($C35,allFlowProduct!$A:$P,8,FALSE)</f>
        <v>7</v>
      </c>
      <c r="H35" s="17">
        <f t="shared" si="0"/>
        <v>-1</v>
      </c>
    </row>
    <row r="36" spans="1:8" x14ac:dyDescent="0.5">
      <c r="A36" s="17" t="s">
        <v>778</v>
      </c>
      <c r="B36" s="17" t="s">
        <v>765</v>
      </c>
      <c r="C36" s="18" t="s">
        <v>3032</v>
      </c>
      <c r="D36" s="17" t="str">
        <f>VLOOKUP($C36,allFlowProduct!$A:$P,4,FALSE)</f>
        <v>กระเทียม</v>
      </c>
      <c r="E36" s="17" t="str">
        <f>VLOOKUP($C36,allFlowProduct!$A:$P,5,FALSE)</f>
        <v>กก</v>
      </c>
      <c r="F36" s="17">
        <f>VLOOKUP($C36,allFlowProduct!$A:$P,3,FALSE)</f>
        <v>3</v>
      </c>
      <c r="G36" s="17">
        <f>VLOOKUP($C36,allFlowProduct!$A:$P,8,FALSE)</f>
        <v>7</v>
      </c>
      <c r="H36" s="17">
        <f t="shared" si="0"/>
        <v>-1</v>
      </c>
    </row>
    <row r="37" spans="1:8" x14ac:dyDescent="0.5">
      <c r="A37" s="17" t="s">
        <v>818</v>
      </c>
      <c r="B37" s="17" t="s">
        <v>765</v>
      </c>
      <c r="C37" s="18" t="s">
        <v>3037</v>
      </c>
      <c r="D37" s="17" t="str">
        <f>VLOOKUP($C37,allFlowProduct!$A:$P,4,FALSE)</f>
        <v>กระชาย</v>
      </c>
      <c r="E37" s="17" t="str">
        <f>VLOOKUP($C37,allFlowProduct!$A:$P,5,FALSE)</f>
        <v>กก</v>
      </c>
      <c r="F37" s="17">
        <f>VLOOKUP($C37,allFlowProduct!$A:$P,3,FALSE)</f>
        <v>3</v>
      </c>
      <c r="G37" s="17">
        <f>VLOOKUP($C37,allFlowProduct!$A:$P,8,FALSE)</f>
        <v>7</v>
      </c>
      <c r="H37" s="17">
        <f t="shared" si="0"/>
        <v>-1</v>
      </c>
    </row>
    <row r="38" spans="1:8" x14ac:dyDescent="0.5">
      <c r="A38" s="17" t="s">
        <v>982</v>
      </c>
      <c r="B38" s="17" t="s">
        <v>1000</v>
      </c>
      <c r="C38" s="18" t="s">
        <v>2899</v>
      </c>
      <c r="D38" s="17" t="str">
        <f>VLOOKUP($C38,allFlowProduct!$A:$P,4,FALSE)</f>
        <v>กล้วยเบา ใหญ่</v>
      </c>
      <c r="E38" s="17" t="str">
        <f>VLOOKUP($C38,allFlowProduct!$A:$P,5,FALSE)</f>
        <v>หวี</v>
      </c>
      <c r="F38" s="17">
        <f>VLOOKUP($C38,allFlowProduct!$A:$P,3,FALSE)</f>
        <v>3</v>
      </c>
      <c r="G38" s="17">
        <f>VLOOKUP($C38,allFlowProduct!$A:$P,8,FALSE)</f>
        <v>7</v>
      </c>
      <c r="H38" s="17">
        <f t="shared" si="0"/>
        <v>-1</v>
      </c>
    </row>
    <row r="39" spans="1:8" x14ac:dyDescent="0.5">
      <c r="A39" s="17" t="s">
        <v>982</v>
      </c>
      <c r="B39" s="17" t="s">
        <v>1001</v>
      </c>
      <c r="C39" s="18" t="s">
        <v>2900</v>
      </c>
      <c r="D39" s="17" t="str">
        <f>VLOOKUP($C39,allFlowProduct!$A:$P,4,FALSE)</f>
        <v>กล้วยเบา กลาง</v>
      </c>
      <c r="E39" s="17" t="str">
        <f>VLOOKUP($C39,allFlowProduct!$A:$P,5,FALSE)</f>
        <v>หวี</v>
      </c>
      <c r="F39" s="17">
        <f>VLOOKUP($C39,allFlowProduct!$A:$P,3,FALSE)</f>
        <v>3</v>
      </c>
      <c r="G39" s="17">
        <f>VLOOKUP($C39,allFlowProduct!$A:$P,8,FALSE)</f>
        <v>7</v>
      </c>
      <c r="H39" s="17">
        <f t="shared" si="0"/>
        <v>-1</v>
      </c>
    </row>
    <row r="40" spans="1:8" x14ac:dyDescent="0.5">
      <c r="A40" s="17" t="s">
        <v>983</v>
      </c>
      <c r="B40" s="17" t="s">
        <v>1001</v>
      </c>
      <c r="C40" s="18" t="s">
        <v>3342</v>
      </c>
      <c r="D40" s="17" t="str">
        <f>VLOOKUP($C40,allFlowProduct!$A:$P,4,FALSE)</f>
        <v>กล้วยไข่ กลาง</v>
      </c>
      <c r="E40" s="17" t="str">
        <f>VLOOKUP($C40,allFlowProduct!$A:$P,5,FALSE)</f>
        <v>หวี</v>
      </c>
      <c r="F40" s="17">
        <f>VLOOKUP($C40,allFlowProduct!$A:$P,3,FALSE)</f>
        <v>3</v>
      </c>
      <c r="G40" s="17">
        <f>VLOOKUP($C40,allFlowProduct!$A:$P,8,FALSE)</f>
        <v>7</v>
      </c>
      <c r="H40" s="17">
        <f t="shared" si="0"/>
        <v>-1</v>
      </c>
    </row>
    <row r="41" spans="1:8" x14ac:dyDescent="0.5">
      <c r="A41" s="17" t="s">
        <v>866</v>
      </c>
      <c r="B41" s="17" t="s">
        <v>1000</v>
      </c>
      <c r="C41" s="18" t="s">
        <v>2897</v>
      </c>
      <c r="D41" s="17" t="str">
        <f>VLOOKUP($C41,allFlowProduct!$A:$P,4,FALSE)</f>
        <v>กล้วยน้ำว้า ใหญ่</v>
      </c>
      <c r="E41" s="17" t="str">
        <f>VLOOKUP($C41,allFlowProduct!$A:$P,5,FALSE)</f>
        <v>หวี</v>
      </c>
      <c r="F41" s="17">
        <f>VLOOKUP($C41,allFlowProduct!$A:$P,3,FALSE)</f>
        <v>3</v>
      </c>
      <c r="G41" s="17">
        <f>VLOOKUP($C41,allFlowProduct!$A:$P,8,FALSE)</f>
        <v>7</v>
      </c>
      <c r="H41" s="17">
        <f t="shared" si="0"/>
        <v>-1</v>
      </c>
    </row>
    <row r="42" spans="1:8" x14ac:dyDescent="0.5">
      <c r="A42" s="17" t="s">
        <v>866</v>
      </c>
      <c r="B42" s="17" t="s">
        <v>1001</v>
      </c>
      <c r="C42" s="18" t="s">
        <v>2896</v>
      </c>
      <c r="D42" s="17" t="str">
        <f>VLOOKUP($C42,allFlowProduct!$A:$P,4,FALSE)</f>
        <v>กล้วยน้ำว้า กลาง</v>
      </c>
      <c r="E42" s="17" t="str">
        <f>VLOOKUP($C42,allFlowProduct!$A:$P,5,FALSE)</f>
        <v>หวี</v>
      </c>
      <c r="F42" s="17">
        <f>VLOOKUP($C42,allFlowProduct!$A:$P,3,FALSE)</f>
        <v>3</v>
      </c>
      <c r="G42" s="17">
        <f>VLOOKUP($C42,allFlowProduct!$A:$P,8,FALSE)</f>
        <v>7</v>
      </c>
      <c r="H42" s="17">
        <f t="shared" si="0"/>
        <v>-1</v>
      </c>
    </row>
    <row r="43" spans="1:8" x14ac:dyDescent="0.5">
      <c r="A43" s="17" t="s">
        <v>866</v>
      </c>
      <c r="B43" s="17" t="s">
        <v>1002</v>
      </c>
      <c r="C43" s="18" t="s">
        <v>2895</v>
      </c>
      <c r="D43" s="17" t="str">
        <f>VLOOKUP($C43,allFlowProduct!$A:$P,4,FALSE)</f>
        <v>กล้วยน้ำว้า เล็ก</v>
      </c>
      <c r="E43" s="17" t="str">
        <f>VLOOKUP($C43,allFlowProduct!$A:$P,5,FALSE)</f>
        <v>หวี</v>
      </c>
      <c r="F43" s="17">
        <f>VLOOKUP($C43,allFlowProduct!$A:$P,3,FALSE)</f>
        <v>3</v>
      </c>
      <c r="G43" s="17">
        <f>VLOOKUP($C43,allFlowProduct!$A:$P,8,FALSE)</f>
        <v>7</v>
      </c>
      <c r="H43" s="17">
        <f t="shared" si="0"/>
        <v>-1</v>
      </c>
    </row>
    <row r="44" spans="1:8" x14ac:dyDescent="0.5">
      <c r="A44" s="17" t="s">
        <v>866</v>
      </c>
      <c r="B44" s="17" t="s">
        <v>1003</v>
      </c>
      <c r="C44" s="18" t="s">
        <v>2895</v>
      </c>
      <c r="D44" s="17" t="str">
        <f>VLOOKUP($C44,allFlowProduct!$A:$P,4,FALSE)</f>
        <v>กล้วยน้ำว้า เล็ก</v>
      </c>
      <c r="E44" s="17" t="str">
        <f>VLOOKUP($C44,allFlowProduct!$A:$P,5,FALSE)</f>
        <v>หวี</v>
      </c>
      <c r="F44" s="17">
        <f>VLOOKUP($C44,allFlowProduct!$A:$P,3,FALSE)</f>
        <v>3</v>
      </c>
      <c r="G44" s="17">
        <f>VLOOKUP($C44,allFlowProduct!$A:$P,8,FALSE)</f>
        <v>7</v>
      </c>
      <c r="H44" s="17">
        <f t="shared" si="0"/>
        <v>-1</v>
      </c>
    </row>
    <row r="45" spans="1:8" x14ac:dyDescent="0.5">
      <c r="A45" s="17" t="s">
        <v>875</v>
      </c>
      <c r="B45" s="17" t="s">
        <v>1000</v>
      </c>
      <c r="C45" s="18" t="s">
        <v>2905</v>
      </c>
      <c r="D45" s="17" t="str">
        <f>VLOOKUP($C45,allFlowProduct!$A:$P,4,FALSE)</f>
        <v>กล้วยหอมเขียว ใหญ่</v>
      </c>
      <c r="E45" s="17" t="str">
        <f>VLOOKUP($C45,allFlowProduct!$A:$P,5,FALSE)</f>
        <v>หวี</v>
      </c>
      <c r="F45" s="17">
        <f>VLOOKUP($C45,allFlowProduct!$A:$P,3,FALSE)</f>
        <v>3</v>
      </c>
      <c r="G45" s="17">
        <f>VLOOKUP($C45,allFlowProduct!$A:$P,8,FALSE)</f>
        <v>7</v>
      </c>
      <c r="H45" s="17">
        <f t="shared" si="0"/>
        <v>-1</v>
      </c>
    </row>
    <row r="46" spans="1:8" x14ac:dyDescent="0.5">
      <c r="A46" s="17" t="s">
        <v>875</v>
      </c>
      <c r="B46" s="17" t="s">
        <v>1001</v>
      </c>
      <c r="C46" s="18" t="s">
        <v>2906</v>
      </c>
      <c r="D46" s="17" t="str">
        <f>VLOOKUP($C46,allFlowProduct!$A:$P,4,FALSE)</f>
        <v>กล้วยหอมเขียว กลาง</v>
      </c>
      <c r="E46" s="17" t="str">
        <f>VLOOKUP($C46,allFlowProduct!$A:$P,5,FALSE)</f>
        <v>หวี</v>
      </c>
      <c r="F46" s="17">
        <f>VLOOKUP($C46,allFlowProduct!$A:$P,3,FALSE)</f>
        <v>3</v>
      </c>
      <c r="G46" s="17">
        <f>VLOOKUP($C46,allFlowProduct!$A:$P,8,FALSE)</f>
        <v>7</v>
      </c>
      <c r="H46" s="17">
        <f t="shared" si="0"/>
        <v>-1</v>
      </c>
    </row>
    <row r="47" spans="1:8" x14ac:dyDescent="0.5">
      <c r="A47" s="17" t="s">
        <v>875</v>
      </c>
      <c r="B47" s="17" t="s">
        <v>1002</v>
      </c>
      <c r="C47" s="18" t="s">
        <v>2907</v>
      </c>
      <c r="D47" s="17" t="str">
        <f>VLOOKUP($C47,allFlowProduct!$A:$P,4,FALSE)</f>
        <v>กล้วยหอมเขียว เล็ก</v>
      </c>
      <c r="E47" s="17" t="str">
        <f>VLOOKUP($C47,allFlowProduct!$A:$P,5,FALSE)</f>
        <v>หวี</v>
      </c>
      <c r="F47" s="17">
        <f>VLOOKUP($C47,allFlowProduct!$A:$P,3,FALSE)</f>
        <v>3</v>
      </c>
      <c r="G47" s="17">
        <f>VLOOKUP($C47,allFlowProduct!$A:$P,8,FALSE)</f>
        <v>7</v>
      </c>
      <c r="H47" s="17">
        <f t="shared" si="0"/>
        <v>-1</v>
      </c>
    </row>
    <row r="48" spans="1:8" x14ac:dyDescent="0.5">
      <c r="A48" s="17" t="s">
        <v>874</v>
      </c>
      <c r="B48" s="17" t="s">
        <v>1001</v>
      </c>
      <c r="C48" s="18" t="s">
        <v>2902</v>
      </c>
      <c r="D48" s="17" t="str">
        <f>VLOOKUP($C48,allFlowProduct!$A:$P,4,FALSE)</f>
        <v>กล้วยหอมทอง ใหญ่</v>
      </c>
      <c r="E48" s="17" t="str">
        <f>VLOOKUP($C48,allFlowProduct!$A:$P,5,FALSE)</f>
        <v>หวี</v>
      </c>
      <c r="F48" s="17">
        <f>VLOOKUP($C48,allFlowProduct!$A:$P,3,FALSE)</f>
        <v>3</v>
      </c>
      <c r="G48" s="17">
        <f>VLOOKUP($C48,allFlowProduct!$A:$P,8,FALSE)</f>
        <v>7</v>
      </c>
      <c r="H48" s="17">
        <f t="shared" si="0"/>
        <v>-1</v>
      </c>
    </row>
    <row r="49" spans="1:8" x14ac:dyDescent="0.5">
      <c r="A49" s="17" t="s">
        <v>874</v>
      </c>
      <c r="B49" s="17" t="s">
        <v>1002</v>
      </c>
      <c r="C49" s="18" t="s">
        <v>2903</v>
      </c>
      <c r="D49" s="17" t="str">
        <f>VLOOKUP($C49,allFlowProduct!$A:$P,4,FALSE)</f>
        <v>กล้วยหอมทอง กลาง</v>
      </c>
      <c r="E49" s="17" t="str">
        <f>VLOOKUP($C49,allFlowProduct!$A:$P,5,FALSE)</f>
        <v>หวี</v>
      </c>
      <c r="F49" s="17">
        <f>VLOOKUP($C49,allFlowProduct!$A:$P,3,FALSE)</f>
        <v>3</v>
      </c>
      <c r="G49" s="17">
        <f>VLOOKUP($C49,allFlowProduct!$A:$P,8,FALSE)</f>
        <v>7</v>
      </c>
      <c r="H49" s="17">
        <f t="shared" si="0"/>
        <v>-1</v>
      </c>
    </row>
    <row r="50" spans="1:8" x14ac:dyDescent="0.5">
      <c r="A50" s="17" t="s">
        <v>874</v>
      </c>
      <c r="B50" s="17" t="s">
        <v>1000</v>
      </c>
      <c r="C50" s="18" t="s">
        <v>2904</v>
      </c>
      <c r="D50" s="17" t="str">
        <f>VLOOKUP($C50,allFlowProduct!$A:$P,4,FALSE)</f>
        <v>กล้วยหอมทอง เล็ก</v>
      </c>
      <c r="E50" s="17" t="str">
        <f>VLOOKUP($C50,allFlowProduct!$A:$P,5,FALSE)</f>
        <v>หวี</v>
      </c>
      <c r="F50" s="17">
        <f>VLOOKUP($C50,allFlowProduct!$A:$P,3,FALSE)</f>
        <v>3</v>
      </c>
      <c r="G50" s="17">
        <f>VLOOKUP($C50,allFlowProduct!$A:$P,8,FALSE)</f>
        <v>7</v>
      </c>
      <c r="H50" s="17">
        <f t="shared" si="0"/>
        <v>-1</v>
      </c>
    </row>
    <row r="51" spans="1:8" x14ac:dyDescent="0.5">
      <c r="A51" s="17" t="s">
        <v>984</v>
      </c>
      <c r="B51" s="17" t="s">
        <v>1004</v>
      </c>
      <c r="C51" s="18" t="s">
        <v>2909</v>
      </c>
      <c r="D51" s="17" t="str">
        <f>VLOOKUP($C51,allFlowProduct!$A:$P,4,FALSE)</f>
        <v>กล้วยหอมนวล กลาง</v>
      </c>
      <c r="E51" s="17" t="str">
        <f>VLOOKUP($C51,allFlowProduct!$A:$P,5,FALSE)</f>
        <v>หวี</v>
      </c>
      <c r="F51" s="17">
        <f>VLOOKUP($C51,allFlowProduct!$A:$P,3,FALSE)</f>
        <v>3</v>
      </c>
      <c r="G51" s="17">
        <f>VLOOKUP($C51,allFlowProduct!$A:$P,8,FALSE)</f>
        <v>7</v>
      </c>
      <c r="H51" s="17">
        <f t="shared" si="0"/>
        <v>-1</v>
      </c>
    </row>
    <row r="52" spans="1:8" x14ac:dyDescent="0.5">
      <c r="A52" s="17" t="s">
        <v>984</v>
      </c>
      <c r="B52" s="17" t="s">
        <v>1005</v>
      </c>
      <c r="C52" s="18" t="s">
        <v>2908</v>
      </c>
      <c r="D52" s="17" t="str">
        <f>VLOOKUP($C52,allFlowProduct!$A:$P,4,FALSE)</f>
        <v>กล้วยหอมนวล ใหญ่</v>
      </c>
      <c r="E52" s="17" t="str">
        <f>VLOOKUP($C52,allFlowProduct!$A:$P,5,FALSE)</f>
        <v>หวี</v>
      </c>
      <c r="F52" s="17">
        <f>VLOOKUP($C52,allFlowProduct!$A:$P,3,FALSE)</f>
        <v>3</v>
      </c>
      <c r="G52" s="17">
        <f>VLOOKUP($C52,allFlowProduct!$A:$P,8,FALSE)</f>
        <v>7</v>
      </c>
      <c r="H52" s="17">
        <f t="shared" si="0"/>
        <v>-1</v>
      </c>
    </row>
    <row r="53" spans="1:8" x14ac:dyDescent="0.5">
      <c r="A53" s="17" t="s">
        <v>876</v>
      </c>
      <c r="B53" s="17" t="s">
        <v>1005</v>
      </c>
      <c r="C53" s="18" t="s">
        <v>2910</v>
      </c>
      <c r="D53" s="17" t="str">
        <f>VLOOKUP($C53,allFlowProduct!$A:$P,4,FALSE)</f>
        <v>กล้วยหักมุก ใหญ่</v>
      </c>
      <c r="E53" s="17" t="str">
        <f>VLOOKUP($C53,allFlowProduct!$A:$P,5,FALSE)</f>
        <v>หวี</v>
      </c>
      <c r="F53" s="17">
        <f>VLOOKUP($C53,allFlowProduct!$A:$P,3,FALSE)</f>
        <v>3</v>
      </c>
      <c r="G53" s="17">
        <f>VLOOKUP($C53,allFlowProduct!$A:$P,8,FALSE)</f>
        <v>7</v>
      </c>
      <c r="H53" s="17">
        <f t="shared" si="0"/>
        <v>-1</v>
      </c>
    </row>
    <row r="54" spans="1:8" x14ac:dyDescent="0.5">
      <c r="A54" s="17" t="s">
        <v>876</v>
      </c>
      <c r="B54" s="17" t="s">
        <v>1006</v>
      </c>
      <c r="C54" s="18" t="s">
        <v>2911</v>
      </c>
      <c r="D54" s="17" t="str">
        <f>VLOOKUP($C54,allFlowProduct!$A:$P,4,FALSE)</f>
        <v>กล้วยหักมุก กลาง</v>
      </c>
      <c r="E54" s="17" t="str">
        <f>VLOOKUP($C54,allFlowProduct!$A:$P,5,FALSE)</f>
        <v>หวี</v>
      </c>
      <c r="F54" s="17">
        <f>VLOOKUP($C54,allFlowProduct!$A:$P,3,FALSE)</f>
        <v>3</v>
      </c>
      <c r="G54" s="17">
        <f>VLOOKUP($C54,allFlowProduct!$A:$P,8,FALSE)</f>
        <v>7</v>
      </c>
      <c r="H54" s="17">
        <f t="shared" si="0"/>
        <v>-1</v>
      </c>
    </row>
    <row r="55" spans="1:8" x14ac:dyDescent="0.5">
      <c r="A55" s="17" t="s">
        <v>834</v>
      </c>
      <c r="B55" s="17" t="s">
        <v>191</v>
      </c>
      <c r="C55" s="18" t="s">
        <v>3007</v>
      </c>
      <c r="D55" s="17" t="str">
        <f>VLOOKUP($C55,allFlowProduct!$A:$P,4,FALSE)</f>
        <v>กวางตุ้ง</v>
      </c>
      <c r="E55" s="17" t="str">
        <f>VLOOKUP($C55,allFlowProduct!$A:$P,5,FALSE)</f>
        <v>กก</v>
      </c>
      <c r="F55" s="17">
        <f>VLOOKUP($C55,allFlowProduct!$A:$P,3,FALSE)</f>
        <v>3</v>
      </c>
      <c r="G55" s="17">
        <f>VLOOKUP($C55,allFlowProduct!$A:$P,8,FALSE)</f>
        <v>7</v>
      </c>
      <c r="H55" s="17">
        <f t="shared" si="0"/>
        <v>-1</v>
      </c>
    </row>
    <row r="56" spans="1:8" x14ac:dyDescent="0.5">
      <c r="A56" s="17" t="s">
        <v>834</v>
      </c>
      <c r="B56" s="17" t="s">
        <v>998</v>
      </c>
      <c r="C56" s="18" t="s">
        <v>3007</v>
      </c>
      <c r="D56" s="17" t="str">
        <f>VLOOKUP($C56,allFlowProduct!$A:$P,4,FALSE)</f>
        <v>กวางตุ้ง</v>
      </c>
      <c r="E56" s="17" t="str">
        <f>VLOOKUP($C56,allFlowProduct!$A:$P,5,FALSE)</f>
        <v>กก</v>
      </c>
      <c r="F56" s="17">
        <f>VLOOKUP($C56,allFlowProduct!$A:$P,3,FALSE)</f>
        <v>3</v>
      </c>
      <c r="G56" s="17">
        <f>VLOOKUP($C56,allFlowProduct!$A:$P,8,FALSE)</f>
        <v>7</v>
      </c>
      <c r="H56" s="17">
        <f t="shared" si="0"/>
        <v>-1</v>
      </c>
    </row>
    <row r="57" spans="1:8" x14ac:dyDescent="0.5">
      <c r="A57" s="17" t="s">
        <v>933</v>
      </c>
      <c r="B57" s="17" t="s">
        <v>191</v>
      </c>
      <c r="C57" s="18" t="s">
        <v>3059</v>
      </c>
      <c r="D57" s="17" t="str">
        <f>VLOOKUP($C57,allFlowProduct!$A:$P,4,FALSE)</f>
        <v>กวางตุ้งฮ่องเต้</v>
      </c>
      <c r="E57" s="17" t="str">
        <f>VLOOKUP($C57,allFlowProduct!$A:$P,5,FALSE)</f>
        <v>กก</v>
      </c>
      <c r="F57" s="17">
        <f>VLOOKUP($C57,allFlowProduct!$A:$P,3,FALSE)</f>
        <v>3</v>
      </c>
      <c r="G57" s="17">
        <f>VLOOKUP($C57,allFlowProduct!$A:$P,8,FALSE)</f>
        <v>7</v>
      </c>
      <c r="H57" s="17">
        <f t="shared" si="0"/>
        <v>-1</v>
      </c>
    </row>
    <row r="58" spans="1:8" x14ac:dyDescent="0.5">
      <c r="A58" s="17" t="s">
        <v>933</v>
      </c>
      <c r="B58" s="17" t="s">
        <v>998</v>
      </c>
      <c r="C58" s="18" t="s">
        <v>3059</v>
      </c>
      <c r="D58" s="17" t="str">
        <f>VLOOKUP($C58,allFlowProduct!$A:$P,4,FALSE)</f>
        <v>กวางตุ้งฮ่องเต้</v>
      </c>
      <c r="E58" s="17" t="str">
        <f>VLOOKUP($C58,allFlowProduct!$A:$P,5,FALSE)</f>
        <v>กก</v>
      </c>
      <c r="F58" s="17">
        <f>VLOOKUP($C58,allFlowProduct!$A:$P,3,FALSE)</f>
        <v>3</v>
      </c>
      <c r="G58" s="17">
        <f>VLOOKUP($C58,allFlowProduct!$A:$P,8,FALSE)</f>
        <v>7</v>
      </c>
      <c r="H58" s="17">
        <f t="shared" si="0"/>
        <v>-1</v>
      </c>
    </row>
    <row r="59" spans="1:8" x14ac:dyDescent="0.5">
      <c r="A59" s="17" t="s">
        <v>933</v>
      </c>
      <c r="B59" s="17" t="s">
        <v>997</v>
      </c>
      <c r="C59" s="18" t="s">
        <v>3059</v>
      </c>
      <c r="D59" s="17" t="str">
        <f>VLOOKUP($C59,allFlowProduct!$A:$P,4,FALSE)</f>
        <v>กวางตุ้งฮ่องเต้</v>
      </c>
      <c r="E59" s="17" t="str">
        <f>VLOOKUP($C59,allFlowProduct!$A:$P,5,FALSE)</f>
        <v>กก</v>
      </c>
      <c r="F59" s="17">
        <f>VLOOKUP($C59,allFlowProduct!$A:$P,3,FALSE)</f>
        <v>3</v>
      </c>
      <c r="G59" s="17">
        <f>VLOOKUP($C59,allFlowProduct!$A:$P,8,FALSE)</f>
        <v>7</v>
      </c>
      <c r="H59" s="17">
        <f t="shared" si="0"/>
        <v>-1</v>
      </c>
    </row>
    <row r="60" spans="1:8" x14ac:dyDescent="0.5">
      <c r="A60" s="17" t="s">
        <v>830</v>
      </c>
      <c r="B60" s="17" t="s">
        <v>191</v>
      </c>
      <c r="C60" s="18" t="s">
        <v>3095</v>
      </c>
      <c r="D60" s="17" t="str">
        <f>VLOOKUP($C60,allFlowProduct!$A:$P,4,FALSE)</f>
        <v>กะเพรา</v>
      </c>
      <c r="E60" s="17" t="str">
        <f>VLOOKUP($C60,allFlowProduct!$A:$P,5,FALSE)</f>
        <v>กก</v>
      </c>
      <c r="F60" s="17">
        <f>VLOOKUP($C60,allFlowProduct!$A:$P,3,FALSE)</f>
        <v>3</v>
      </c>
      <c r="G60" s="17">
        <f>VLOOKUP($C60,allFlowProduct!$A:$P,8,FALSE)</f>
        <v>7</v>
      </c>
      <c r="H60" s="17">
        <f t="shared" si="0"/>
        <v>-1</v>
      </c>
    </row>
    <row r="61" spans="1:8" x14ac:dyDescent="0.5">
      <c r="A61" s="17" t="s">
        <v>830</v>
      </c>
      <c r="B61" s="17" t="s">
        <v>998</v>
      </c>
      <c r="C61" s="18" t="s">
        <v>3095</v>
      </c>
      <c r="D61" s="17" t="str">
        <f>VLOOKUP($C61,allFlowProduct!$A:$P,4,FALSE)</f>
        <v>กะเพรา</v>
      </c>
      <c r="E61" s="17" t="str">
        <f>VLOOKUP($C61,allFlowProduct!$A:$P,5,FALSE)</f>
        <v>กก</v>
      </c>
      <c r="F61" s="17">
        <f>VLOOKUP($C61,allFlowProduct!$A:$P,3,FALSE)</f>
        <v>3</v>
      </c>
      <c r="G61" s="17">
        <f>VLOOKUP($C61,allFlowProduct!$A:$P,8,FALSE)</f>
        <v>7</v>
      </c>
      <c r="H61" s="17">
        <f t="shared" si="0"/>
        <v>-1</v>
      </c>
    </row>
    <row r="62" spans="1:8" x14ac:dyDescent="0.5">
      <c r="A62" s="17" t="s">
        <v>992</v>
      </c>
      <c r="B62" s="17" t="s">
        <v>765</v>
      </c>
      <c r="C62" s="18" t="s">
        <v>3207</v>
      </c>
      <c r="D62" s="17" t="str">
        <f>VLOOKUP($C62,allFlowProduct!$A:$P,4,FALSE)</f>
        <v>กะปิ</v>
      </c>
      <c r="E62" s="17" t="str">
        <f>VLOOKUP($C62,allFlowProduct!$A:$P,5,FALSE)</f>
        <v>กระปุก</v>
      </c>
      <c r="F62" s="17">
        <f>VLOOKUP($C62,allFlowProduct!$A:$P,3,FALSE)</f>
        <v>3</v>
      </c>
      <c r="G62" s="17">
        <f>VLOOKUP($C62,allFlowProduct!$A:$P,8,FALSE)</f>
        <v>7</v>
      </c>
      <c r="H62" s="17">
        <f t="shared" si="0"/>
        <v>-1</v>
      </c>
    </row>
    <row r="63" spans="1:8" x14ac:dyDescent="0.5">
      <c r="A63" s="17" t="s">
        <v>824</v>
      </c>
      <c r="B63" s="17" t="s">
        <v>765</v>
      </c>
      <c r="C63" s="18" t="s">
        <v>3072</v>
      </c>
      <c r="D63" s="17" t="str">
        <f>VLOOKUP($C63,allFlowProduct!$A:$P,4,FALSE)</f>
        <v>กะหล่ำปลีดอก</v>
      </c>
      <c r="E63" s="17" t="str">
        <f>VLOOKUP($C63,allFlowProduct!$A:$P,5,FALSE)</f>
        <v>กก</v>
      </c>
      <c r="F63" s="17">
        <f>VLOOKUP($C63,allFlowProduct!$A:$P,3,FALSE)</f>
        <v>3</v>
      </c>
      <c r="G63" s="17">
        <f>VLOOKUP($C63,allFlowProduct!$A:$P,8,FALSE)</f>
        <v>7</v>
      </c>
      <c r="H63" s="17">
        <f t="shared" si="0"/>
        <v>-1</v>
      </c>
    </row>
    <row r="64" spans="1:8" x14ac:dyDescent="0.5">
      <c r="A64" s="17" t="s">
        <v>824</v>
      </c>
      <c r="B64" s="17" t="s">
        <v>191</v>
      </c>
      <c r="C64" s="18" t="s">
        <v>3072</v>
      </c>
      <c r="D64" s="17" t="str">
        <f>VLOOKUP($C64,allFlowProduct!$A:$P,4,FALSE)</f>
        <v>กะหล่ำปลีดอก</v>
      </c>
      <c r="E64" s="17" t="str">
        <f>VLOOKUP($C64,allFlowProduct!$A:$P,5,FALSE)</f>
        <v>กก</v>
      </c>
      <c r="F64" s="17">
        <f>VLOOKUP($C64,allFlowProduct!$A:$P,3,FALSE)</f>
        <v>3</v>
      </c>
      <c r="G64" s="17">
        <f>VLOOKUP($C64,allFlowProduct!$A:$P,8,FALSE)</f>
        <v>7</v>
      </c>
      <c r="H64" s="17">
        <f t="shared" si="0"/>
        <v>-1</v>
      </c>
    </row>
    <row r="65" spans="1:8" x14ac:dyDescent="0.5">
      <c r="A65" s="17" t="s">
        <v>824</v>
      </c>
      <c r="B65" s="17" t="s">
        <v>998</v>
      </c>
      <c r="C65" s="18" t="s">
        <v>3072</v>
      </c>
      <c r="D65" s="17" t="str">
        <f>VLOOKUP($C65,allFlowProduct!$A:$P,4,FALSE)</f>
        <v>กะหล่ำปลีดอก</v>
      </c>
      <c r="E65" s="17" t="str">
        <f>VLOOKUP($C65,allFlowProduct!$A:$P,5,FALSE)</f>
        <v>กก</v>
      </c>
      <c r="F65" s="17">
        <f>VLOOKUP($C65,allFlowProduct!$A:$P,3,FALSE)</f>
        <v>3</v>
      </c>
      <c r="G65" s="17">
        <f>VLOOKUP($C65,allFlowProduct!$A:$P,8,FALSE)</f>
        <v>7</v>
      </c>
      <c r="H65" s="17">
        <f t="shared" si="0"/>
        <v>-1</v>
      </c>
    </row>
    <row r="66" spans="1:8" x14ac:dyDescent="0.5">
      <c r="A66" s="17" t="s">
        <v>783</v>
      </c>
      <c r="B66" s="17" t="s">
        <v>191</v>
      </c>
      <c r="C66" s="18" t="s">
        <v>3071</v>
      </c>
      <c r="D66" s="17" t="str">
        <f>VLOOKUP($C66,allFlowProduct!$A:$P,4,FALSE)</f>
        <v>กะหล่ำปลี</v>
      </c>
      <c r="E66" s="17" t="str">
        <f>VLOOKUP($C66,allFlowProduct!$A:$P,5,FALSE)</f>
        <v>กก</v>
      </c>
      <c r="F66" s="17">
        <f>VLOOKUP($C66,allFlowProduct!$A:$P,3,FALSE)</f>
        <v>3</v>
      </c>
      <c r="G66" s="17">
        <f>VLOOKUP($C66,allFlowProduct!$A:$P,8,FALSE)</f>
        <v>7</v>
      </c>
      <c r="H66" s="17">
        <f t="shared" ref="H66:H129" si="1">IF($G66=7,-1,IF($G66=1,7,IF($G66=3,7,IF($G66=5,0,"error"))))</f>
        <v>-1</v>
      </c>
    </row>
    <row r="67" spans="1:8" x14ac:dyDescent="0.5">
      <c r="A67" s="17" t="s">
        <v>783</v>
      </c>
      <c r="B67" s="17" t="s">
        <v>998</v>
      </c>
      <c r="C67" s="18" t="s">
        <v>3071</v>
      </c>
      <c r="D67" s="17" t="str">
        <f>VLOOKUP($C67,allFlowProduct!$A:$P,4,FALSE)</f>
        <v>กะหล่ำปลี</v>
      </c>
      <c r="E67" s="17" t="str">
        <f>VLOOKUP($C67,allFlowProduct!$A:$P,5,FALSE)</f>
        <v>กก</v>
      </c>
      <c r="F67" s="17">
        <f>VLOOKUP($C67,allFlowProduct!$A:$P,3,FALSE)</f>
        <v>3</v>
      </c>
      <c r="G67" s="17">
        <f>VLOOKUP($C67,allFlowProduct!$A:$P,8,FALSE)</f>
        <v>7</v>
      </c>
      <c r="H67" s="17">
        <f t="shared" si="1"/>
        <v>-1</v>
      </c>
    </row>
    <row r="68" spans="1:8" x14ac:dyDescent="0.5">
      <c r="A68" s="17" t="s">
        <v>914</v>
      </c>
      <c r="B68" s="17" t="s">
        <v>765</v>
      </c>
      <c r="C68" s="12" t="s">
        <v>3361</v>
      </c>
      <c r="D68" s="17" t="str">
        <f>VLOOKUP($C68,allFlowProduct!$A:$P,4,FALSE)</f>
        <v>กุ้งแชบ๊วย เล็ก</v>
      </c>
      <c r="E68" s="17" t="str">
        <f>VLOOKUP($C68,allFlowProduct!$A:$P,5,FALSE)</f>
        <v>กก</v>
      </c>
      <c r="F68" s="17">
        <f>VLOOKUP($C68,allFlowProduct!$A:$P,3,FALSE)</f>
        <v>5</v>
      </c>
      <c r="G68" s="17">
        <f>VLOOKUP($C68,allFlowProduct!$A:$P,8,FALSE)</f>
        <v>7</v>
      </c>
      <c r="H68" s="17">
        <f t="shared" si="1"/>
        <v>-1</v>
      </c>
    </row>
    <row r="69" spans="1:8" x14ac:dyDescent="0.5">
      <c r="A69" s="17" t="s">
        <v>890</v>
      </c>
      <c r="B69" s="17" t="s">
        <v>765</v>
      </c>
      <c r="C69" s="12" t="s">
        <v>3389</v>
      </c>
      <c r="D69" s="17" t="str">
        <f>VLOOKUP($C69,allFlowProduct!$A:$P,4,FALSE)</f>
        <v>กุ้งแชบ๊วย ใหญ่</v>
      </c>
      <c r="E69" s="17" t="str">
        <f>VLOOKUP($C69,allFlowProduct!$A:$P,5,FALSE)</f>
        <v>กก</v>
      </c>
      <c r="F69" s="17">
        <f>VLOOKUP($C69,allFlowProduct!$A:$P,3,FALSE)</f>
        <v>5</v>
      </c>
      <c r="G69" s="17">
        <f>VLOOKUP($C69,allFlowProduct!$A:$P,8,FALSE)</f>
        <v>7</v>
      </c>
      <c r="H69" s="17">
        <f t="shared" si="1"/>
        <v>-1</v>
      </c>
    </row>
    <row r="70" spans="1:8" x14ac:dyDescent="0.5">
      <c r="A70" s="17" t="s">
        <v>895</v>
      </c>
      <c r="B70" s="17" t="s">
        <v>765</v>
      </c>
      <c r="C70" s="12" t="s">
        <v>3361</v>
      </c>
      <c r="D70" s="17" t="str">
        <f>VLOOKUP($C70,allFlowProduct!$A:$P,4,FALSE)</f>
        <v>กุ้งแชบ๊วย เล็ก</v>
      </c>
      <c r="E70" s="17" t="str">
        <f>VLOOKUP($C70,allFlowProduct!$A:$P,5,FALSE)</f>
        <v>กก</v>
      </c>
      <c r="F70" s="17">
        <f>VLOOKUP($C70,allFlowProduct!$A:$P,3,FALSE)</f>
        <v>5</v>
      </c>
      <c r="G70" s="17">
        <f>VLOOKUP($C70,allFlowProduct!$A:$P,8,FALSE)</f>
        <v>7</v>
      </c>
      <c r="H70" s="17">
        <f t="shared" si="1"/>
        <v>-1</v>
      </c>
    </row>
    <row r="71" spans="1:8" x14ac:dyDescent="0.5">
      <c r="A71" s="17" t="s">
        <v>904</v>
      </c>
      <c r="B71" s="17" t="s">
        <v>765</v>
      </c>
      <c r="C71" s="12" t="s">
        <v>3361</v>
      </c>
      <c r="D71" s="17" t="str">
        <f>VLOOKUP($C71,allFlowProduct!$A:$P,4,FALSE)</f>
        <v>กุ้งแชบ๊วย เล็ก</v>
      </c>
      <c r="E71" s="17" t="str">
        <f>VLOOKUP($C71,allFlowProduct!$A:$P,5,FALSE)</f>
        <v>กก</v>
      </c>
      <c r="F71" s="17">
        <f>VLOOKUP($C71,allFlowProduct!$A:$P,3,FALSE)</f>
        <v>5</v>
      </c>
      <c r="G71" s="17">
        <f>VLOOKUP($C71,allFlowProduct!$A:$P,8,FALSE)</f>
        <v>7</v>
      </c>
      <c r="H71" s="17">
        <f t="shared" si="1"/>
        <v>-1</v>
      </c>
    </row>
    <row r="72" spans="1:8" x14ac:dyDescent="0.5">
      <c r="A72" s="17" t="s">
        <v>58</v>
      </c>
      <c r="B72" s="17" t="s">
        <v>648</v>
      </c>
      <c r="C72" s="18" t="s">
        <v>2445</v>
      </c>
      <c r="D72" s="17" t="str">
        <f>VLOOKUP($C72,allFlowProduct!$A:$P,4,FALSE)</f>
        <v>กุนเชียงปลา</v>
      </c>
      <c r="E72" s="17" t="str">
        <f>VLOOKUP($C72,allFlowProduct!$A:$P,5,FALSE)</f>
        <v>แพ็ค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17" t="s">
        <v>58</v>
      </c>
      <c r="B73" s="17" t="s">
        <v>998</v>
      </c>
      <c r="C73" s="18" t="s">
        <v>2445</v>
      </c>
      <c r="D73" s="17" t="str">
        <f>VLOOKUP($C73,allFlowProduct!$A:$P,4,FALSE)</f>
        <v>กุนเชียงปลา</v>
      </c>
      <c r="E73" s="17" t="str">
        <f>VLOOKUP($C73,allFlowProduct!$A:$P,5,FALSE)</f>
        <v>แพ็ค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17" t="s">
        <v>58</v>
      </c>
      <c r="B74" s="17" t="s">
        <v>765</v>
      </c>
      <c r="C74" s="18" t="s">
        <v>2445</v>
      </c>
      <c r="D74" s="17" t="str">
        <f>VLOOKUP($C74,allFlowProduct!$A:$P,4,FALSE)</f>
        <v>กุนเชียงปลา</v>
      </c>
      <c r="E74" s="17" t="str">
        <f>VLOOKUP($C74,allFlowProduct!$A:$P,5,FALSE)</f>
        <v>แพ็ค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17" t="s">
        <v>941</v>
      </c>
      <c r="B75" s="17" t="s">
        <v>191</v>
      </c>
      <c r="C75" s="18" t="s">
        <v>3163</v>
      </c>
      <c r="D75" s="17" t="str">
        <f>VLOOKUP($C75,allFlowProduct!$A:$P,4,FALSE)</f>
        <v>กุยช่าย</v>
      </c>
      <c r="E75" s="17" t="str">
        <f>VLOOKUP($C75,allFlowProduct!$A:$P,5,FALSE)</f>
        <v>กก</v>
      </c>
      <c r="F75" s="17">
        <f>VLOOKUP($C75,allFlowProduct!$A:$P,3,FALSE)</f>
        <v>3</v>
      </c>
      <c r="G75" s="17">
        <f>VLOOKUP($C75,allFlowProduct!$A:$P,8,FALSE)</f>
        <v>7</v>
      </c>
      <c r="H75" s="17">
        <f t="shared" si="1"/>
        <v>-1</v>
      </c>
    </row>
    <row r="76" spans="1:8" x14ac:dyDescent="0.5">
      <c r="A76" s="17" t="s">
        <v>882</v>
      </c>
      <c r="B76" s="17" t="s">
        <v>765</v>
      </c>
      <c r="C76" s="18" t="s">
        <v>2952</v>
      </c>
      <c r="D76" s="17" t="str">
        <f>VLOOKUP($C76,allFlowProduct!$A:$P,4,FALSE)</f>
        <v>ขนุน</v>
      </c>
      <c r="E76" s="17" t="str">
        <f>VLOOKUP($C76,allFlowProduct!$A:$P,5,FALSE)</f>
        <v>กก</v>
      </c>
      <c r="F76" s="17">
        <f>VLOOKUP($C76,allFlowProduct!$A:$P,3,FALSE)</f>
        <v>3</v>
      </c>
      <c r="G76" s="17">
        <f>VLOOKUP($C76,allFlowProduct!$A:$P,8,FALSE)</f>
        <v>7</v>
      </c>
      <c r="H76" s="17">
        <f t="shared" si="1"/>
        <v>-1</v>
      </c>
    </row>
    <row r="77" spans="1:8" x14ac:dyDescent="0.5">
      <c r="A77" s="17" t="s">
        <v>822</v>
      </c>
      <c r="B77" s="17" t="s">
        <v>191</v>
      </c>
      <c r="C77" s="18" t="s">
        <v>2953</v>
      </c>
      <c r="D77" s="17" t="str">
        <f>VLOOKUP($C77,allFlowProduct!$A:$P,4,FALSE)</f>
        <v>ขนุนอ่อน</v>
      </c>
      <c r="E77" s="17" t="str">
        <f>VLOOKUP($C77,allFlowProduct!$A:$P,5,FALSE)</f>
        <v>กก</v>
      </c>
      <c r="F77" s="17">
        <f>VLOOKUP($C77,allFlowProduct!$A:$P,3,FALSE)</f>
        <v>3</v>
      </c>
      <c r="G77" s="17">
        <f>VLOOKUP($C77,allFlowProduct!$A:$P,8,FALSE)</f>
        <v>7</v>
      </c>
      <c r="H77" s="17">
        <f t="shared" si="1"/>
        <v>-1</v>
      </c>
    </row>
    <row r="78" spans="1:8" x14ac:dyDescent="0.5">
      <c r="A78" s="17" t="s">
        <v>929</v>
      </c>
      <c r="B78" s="17" t="s">
        <v>765</v>
      </c>
      <c r="C78" s="18" t="s">
        <v>3036</v>
      </c>
      <c r="D78" s="17" t="str">
        <f>VLOOKUP($C78,allFlowProduct!$A:$P,4,FALSE)</f>
        <v>ขมิ้นขาว</v>
      </c>
      <c r="E78" s="17" t="str">
        <f>VLOOKUP($C78,allFlowProduct!$A:$P,5,FALSE)</f>
        <v>กก</v>
      </c>
      <c r="F78" s="17">
        <f>VLOOKUP($C78,allFlowProduct!$A:$P,3,FALSE)</f>
        <v>3</v>
      </c>
      <c r="G78" s="17">
        <f>VLOOKUP($C78,allFlowProduct!$A:$P,8,FALSE)</f>
        <v>7</v>
      </c>
      <c r="H78" s="17">
        <f t="shared" si="1"/>
        <v>-1</v>
      </c>
    </row>
    <row r="79" spans="1:8" x14ac:dyDescent="0.5">
      <c r="A79" s="17" t="s">
        <v>805</v>
      </c>
      <c r="B79" s="17" t="s">
        <v>191</v>
      </c>
      <c r="C79" s="18" t="s">
        <v>3035</v>
      </c>
      <c r="D79" s="17" t="str">
        <f>VLOOKUP($C79,allFlowProduct!$A:$P,4,FALSE)</f>
        <v>ขมิ้นชัน</v>
      </c>
      <c r="E79" s="17" t="str">
        <f>VLOOKUP($C79,allFlowProduct!$A:$P,5,FALSE)</f>
        <v>กก</v>
      </c>
      <c r="F79" s="17">
        <f>VLOOKUP($C79,allFlowProduct!$A:$P,3,FALSE)</f>
        <v>3</v>
      </c>
      <c r="G79" s="17">
        <f>VLOOKUP($C79,allFlowProduct!$A:$P,8,FALSE)</f>
        <v>7</v>
      </c>
      <c r="H79" s="17">
        <f t="shared" si="1"/>
        <v>-1</v>
      </c>
    </row>
    <row r="80" spans="1:8" x14ac:dyDescent="0.5">
      <c r="A80" s="17" t="s">
        <v>923</v>
      </c>
      <c r="B80" s="17" t="s">
        <v>191</v>
      </c>
      <c r="C80" s="18" t="s">
        <v>3041</v>
      </c>
      <c r="D80" s="17" t="str">
        <f>VLOOKUP($C80,allFlowProduct!$A:$P,4,FALSE)</f>
        <v>ข่าเหลือง</v>
      </c>
      <c r="E80" s="17" t="str">
        <f>VLOOKUP($C80,allFlowProduct!$A:$P,5,FALSE)</f>
        <v>กก</v>
      </c>
      <c r="F80" s="17">
        <f>VLOOKUP($C80,allFlowProduct!$A:$P,3,FALSE)</f>
        <v>3</v>
      </c>
      <c r="G80" s="17">
        <f>VLOOKUP($C80,allFlowProduct!$A:$P,8,FALSE)</f>
        <v>7</v>
      </c>
      <c r="H80" s="17">
        <f t="shared" si="1"/>
        <v>-1</v>
      </c>
    </row>
    <row r="81" spans="1:8" x14ac:dyDescent="0.5">
      <c r="A81" s="17" t="s">
        <v>798</v>
      </c>
      <c r="B81" s="17" t="s">
        <v>191</v>
      </c>
      <c r="C81" s="18" t="s">
        <v>3039</v>
      </c>
      <c r="D81" s="17" t="str">
        <f>VLOOKUP($C81,allFlowProduct!$A:$P,4,FALSE)</f>
        <v>ข่าแดงอ่อน</v>
      </c>
      <c r="E81" s="17" t="str">
        <f>VLOOKUP($C81,allFlowProduct!$A:$P,5,FALSE)</f>
        <v>กก</v>
      </c>
      <c r="F81" s="17">
        <f>VLOOKUP($C81,allFlowProduct!$A:$P,3,FALSE)</f>
        <v>3</v>
      </c>
      <c r="G81" s="17">
        <f>VLOOKUP($C81,allFlowProduct!$A:$P,8,FALSE)</f>
        <v>7</v>
      </c>
      <c r="H81" s="17">
        <f t="shared" si="1"/>
        <v>-1</v>
      </c>
    </row>
    <row r="82" spans="1:8" x14ac:dyDescent="0.5">
      <c r="A82" s="17" t="s">
        <v>798</v>
      </c>
      <c r="B82" s="17" t="s">
        <v>998</v>
      </c>
      <c r="C82" s="18" t="s">
        <v>3039</v>
      </c>
      <c r="D82" s="17" t="str">
        <f>VLOOKUP($C82,allFlowProduct!$A:$P,4,FALSE)</f>
        <v>ข่าแดงอ่อน</v>
      </c>
      <c r="E82" s="17" t="str">
        <f>VLOOKUP($C82,allFlowProduct!$A:$P,5,FALSE)</f>
        <v>กก</v>
      </c>
      <c r="F82" s="17">
        <f>VLOOKUP($C82,allFlowProduct!$A:$P,3,FALSE)</f>
        <v>3</v>
      </c>
      <c r="G82" s="17">
        <f>VLOOKUP($C82,allFlowProduct!$A:$P,8,FALSE)</f>
        <v>7</v>
      </c>
      <c r="H82" s="17">
        <f t="shared" si="1"/>
        <v>-1</v>
      </c>
    </row>
    <row r="83" spans="1:8" x14ac:dyDescent="0.5">
      <c r="A83" s="17" t="s">
        <v>816</v>
      </c>
      <c r="B83" s="17" t="s">
        <v>765</v>
      </c>
      <c r="C83" s="18" t="s">
        <v>2961</v>
      </c>
      <c r="D83" s="17" t="str">
        <f>VLOOKUP($C83,allFlowProduct!$A:$P,4,FALSE)</f>
        <v>ข้าวโพดเทียน</v>
      </c>
      <c r="E83" s="17" t="str">
        <f>VLOOKUP($C83,allFlowProduct!$A:$P,5,FALSE)</f>
        <v>กก</v>
      </c>
      <c r="F83" s="17">
        <f>VLOOKUP($C83,allFlowProduct!$A:$P,3,FALSE)</f>
        <v>3</v>
      </c>
      <c r="G83" s="17">
        <f>VLOOKUP($C83,allFlowProduct!$A:$P,8,FALSE)</f>
        <v>7</v>
      </c>
      <c r="H83" s="17">
        <f t="shared" si="1"/>
        <v>-1</v>
      </c>
    </row>
    <row r="84" spans="1:8" x14ac:dyDescent="0.5">
      <c r="A84" s="17" t="s">
        <v>784</v>
      </c>
      <c r="B84" s="17" t="s">
        <v>191</v>
      </c>
      <c r="C84" s="18" t="s">
        <v>2960</v>
      </c>
      <c r="D84" s="17" t="str">
        <f>VLOOKUP($C84,allFlowProduct!$A:$P,4,FALSE)</f>
        <v>ข้าวโพดข้าวเหนียว</v>
      </c>
      <c r="E84" s="17" t="str">
        <f>VLOOKUP($C84,allFlowProduct!$A:$P,5,FALSE)</f>
        <v>กก</v>
      </c>
      <c r="F84" s="17">
        <f>VLOOKUP($C84,allFlowProduct!$A:$P,3,FALSE)</f>
        <v>3</v>
      </c>
      <c r="G84" s="17">
        <f>VLOOKUP($C84,allFlowProduct!$A:$P,8,FALSE)</f>
        <v>7</v>
      </c>
      <c r="H84" s="17">
        <f t="shared" si="1"/>
        <v>-1</v>
      </c>
    </row>
    <row r="85" spans="1:8" x14ac:dyDescent="0.5">
      <c r="A85" s="17" t="s">
        <v>779</v>
      </c>
      <c r="B85" s="17" t="s">
        <v>191</v>
      </c>
      <c r="C85" s="18" t="s">
        <v>2958</v>
      </c>
      <c r="D85" s="17" t="str">
        <f>VLOOKUP($C85,allFlowProduct!$A:$P,4,FALSE)</f>
        <v>ข้าวโพด</v>
      </c>
      <c r="E85" s="17" t="str">
        <f>VLOOKUP($C85,allFlowProduct!$A:$P,5,FALSE)</f>
        <v>กก</v>
      </c>
      <c r="F85" s="17">
        <f>VLOOKUP($C85,allFlowProduct!$A:$P,3,FALSE)</f>
        <v>3</v>
      </c>
      <c r="G85" s="17">
        <f>VLOOKUP($C85,allFlowProduct!$A:$P,8,FALSE)</f>
        <v>7</v>
      </c>
      <c r="H85" s="17">
        <f t="shared" si="1"/>
        <v>-1</v>
      </c>
    </row>
    <row r="86" spans="1:8" x14ac:dyDescent="0.5">
      <c r="A86" s="17" t="s">
        <v>779</v>
      </c>
      <c r="B86" s="17" t="s">
        <v>998</v>
      </c>
      <c r="C86" s="18" t="s">
        <v>2958</v>
      </c>
      <c r="D86" s="17" t="str">
        <f>VLOOKUP($C86,allFlowProduct!$A:$P,4,FALSE)</f>
        <v>ข้าวโพด</v>
      </c>
      <c r="E86" s="17" t="str">
        <f>VLOOKUP($C86,allFlowProduct!$A:$P,5,FALSE)</f>
        <v>กก</v>
      </c>
      <c r="F86" s="17">
        <f>VLOOKUP($C86,allFlowProduct!$A:$P,3,FALSE)</f>
        <v>3</v>
      </c>
      <c r="G86" s="17">
        <f>VLOOKUP($C86,allFlowProduct!$A:$P,8,FALSE)</f>
        <v>7</v>
      </c>
      <c r="H86" s="17">
        <f t="shared" si="1"/>
        <v>-1</v>
      </c>
    </row>
    <row r="87" spans="1:8" x14ac:dyDescent="0.5">
      <c r="A87" s="17" t="s">
        <v>823</v>
      </c>
      <c r="B87" s="17" t="s">
        <v>191</v>
      </c>
      <c r="C87" s="18" t="s">
        <v>2965</v>
      </c>
      <c r="D87" s="17" t="str">
        <f>VLOOKUP($C87,allFlowProduct!$A:$P,4,FALSE)</f>
        <v>ข้าวโพดอ่อน</v>
      </c>
      <c r="E87" s="17" t="str">
        <f>VLOOKUP($C87,allFlowProduct!$A:$P,5,FALSE)</f>
        <v>กก.</v>
      </c>
      <c r="F87" s="17">
        <f>VLOOKUP($C87,allFlowProduct!$A:$P,3,FALSE)</f>
        <v>3</v>
      </c>
      <c r="G87" s="17">
        <f>VLOOKUP($C87,allFlowProduct!$A:$P,8,FALSE)</f>
        <v>7</v>
      </c>
      <c r="H87" s="17">
        <f t="shared" si="1"/>
        <v>-1</v>
      </c>
    </row>
    <row r="88" spans="1:8" x14ac:dyDescent="0.5">
      <c r="A88" s="17" t="s">
        <v>807</v>
      </c>
      <c r="B88" s="17" t="s">
        <v>191</v>
      </c>
      <c r="C88" s="18" t="s">
        <v>3050</v>
      </c>
      <c r="D88" s="17" t="str">
        <f>VLOOKUP($C88,allFlowProduct!$A:$P,4,FALSE)</f>
        <v>ขิง</v>
      </c>
      <c r="E88" s="17" t="str">
        <f>VLOOKUP($C88,allFlowProduct!$A:$P,5,FALSE)</f>
        <v>กก</v>
      </c>
      <c r="F88" s="17">
        <f>VLOOKUP($C88,allFlowProduct!$A:$P,3,FALSE)</f>
        <v>3</v>
      </c>
      <c r="G88" s="17">
        <f>VLOOKUP($C88,allFlowProduct!$A:$P,8,FALSE)</f>
        <v>7</v>
      </c>
      <c r="H88" s="17">
        <f t="shared" si="1"/>
        <v>-1</v>
      </c>
    </row>
    <row r="89" spans="1:8" x14ac:dyDescent="0.5">
      <c r="A89" s="17" t="s">
        <v>848</v>
      </c>
      <c r="B89" s="17" t="s">
        <v>191</v>
      </c>
      <c r="C89" s="18" t="s">
        <v>3096</v>
      </c>
      <c r="D89" s="17" t="str">
        <f>VLOOKUP($C89,allFlowProduct!$A:$P,4,FALSE)</f>
        <v>คะน้า</v>
      </c>
      <c r="E89" s="17" t="str">
        <f>VLOOKUP($C89,allFlowProduct!$A:$P,5,FALSE)</f>
        <v>กก</v>
      </c>
      <c r="F89" s="17">
        <f>VLOOKUP($C89,allFlowProduct!$A:$P,3,FALSE)</f>
        <v>3</v>
      </c>
      <c r="G89" s="17">
        <f>VLOOKUP($C89,allFlowProduct!$A:$P,8,FALSE)</f>
        <v>7</v>
      </c>
      <c r="H89" s="17">
        <f t="shared" si="1"/>
        <v>-1</v>
      </c>
    </row>
    <row r="90" spans="1:8" x14ac:dyDescent="0.5">
      <c r="A90" s="17" t="s">
        <v>848</v>
      </c>
      <c r="B90" s="17" t="s">
        <v>998</v>
      </c>
      <c r="C90" s="18" t="s">
        <v>3096</v>
      </c>
      <c r="D90" s="17" t="str">
        <f>VLOOKUP($C90,allFlowProduct!$A:$P,4,FALSE)</f>
        <v>คะน้า</v>
      </c>
      <c r="E90" s="17" t="str">
        <f>VLOOKUP($C90,allFlowProduct!$A:$P,5,FALSE)</f>
        <v>กก</v>
      </c>
      <c r="F90" s="17">
        <f>VLOOKUP($C90,allFlowProduct!$A:$P,3,FALSE)</f>
        <v>3</v>
      </c>
      <c r="G90" s="17">
        <f>VLOOKUP($C90,allFlowProduct!$A:$P,8,FALSE)</f>
        <v>7</v>
      </c>
      <c r="H90" s="17">
        <f t="shared" si="1"/>
        <v>-1</v>
      </c>
    </row>
    <row r="91" spans="1:8" x14ac:dyDescent="0.5">
      <c r="A91" s="17" t="s">
        <v>936</v>
      </c>
      <c r="B91" s="17" t="s">
        <v>191</v>
      </c>
      <c r="C91" s="18" t="s">
        <v>3110</v>
      </c>
      <c r="D91" s="17" t="str">
        <f>VLOOKUP($C91,allFlowProduct!$A:$P,4,FALSE)</f>
        <v>คื่นช่าย</v>
      </c>
      <c r="E91" s="17" t="str">
        <f>VLOOKUP($C91,allFlowProduct!$A:$P,5,FALSE)</f>
        <v>กก</v>
      </c>
      <c r="F91" s="17">
        <f>VLOOKUP($C91,allFlowProduct!$A:$P,3,FALSE)</f>
        <v>3</v>
      </c>
      <c r="G91" s="17">
        <f>VLOOKUP($C91,allFlowProduct!$A:$P,8,FALSE)</f>
        <v>7</v>
      </c>
      <c r="H91" s="17">
        <f t="shared" si="1"/>
        <v>-1</v>
      </c>
    </row>
    <row r="92" spans="1:8" x14ac:dyDescent="0.5">
      <c r="A92" s="17" t="s">
        <v>936</v>
      </c>
      <c r="B92" s="17" t="s">
        <v>998</v>
      </c>
      <c r="C92" s="18" t="s">
        <v>3110</v>
      </c>
      <c r="D92" s="17" t="str">
        <f>VLOOKUP($C92,allFlowProduct!$A:$P,4,FALSE)</f>
        <v>คื่นช่าย</v>
      </c>
      <c r="E92" s="17" t="str">
        <f>VLOOKUP($C92,allFlowProduct!$A:$P,5,FALSE)</f>
        <v>กก</v>
      </c>
      <c r="F92" s="17">
        <f>VLOOKUP($C92,allFlowProduct!$A:$P,3,FALSE)</f>
        <v>3</v>
      </c>
      <c r="G92" s="17">
        <f>VLOOKUP($C92,allFlowProduct!$A:$P,8,FALSE)</f>
        <v>7</v>
      </c>
      <c r="H92" s="17">
        <f t="shared" si="1"/>
        <v>-1</v>
      </c>
    </row>
    <row r="93" spans="1:8" x14ac:dyDescent="0.5">
      <c r="A93" s="17" t="s">
        <v>934</v>
      </c>
      <c r="B93" s="17" t="s">
        <v>191</v>
      </c>
      <c r="C93" s="18" t="s">
        <v>3180</v>
      </c>
      <c r="D93" s="17" t="str">
        <f>VLOOKUP($C93,allFlowProduct!$A:$P,4,FALSE)</f>
        <v>จิงจูฉ่าย</v>
      </c>
      <c r="E93" s="17" t="str">
        <f>VLOOKUP($C93,allFlowProduct!$A:$P,5,FALSE)</f>
        <v>กก</v>
      </c>
      <c r="F93" s="17">
        <f>VLOOKUP($C93,allFlowProduct!$A:$P,3,FALSE)</f>
        <v>3</v>
      </c>
      <c r="G93" s="17">
        <f>VLOOKUP($C93,allFlowProduct!$A:$P,8,FALSE)</f>
        <v>7</v>
      </c>
      <c r="H93" s="17">
        <f t="shared" si="1"/>
        <v>-1</v>
      </c>
    </row>
    <row r="94" spans="1:8" x14ac:dyDescent="0.5">
      <c r="A94" s="17" t="s">
        <v>826</v>
      </c>
      <c r="B94" s="17" t="s">
        <v>191</v>
      </c>
      <c r="C94" s="18" t="s">
        <v>3180</v>
      </c>
      <c r="D94" s="17" t="str">
        <f>VLOOKUP($C94,allFlowProduct!$A:$P,4,FALSE)</f>
        <v>จิงจูฉ่าย</v>
      </c>
      <c r="E94" s="17" t="str">
        <f>VLOOKUP($C94,allFlowProduct!$A:$P,5,FALSE)</f>
        <v>กก</v>
      </c>
      <c r="F94" s="17">
        <f>VLOOKUP($C94,allFlowProduct!$A:$P,3,FALSE)</f>
        <v>3</v>
      </c>
      <c r="G94" s="17">
        <f>VLOOKUP($C94,allFlowProduct!$A:$P,8,FALSE)</f>
        <v>7</v>
      </c>
      <c r="H94" s="17">
        <f t="shared" si="1"/>
        <v>-1</v>
      </c>
    </row>
    <row r="95" spans="1:8" x14ac:dyDescent="0.5">
      <c r="A95" s="17" t="s">
        <v>842</v>
      </c>
      <c r="B95" s="17" t="s">
        <v>191</v>
      </c>
      <c r="C95" s="18" t="s">
        <v>3137</v>
      </c>
      <c r="D95" s="17" t="str">
        <f>VLOOKUP($C95,allFlowProduct!$A:$P,4,FALSE)</f>
        <v>ชะพลู</v>
      </c>
      <c r="E95" s="17" t="str">
        <f>VLOOKUP($C95,allFlowProduct!$A:$P,5,FALSE)</f>
        <v>กก</v>
      </c>
      <c r="F95" s="17">
        <f>VLOOKUP($C95,allFlowProduct!$A:$P,3,FALSE)</f>
        <v>3</v>
      </c>
      <c r="G95" s="17">
        <f>VLOOKUP($C95,allFlowProduct!$A:$P,8,FALSE)</f>
        <v>7</v>
      </c>
      <c r="H95" s="17">
        <f t="shared" si="1"/>
        <v>-1</v>
      </c>
    </row>
    <row r="96" spans="1:8" x14ac:dyDescent="0.5">
      <c r="A96" s="17" t="s">
        <v>829</v>
      </c>
      <c r="B96" s="17" t="s">
        <v>191</v>
      </c>
      <c r="C96" s="18" t="s">
        <v>3138</v>
      </c>
      <c r="D96" s="17" t="str">
        <f>VLOOKUP($C96,allFlowProduct!$A:$P,4,FALSE)</f>
        <v>ชะอม</v>
      </c>
      <c r="E96" s="17" t="str">
        <f>VLOOKUP($C96,allFlowProduct!$A:$P,5,FALSE)</f>
        <v>กก</v>
      </c>
      <c r="F96" s="17">
        <f>VLOOKUP($C96,allFlowProduct!$A:$P,3,FALSE)</f>
        <v>3</v>
      </c>
      <c r="G96" s="17">
        <f>VLOOKUP($C96,allFlowProduct!$A:$P,8,FALSE)</f>
        <v>7</v>
      </c>
      <c r="H96" s="17">
        <f t="shared" si="1"/>
        <v>-1</v>
      </c>
    </row>
    <row r="97" spans="1:8" x14ac:dyDescent="0.5">
      <c r="A97" s="17" t="s">
        <v>835</v>
      </c>
      <c r="B97" s="17" t="s">
        <v>191</v>
      </c>
      <c r="C97" s="18" t="s">
        <v>3097</v>
      </c>
      <c r="D97" s="17" t="str">
        <f>VLOOKUP($C97,allFlowProduct!$A:$P,4,FALSE)</f>
        <v>ชายา</v>
      </c>
      <c r="E97" s="17" t="str">
        <f>VLOOKUP($C97,allFlowProduct!$A:$P,5,FALSE)</f>
        <v>กก</v>
      </c>
      <c r="F97" s="17">
        <f>VLOOKUP($C97,allFlowProduct!$A:$P,3,FALSE)</f>
        <v>3</v>
      </c>
      <c r="G97" s="17">
        <f>VLOOKUP($C97,allFlowProduct!$A:$P,8,FALSE)</f>
        <v>7</v>
      </c>
      <c r="H97" s="17">
        <f t="shared" si="1"/>
        <v>-1</v>
      </c>
    </row>
    <row r="98" spans="1:8" x14ac:dyDescent="0.5">
      <c r="A98" s="17" t="s">
        <v>835</v>
      </c>
      <c r="B98" s="17" t="s">
        <v>998</v>
      </c>
      <c r="C98" s="18" t="s">
        <v>3097</v>
      </c>
      <c r="D98" s="17" t="str">
        <f>VLOOKUP($C98,allFlowProduct!$A:$P,4,FALSE)</f>
        <v>ชายา</v>
      </c>
      <c r="E98" s="17" t="str">
        <f>VLOOKUP($C98,allFlowProduct!$A:$P,5,FALSE)</f>
        <v>กก</v>
      </c>
      <c r="F98" s="17">
        <f>VLOOKUP($C98,allFlowProduct!$A:$P,3,FALSE)</f>
        <v>3</v>
      </c>
      <c r="G98" s="17">
        <f>VLOOKUP($C98,allFlowProduct!$A:$P,8,FALSE)</f>
        <v>7</v>
      </c>
      <c r="H98" s="17">
        <f t="shared" si="1"/>
        <v>-1</v>
      </c>
    </row>
    <row r="99" spans="1:8" x14ac:dyDescent="0.5">
      <c r="A99" s="17" t="s">
        <v>954</v>
      </c>
      <c r="B99" s="17" t="s">
        <v>765</v>
      </c>
      <c r="C99" s="18" t="s">
        <v>3066</v>
      </c>
      <c r="D99" s="17" t="str">
        <f>VLOOKUP($C99,allFlowProduct!$A:$P,4,FALSE)</f>
        <v>ดอกเล็บครุฑ</v>
      </c>
      <c r="E99" s="17" t="str">
        <f>VLOOKUP($C99,allFlowProduct!$A:$P,5,FALSE)</f>
        <v>กก</v>
      </c>
      <c r="F99" s="17">
        <f>VLOOKUP($C99,allFlowProduct!$A:$P,3,FALSE)</f>
        <v>3</v>
      </c>
      <c r="G99" s="17">
        <f>VLOOKUP($C99,allFlowProduct!$A:$P,8,FALSE)</f>
        <v>7</v>
      </c>
      <c r="H99" s="17">
        <f t="shared" si="1"/>
        <v>-1</v>
      </c>
    </row>
    <row r="100" spans="1:8" x14ac:dyDescent="0.5">
      <c r="A100" s="17" t="s">
        <v>950</v>
      </c>
      <c r="B100" s="17" t="s">
        <v>191</v>
      </c>
      <c r="C100" s="18" t="s">
        <v>3165</v>
      </c>
      <c r="D100" s="17" t="str">
        <f>VLOOKUP($C100,allFlowProduct!$A:$P,4,FALSE)</f>
        <v>ดอกแคขาว</v>
      </c>
      <c r="E100" s="17" t="str">
        <f>VLOOKUP($C100,allFlowProduct!$A:$P,5,FALSE)</f>
        <v>กก</v>
      </c>
      <c r="F100" s="17">
        <f>VLOOKUP($C100,allFlowProduct!$A:$P,3,FALSE)</f>
        <v>3</v>
      </c>
      <c r="G100" s="17">
        <f>VLOOKUP($C100,allFlowProduct!$A:$P,8,FALSE)</f>
        <v>7</v>
      </c>
      <c r="H100" s="17">
        <f t="shared" si="1"/>
        <v>-1</v>
      </c>
    </row>
    <row r="101" spans="1:8" x14ac:dyDescent="0.5">
      <c r="A101" s="17" t="s">
        <v>851</v>
      </c>
      <c r="B101" s="17" t="s">
        <v>765</v>
      </c>
      <c r="C101" s="18" t="s">
        <v>3068</v>
      </c>
      <c r="D101" s="17" t="str">
        <f>VLOOKUP($C101,allFlowProduct!$A:$P,4,FALSE)</f>
        <v>ดอกกระเจียว</v>
      </c>
      <c r="E101" s="17" t="str">
        <f>VLOOKUP($C101,allFlowProduct!$A:$P,5,FALSE)</f>
        <v>กก</v>
      </c>
      <c r="F101" s="17">
        <f>VLOOKUP($C101,allFlowProduct!$A:$P,3,FALSE)</f>
        <v>3</v>
      </c>
      <c r="G101" s="17">
        <f>VLOOKUP($C101,allFlowProduct!$A:$P,8,FALSE)</f>
        <v>7</v>
      </c>
      <c r="H101" s="17">
        <f t="shared" si="1"/>
        <v>-1</v>
      </c>
    </row>
    <row r="102" spans="1:8" x14ac:dyDescent="0.5">
      <c r="A102" s="17" t="s">
        <v>910</v>
      </c>
      <c r="B102" s="17" t="s">
        <v>765</v>
      </c>
      <c r="C102" s="18" t="s">
        <v>3088</v>
      </c>
      <c r="D102" s="17" t="str">
        <f>VLOOKUP($C102,allFlowProduct!$A:$P,4,FALSE)</f>
        <v>ดอกงิ้วแห้ง</v>
      </c>
      <c r="E102" s="17" t="str">
        <f>VLOOKUP($C102,allFlowProduct!$A:$P,5,FALSE)</f>
        <v>กก</v>
      </c>
      <c r="F102" s="17">
        <f>VLOOKUP($C102,allFlowProduct!$A:$P,3,FALSE)</f>
        <v>3</v>
      </c>
      <c r="G102" s="17">
        <f>VLOOKUP($C102,allFlowProduct!$A:$P,8,FALSE)</f>
        <v>7</v>
      </c>
      <c r="H102" s="17">
        <f t="shared" si="1"/>
        <v>-1</v>
      </c>
    </row>
    <row r="103" spans="1:8" x14ac:dyDescent="0.5">
      <c r="A103" s="17" t="s">
        <v>54</v>
      </c>
      <c r="B103" s="17" t="s">
        <v>765</v>
      </c>
      <c r="C103" s="18" t="s">
        <v>3088</v>
      </c>
      <c r="D103" s="17" t="str">
        <f>VLOOKUP($C103,allFlowProduct!$A:$P,4,FALSE)</f>
        <v>ดอกงิ้วแห้ง</v>
      </c>
      <c r="E103" s="17" t="str">
        <f>VLOOKUP($C103,allFlowProduct!$A:$P,5,FALSE)</f>
        <v>กก</v>
      </c>
      <c r="F103" s="17">
        <f>VLOOKUP($C103,allFlowProduct!$A:$P,3,FALSE)</f>
        <v>3</v>
      </c>
      <c r="G103" s="17">
        <f>VLOOKUP($C103,allFlowProduct!$A:$P,8,FALSE)</f>
        <v>7</v>
      </c>
      <c r="H103" s="17">
        <f t="shared" si="1"/>
        <v>-1</v>
      </c>
    </row>
    <row r="104" spans="1:8" x14ac:dyDescent="0.5">
      <c r="A104" s="17" t="s">
        <v>945</v>
      </c>
      <c r="B104" s="17" t="s">
        <v>765</v>
      </c>
      <c r="C104" s="18" t="s">
        <v>3139</v>
      </c>
      <c r="D104" s="17" t="str">
        <f>VLOOKUP($C104,allFlowProduct!$A:$P,4,FALSE)</f>
        <v>ดอกชมจันทร์</v>
      </c>
      <c r="E104" s="17" t="str">
        <f>VLOOKUP($C104,allFlowProduct!$A:$P,5,FALSE)</f>
        <v>กก</v>
      </c>
      <c r="F104" s="17">
        <f>VLOOKUP($C104,allFlowProduct!$A:$P,3,FALSE)</f>
        <v>3</v>
      </c>
      <c r="G104" s="17">
        <f>VLOOKUP($C104,allFlowProduct!$A:$P,8,FALSE)</f>
        <v>7</v>
      </c>
      <c r="H104" s="17">
        <f t="shared" si="1"/>
        <v>-1</v>
      </c>
    </row>
    <row r="105" spans="1:8" x14ac:dyDescent="0.5">
      <c r="A105" s="17" t="s">
        <v>949</v>
      </c>
      <c r="B105" s="17" t="s">
        <v>765</v>
      </c>
      <c r="C105" s="18" t="s">
        <v>3069</v>
      </c>
      <c r="D105" s="17" t="str">
        <f>VLOOKUP($C105,allFlowProduct!$A:$P,4,FALSE)</f>
        <v>ดอกสะเดา</v>
      </c>
      <c r="E105" s="17" t="str">
        <f>VLOOKUP($C105,allFlowProduct!$A:$P,5,FALSE)</f>
        <v>กก</v>
      </c>
      <c r="F105" s="17">
        <f>VLOOKUP($C105,allFlowProduct!$A:$P,3,FALSE)</f>
        <v>3</v>
      </c>
      <c r="G105" s="17">
        <f>VLOOKUP($C105,allFlowProduct!$A:$P,8,FALSE)</f>
        <v>7</v>
      </c>
      <c r="H105" s="17">
        <f t="shared" si="1"/>
        <v>-1</v>
      </c>
    </row>
    <row r="106" spans="1:8" x14ac:dyDescent="0.5">
      <c r="A106" s="17" t="s">
        <v>940</v>
      </c>
      <c r="B106" s="17" t="s">
        <v>191</v>
      </c>
      <c r="C106" s="18" t="s">
        <v>3166</v>
      </c>
      <c r="D106" s="17" t="str">
        <f>VLOOKUP($C106,allFlowProduct!$A:$P,4,FALSE)</f>
        <v>ดอกหอม</v>
      </c>
      <c r="E106" s="17" t="str">
        <f>VLOOKUP($C106,allFlowProduct!$A:$P,5,FALSE)</f>
        <v>กก</v>
      </c>
      <c r="F106" s="17">
        <f>VLOOKUP($C106,allFlowProduct!$A:$P,3,FALSE)</f>
        <v>3</v>
      </c>
      <c r="G106" s="17">
        <f>VLOOKUP($C106,allFlowProduct!$A:$P,8,FALSE)</f>
        <v>7</v>
      </c>
      <c r="H106" s="17">
        <f t="shared" si="1"/>
        <v>-1</v>
      </c>
    </row>
    <row r="107" spans="1:8" x14ac:dyDescent="0.5">
      <c r="A107" s="17" t="s">
        <v>940</v>
      </c>
      <c r="B107" s="17" t="s">
        <v>997</v>
      </c>
      <c r="C107" s="18" t="s">
        <v>3166</v>
      </c>
      <c r="D107" s="17" t="str">
        <f>VLOOKUP($C107,allFlowProduct!$A:$P,4,FALSE)</f>
        <v>ดอกหอม</v>
      </c>
      <c r="E107" s="17" t="str">
        <f>VLOOKUP($C107,allFlowProduct!$A:$P,5,FALSE)</f>
        <v>กก</v>
      </c>
      <c r="F107" s="17">
        <f>VLOOKUP($C107,allFlowProduct!$A:$P,3,FALSE)</f>
        <v>3</v>
      </c>
      <c r="G107" s="17">
        <f>VLOOKUP($C107,allFlowProduct!$A:$P,8,FALSE)</f>
        <v>7</v>
      </c>
      <c r="H107" s="17">
        <f t="shared" si="1"/>
        <v>-1</v>
      </c>
    </row>
    <row r="108" spans="1:8" x14ac:dyDescent="0.5">
      <c r="A108" s="17" t="s">
        <v>843</v>
      </c>
      <c r="B108" s="17" t="s">
        <v>765</v>
      </c>
      <c r="C108" s="18" t="s">
        <v>3184</v>
      </c>
      <c r="D108" s="17" t="str">
        <f>VLOOKUP($C108,allFlowProduct!$A:$P,4,FALSE)</f>
        <v>ดอกอัญชัน</v>
      </c>
      <c r="E108" s="17" t="str">
        <f>VLOOKUP($C108,allFlowProduct!$A:$P,5,FALSE)</f>
        <v>กก</v>
      </c>
      <c r="F108" s="17">
        <f>VLOOKUP($C108,allFlowProduct!$A:$P,3,FALSE)</f>
        <v>3</v>
      </c>
      <c r="G108" s="17">
        <f>VLOOKUP($C108,allFlowProduct!$A:$P,8,FALSE)</f>
        <v>7</v>
      </c>
      <c r="H108" s="17">
        <f t="shared" si="1"/>
        <v>-1</v>
      </c>
    </row>
    <row r="109" spans="1:8" x14ac:dyDescent="0.5">
      <c r="A109" s="17" t="s">
        <v>989</v>
      </c>
      <c r="B109" s="17" t="s">
        <v>765</v>
      </c>
      <c r="C109" s="18" t="s">
        <v>3208</v>
      </c>
      <c r="D109" s="17" t="str">
        <f>VLOOKUP($C109,allFlowProduct!$A:$P,4,FALSE)</f>
        <v>ต้นกล้ามะพร้าว</v>
      </c>
      <c r="E109" s="17" t="str">
        <f>VLOOKUP($C109,allFlowProduct!$A:$P,5,FALSE)</f>
        <v>ต้น</v>
      </c>
      <c r="F109" s="17">
        <f>VLOOKUP($C109,allFlowProduct!$A:$P,3,FALSE)</f>
        <v>3</v>
      </c>
      <c r="G109" s="17">
        <f>VLOOKUP($C109,allFlowProduct!$A:$P,8,FALSE)</f>
        <v>7</v>
      </c>
      <c r="H109" s="17">
        <f t="shared" si="1"/>
        <v>-1</v>
      </c>
    </row>
    <row r="110" spans="1:8" x14ac:dyDescent="0.5">
      <c r="A110" s="17" t="s">
        <v>916</v>
      </c>
      <c r="B110" s="17" t="s">
        <v>765</v>
      </c>
      <c r="C110" s="18" t="s">
        <v>3210</v>
      </c>
      <c r="D110" s="17" t="str">
        <f>VLOOKUP($C110,allFlowProduct!$A:$P,4,FALSE)</f>
        <v>ต้นขมิ้น</v>
      </c>
      <c r="E110" s="17" t="str">
        <f>VLOOKUP($C110,allFlowProduct!$A:$P,5,FALSE)</f>
        <v>ต้น</v>
      </c>
      <c r="F110" s="17">
        <f>VLOOKUP($C110,allFlowProduct!$A:$P,3,FALSE)</f>
        <v>3</v>
      </c>
      <c r="G110" s="17">
        <f>VLOOKUP($C110,allFlowProduct!$A:$P,8,FALSE)</f>
        <v>7</v>
      </c>
      <c r="H110" s="17">
        <f t="shared" si="1"/>
        <v>-1</v>
      </c>
    </row>
    <row r="111" spans="1:8" x14ac:dyDescent="0.5">
      <c r="A111" s="17" t="s">
        <v>912</v>
      </c>
      <c r="B111" s="17" t="s">
        <v>765</v>
      </c>
      <c r="C111" s="18" t="s">
        <v>3209</v>
      </c>
      <c r="D111" s="17" t="str">
        <f>VLOOKUP($C111,allFlowProduct!$A:$P,4,FALSE)</f>
        <v>ต้นชายา</v>
      </c>
      <c r="E111" s="17" t="str">
        <f>VLOOKUP($C111,allFlowProduct!$A:$P,5,FALSE)</f>
        <v>ต้น</v>
      </c>
      <c r="F111" s="17">
        <f>VLOOKUP($C111,allFlowProduct!$A:$P,3,FALSE)</f>
        <v>3</v>
      </c>
      <c r="G111" s="17">
        <f>VLOOKUP($C111,allFlowProduct!$A:$P,8,FALSE)</f>
        <v>7</v>
      </c>
      <c r="H111" s="17">
        <f t="shared" si="1"/>
        <v>-1</v>
      </c>
    </row>
    <row r="112" spans="1:8" x14ac:dyDescent="0.5">
      <c r="A112" s="17" t="s">
        <v>841</v>
      </c>
      <c r="B112" s="17" t="s">
        <v>191</v>
      </c>
      <c r="C112" s="18" t="s">
        <v>3109</v>
      </c>
      <c r="D112" s="17" t="str">
        <f>VLOOKUP($C112,allFlowProduct!$A:$P,4,FALSE)</f>
        <v>ต้นหอม</v>
      </c>
      <c r="E112" s="17" t="str">
        <f>VLOOKUP($C112,allFlowProduct!$A:$P,5,FALSE)</f>
        <v>กก</v>
      </c>
      <c r="F112" s="17">
        <f>VLOOKUP($C112,allFlowProduct!$A:$P,3,FALSE)</f>
        <v>3</v>
      </c>
      <c r="G112" s="17">
        <f>VLOOKUP($C112,allFlowProduct!$A:$P,8,FALSE)</f>
        <v>7</v>
      </c>
      <c r="H112" s="17">
        <f t="shared" si="1"/>
        <v>-1</v>
      </c>
    </row>
    <row r="113" spans="1:8" x14ac:dyDescent="0.5">
      <c r="A113" s="17" t="s">
        <v>841</v>
      </c>
      <c r="B113" s="17" t="s">
        <v>998</v>
      </c>
      <c r="C113" s="18" t="s">
        <v>3109</v>
      </c>
      <c r="D113" s="17" t="str">
        <f>VLOOKUP($C113,allFlowProduct!$A:$P,4,FALSE)</f>
        <v>ต้นหอม</v>
      </c>
      <c r="E113" s="17" t="str">
        <f>VLOOKUP($C113,allFlowProduct!$A:$P,5,FALSE)</f>
        <v>กก</v>
      </c>
      <c r="F113" s="17">
        <f>VLOOKUP($C113,allFlowProduct!$A:$P,3,FALSE)</f>
        <v>3</v>
      </c>
      <c r="G113" s="17">
        <f>VLOOKUP($C113,allFlowProduct!$A:$P,8,FALSE)</f>
        <v>7</v>
      </c>
      <c r="H113" s="17">
        <f t="shared" si="1"/>
        <v>-1</v>
      </c>
    </row>
    <row r="114" spans="1:8" x14ac:dyDescent="0.5">
      <c r="A114" s="17" t="s">
        <v>785</v>
      </c>
      <c r="B114" s="17" t="s">
        <v>191</v>
      </c>
      <c r="C114" s="18" t="s">
        <v>3010</v>
      </c>
      <c r="D114" s="17" t="str">
        <f>VLOOKUP($C114,allFlowProduct!$A:$P,4,FALSE)</f>
        <v>ตะไคร้</v>
      </c>
      <c r="E114" s="17" t="str">
        <f>VLOOKUP($C114,allFlowProduct!$A:$P,5,FALSE)</f>
        <v>กก</v>
      </c>
      <c r="F114" s="17">
        <f>VLOOKUP($C114,allFlowProduct!$A:$P,3,FALSE)</f>
        <v>3</v>
      </c>
      <c r="G114" s="17">
        <f>VLOOKUP($C114,allFlowProduct!$A:$P,8,FALSE)</f>
        <v>7</v>
      </c>
      <c r="H114" s="17">
        <f t="shared" si="1"/>
        <v>-1</v>
      </c>
    </row>
    <row r="115" spans="1:8" x14ac:dyDescent="0.5">
      <c r="A115" s="17" t="s">
        <v>785</v>
      </c>
      <c r="B115" s="17" t="s">
        <v>998</v>
      </c>
      <c r="C115" s="18" t="s">
        <v>3010</v>
      </c>
      <c r="D115" s="17" t="str">
        <f>VLOOKUP($C115,allFlowProduct!$A:$P,4,FALSE)</f>
        <v>ตะไคร้</v>
      </c>
      <c r="E115" s="17" t="str">
        <f>VLOOKUP($C115,allFlowProduct!$A:$P,5,FALSE)</f>
        <v>กก</v>
      </c>
      <c r="F115" s="17">
        <f>VLOOKUP($C115,allFlowProduct!$A:$P,3,FALSE)</f>
        <v>3</v>
      </c>
      <c r="G115" s="17">
        <f>VLOOKUP($C115,allFlowProduct!$A:$P,8,FALSE)</f>
        <v>7</v>
      </c>
      <c r="H115" s="17">
        <f t="shared" si="1"/>
        <v>-1</v>
      </c>
    </row>
    <row r="116" spans="1:8" x14ac:dyDescent="0.5">
      <c r="A116" s="17" t="s">
        <v>946</v>
      </c>
      <c r="B116" s="17" t="s">
        <v>765</v>
      </c>
      <c r="C116" s="18" t="s">
        <v>3118</v>
      </c>
      <c r="D116" s="17" t="str">
        <f>VLOOKUP($C116,allFlowProduct!$A:$P,4,FALSE)</f>
        <v>ตั้งโอ๋</v>
      </c>
      <c r="E116" s="17" t="str">
        <f>VLOOKUP($C116,allFlowProduct!$A:$P,5,FALSE)</f>
        <v>กก</v>
      </c>
      <c r="F116" s="17">
        <f>VLOOKUP($C116,allFlowProduct!$A:$P,3,FALSE)</f>
        <v>3</v>
      </c>
      <c r="G116" s="17">
        <f>VLOOKUP($C116,allFlowProduct!$A:$P,8,FALSE)</f>
        <v>7</v>
      </c>
      <c r="H116" s="17">
        <f t="shared" si="1"/>
        <v>-1</v>
      </c>
    </row>
    <row r="117" spans="1:8" x14ac:dyDescent="0.5">
      <c r="A117" s="17" t="s">
        <v>995</v>
      </c>
      <c r="B117" s="17" t="s">
        <v>765</v>
      </c>
      <c r="C117" s="18" t="s">
        <v>3211</v>
      </c>
      <c r="D117" s="17" t="str">
        <f>VLOOKUP($C117,allFlowProduct!$A:$P,4,FALSE)</f>
        <v>ต้นเคล</v>
      </c>
      <c r="E117" s="17" t="str">
        <f>VLOOKUP($C117,allFlowProduct!$A:$P,5,FALSE)</f>
        <v>ต้น</v>
      </c>
      <c r="F117" s="17">
        <f>VLOOKUP($C117,allFlowProduct!$A:$P,3,FALSE)</f>
        <v>3</v>
      </c>
      <c r="G117" s="17">
        <f>VLOOKUP($C117,allFlowProduct!$A:$P,8,FALSE)</f>
        <v>7</v>
      </c>
      <c r="H117" s="17">
        <f t="shared" si="1"/>
        <v>-1</v>
      </c>
    </row>
    <row r="118" spans="1:8" x14ac:dyDescent="0.5">
      <c r="A118" s="17" t="s">
        <v>917</v>
      </c>
      <c r="B118" s="17" t="s">
        <v>765</v>
      </c>
      <c r="C118" s="18" t="s">
        <v>3209</v>
      </c>
      <c r="D118" s="17" t="str">
        <f>VLOOKUP($C118,allFlowProduct!$A:$P,4,FALSE)</f>
        <v>ต้นชายา</v>
      </c>
      <c r="E118" s="17" t="str">
        <f>VLOOKUP($C118,allFlowProduct!$A:$P,5,FALSE)</f>
        <v>ต้น</v>
      </c>
      <c r="F118" s="17">
        <f>VLOOKUP($C118,allFlowProduct!$A:$P,3,FALSE)</f>
        <v>3</v>
      </c>
      <c r="G118" s="17">
        <f>VLOOKUP($C118,allFlowProduct!$A:$P,8,FALSE)</f>
        <v>7</v>
      </c>
      <c r="H118" s="17">
        <f t="shared" si="1"/>
        <v>-1</v>
      </c>
    </row>
    <row r="119" spans="1:8" x14ac:dyDescent="0.5">
      <c r="A119" s="17" t="s">
        <v>837</v>
      </c>
      <c r="B119" s="17" t="s">
        <v>191</v>
      </c>
      <c r="C119" s="18" t="s">
        <v>3141</v>
      </c>
      <c r="D119" s="17" t="str">
        <f>VLOOKUP($C119,allFlowProduct!$A:$P,4,FALSE)</f>
        <v>ยอดตำลึง</v>
      </c>
      <c r="E119" s="17" t="str">
        <f>VLOOKUP($C119,allFlowProduct!$A:$P,5,FALSE)</f>
        <v>กก</v>
      </c>
      <c r="F119" s="17">
        <f>VLOOKUP($C119,allFlowProduct!$A:$P,3,FALSE)</f>
        <v>3</v>
      </c>
      <c r="G119" s="17">
        <f>VLOOKUP($C119,allFlowProduct!$A:$P,8,FALSE)</f>
        <v>7</v>
      </c>
      <c r="H119" s="17">
        <f t="shared" si="1"/>
        <v>-1</v>
      </c>
    </row>
    <row r="120" spans="1:8" x14ac:dyDescent="0.5">
      <c r="A120" s="17" t="s">
        <v>850</v>
      </c>
      <c r="B120" s="17" t="s">
        <v>765</v>
      </c>
      <c r="C120" s="18" t="s">
        <v>3127</v>
      </c>
      <c r="D120" s="17" t="str">
        <f>VLOOKUP($C120,allFlowProduct!$A:$P,4,FALSE)</f>
        <v>ตูน</v>
      </c>
      <c r="E120" s="17" t="str">
        <f>VLOOKUP($C120,allFlowProduct!$A:$P,5,FALSE)</f>
        <v>กก</v>
      </c>
      <c r="F120" s="17">
        <f>VLOOKUP($C120,allFlowProduct!$A:$P,3,FALSE)</f>
        <v>3</v>
      </c>
      <c r="G120" s="17">
        <f>VLOOKUP($C120,allFlowProduct!$A:$P,8,FALSE)</f>
        <v>7</v>
      </c>
      <c r="H120" s="17">
        <f t="shared" si="1"/>
        <v>-1</v>
      </c>
    </row>
    <row r="121" spans="1:8" x14ac:dyDescent="0.5">
      <c r="A121" s="17" t="s">
        <v>921</v>
      </c>
      <c r="B121" s="17" t="s">
        <v>191</v>
      </c>
      <c r="C121" s="18" t="s">
        <v>3000</v>
      </c>
      <c r="D121" s="17" t="str">
        <f>VLOOKUP($C121,allFlowProduct!$A:$P,4,FALSE)</f>
        <v>ถั่วแปบ</v>
      </c>
      <c r="E121" s="17" t="str">
        <f>VLOOKUP($C121,allFlowProduct!$A:$P,5,FALSE)</f>
        <v>กก</v>
      </c>
      <c r="F121" s="17">
        <f>VLOOKUP($C121,allFlowProduct!$A:$P,3,FALSE)</f>
        <v>3</v>
      </c>
      <c r="G121" s="17">
        <f>VLOOKUP($C121,allFlowProduct!$A:$P,8,FALSE)</f>
        <v>7</v>
      </c>
      <c r="H121" s="17">
        <f t="shared" si="1"/>
        <v>-1</v>
      </c>
    </row>
    <row r="122" spans="1:8" x14ac:dyDescent="0.5">
      <c r="A122" s="17" t="s">
        <v>927</v>
      </c>
      <c r="B122" s="17" t="s">
        <v>191</v>
      </c>
      <c r="C122" s="18" t="s">
        <v>3001</v>
      </c>
      <c r="D122" s="17" t="str">
        <f>VLOOKUP($C122,allFlowProduct!$A:$P,4,FALSE)</f>
        <v>ถั่วแระ</v>
      </c>
      <c r="E122" s="17" t="str">
        <f>VLOOKUP($C122,allFlowProduct!$A:$P,5,FALSE)</f>
        <v>กก</v>
      </c>
      <c r="F122" s="17">
        <f>VLOOKUP($C122,allFlowProduct!$A:$P,3,FALSE)</f>
        <v>3</v>
      </c>
      <c r="G122" s="17">
        <f>VLOOKUP($C122,allFlowProduct!$A:$P,8,FALSE)</f>
        <v>7</v>
      </c>
      <c r="H122" s="17">
        <f t="shared" si="1"/>
        <v>-1</v>
      </c>
    </row>
    <row r="123" spans="1:8" x14ac:dyDescent="0.5">
      <c r="A123" s="17" t="s">
        <v>801</v>
      </c>
      <c r="B123" s="17" t="s">
        <v>191</v>
      </c>
      <c r="C123" s="18" t="s">
        <v>2992</v>
      </c>
      <c r="D123" s="17" t="str">
        <f>VLOOKUP($C123,allFlowProduct!$A:$P,4,FALSE)</f>
        <v>ถั่วฝักยาว</v>
      </c>
      <c r="E123" s="17" t="str">
        <f>VLOOKUP($C123,allFlowProduct!$A:$P,5,FALSE)</f>
        <v>กก</v>
      </c>
      <c r="F123" s="17">
        <f>VLOOKUP($C123,allFlowProduct!$A:$P,3,FALSE)</f>
        <v>3</v>
      </c>
      <c r="G123" s="17">
        <f>VLOOKUP($C123,allFlowProduct!$A:$P,8,FALSE)</f>
        <v>7</v>
      </c>
      <c r="H123" s="17">
        <f t="shared" si="1"/>
        <v>-1</v>
      </c>
    </row>
    <row r="124" spans="1:8" x14ac:dyDescent="0.5">
      <c r="A124" s="17" t="s">
        <v>801</v>
      </c>
      <c r="B124" s="17" t="s">
        <v>998</v>
      </c>
      <c r="C124" s="18" t="s">
        <v>2992</v>
      </c>
      <c r="D124" s="17" t="str">
        <f>VLOOKUP($C124,allFlowProduct!$A:$P,4,FALSE)</f>
        <v>ถั่วฝักยาว</v>
      </c>
      <c r="E124" s="17" t="str">
        <f>VLOOKUP($C124,allFlowProduct!$A:$P,5,FALSE)</f>
        <v>กก</v>
      </c>
      <c r="F124" s="17">
        <f>VLOOKUP($C124,allFlowProduct!$A:$P,3,FALSE)</f>
        <v>3</v>
      </c>
      <c r="G124" s="17">
        <f>VLOOKUP($C124,allFlowProduct!$A:$P,8,FALSE)</f>
        <v>7</v>
      </c>
      <c r="H124" s="17">
        <f t="shared" si="1"/>
        <v>-1</v>
      </c>
    </row>
    <row r="125" spans="1:8" x14ac:dyDescent="0.5">
      <c r="A125" s="17" t="s">
        <v>814</v>
      </c>
      <c r="B125" s="17" t="s">
        <v>765</v>
      </c>
      <c r="C125" s="18" t="s">
        <v>2999</v>
      </c>
      <c r="D125" s="17" t="str">
        <f>VLOOKUP($C125,allFlowProduct!$A:$P,4,FALSE)</f>
        <v>ถั่วพุ่มลาย</v>
      </c>
      <c r="E125" s="17" t="str">
        <f>VLOOKUP($C125,allFlowProduct!$A:$P,5,FALSE)</f>
        <v>กก</v>
      </c>
      <c r="F125" s="17">
        <f>VLOOKUP($C125,allFlowProduct!$A:$P,3,FALSE)</f>
        <v>3</v>
      </c>
      <c r="G125" s="17">
        <f>VLOOKUP($C125,allFlowProduct!$A:$P,8,FALSE)</f>
        <v>7</v>
      </c>
      <c r="H125" s="17">
        <f t="shared" si="1"/>
        <v>-1</v>
      </c>
    </row>
    <row r="126" spans="1:8" x14ac:dyDescent="0.5">
      <c r="A126" s="17" t="s">
        <v>938</v>
      </c>
      <c r="B126" s="17" t="s">
        <v>191</v>
      </c>
      <c r="C126" s="18" t="s">
        <v>2997</v>
      </c>
      <c r="D126" s="17" t="str">
        <f>VLOOKUP($C126,allFlowProduct!$A:$P,4,FALSE)</f>
        <v>ถั่วพู</v>
      </c>
      <c r="E126" s="17" t="str">
        <f>VLOOKUP($C126,allFlowProduct!$A:$P,5,FALSE)</f>
        <v>กก</v>
      </c>
      <c r="F126" s="17">
        <f>VLOOKUP($C126,allFlowProduct!$A:$P,3,FALSE)</f>
        <v>3</v>
      </c>
      <c r="G126" s="17">
        <f>VLOOKUP($C126,allFlowProduct!$A:$P,8,FALSE)</f>
        <v>7</v>
      </c>
      <c r="H126" s="17">
        <f t="shared" si="1"/>
        <v>-1</v>
      </c>
    </row>
    <row r="127" spans="1:8" x14ac:dyDescent="0.5">
      <c r="A127" s="17" t="s">
        <v>938</v>
      </c>
      <c r="B127" s="17" t="s">
        <v>998</v>
      </c>
      <c r="C127" s="18" t="s">
        <v>2997</v>
      </c>
      <c r="D127" s="17" t="str">
        <f>VLOOKUP($C127,allFlowProduct!$A:$P,4,FALSE)</f>
        <v>ถั่วพู</v>
      </c>
      <c r="E127" s="17" t="str">
        <f>VLOOKUP($C127,allFlowProduct!$A:$P,5,FALSE)</f>
        <v>กก</v>
      </c>
      <c r="F127" s="17">
        <f>VLOOKUP($C127,allFlowProduct!$A:$P,3,FALSE)</f>
        <v>3</v>
      </c>
      <c r="G127" s="17">
        <f>VLOOKUP($C127,allFlowProduct!$A:$P,8,FALSE)</f>
        <v>7</v>
      </c>
      <c r="H127" s="17">
        <f t="shared" si="1"/>
        <v>-1</v>
      </c>
    </row>
    <row r="128" spans="1:8" x14ac:dyDescent="0.5">
      <c r="A128" s="17" t="s">
        <v>813</v>
      </c>
      <c r="B128" s="17" t="s">
        <v>765</v>
      </c>
      <c r="C128" s="18" t="s">
        <v>3045</v>
      </c>
      <c r="D128" s="17" t="str">
        <f>VLOOKUP($C128,allFlowProduct!$A:$P,4,FALSE)</f>
        <v>ถั่วลิสงฝัก</v>
      </c>
      <c r="E128" s="17" t="str">
        <f>VLOOKUP($C128,allFlowProduct!$A:$P,5,FALSE)</f>
        <v>กก</v>
      </c>
      <c r="F128" s="17">
        <f>VLOOKUP($C128,allFlowProduct!$A:$P,3,FALSE)</f>
        <v>3</v>
      </c>
      <c r="G128" s="17">
        <f>VLOOKUP($C128,allFlowProduct!$A:$P,8,FALSE)</f>
        <v>7</v>
      </c>
      <c r="H128" s="17">
        <f t="shared" si="1"/>
        <v>-1</v>
      </c>
    </row>
    <row r="129" spans="1:8" x14ac:dyDescent="0.5">
      <c r="A129" s="17" t="s">
        <v>964</v>
      </c>
      <c r="B129" s="17" t="s">
        <v>191</v>
      </c>
      <c r="C129" s="18" t="s">
        <v>2946</v>
      </c>
      <c r="D129" s="17" t="str">
        <f>VLOOKUP($C129,allFlowProduct!$A:$P,4,FALSE)</f>
        <v>ทุเรียนชะนี</v>
      </c>
      <c r="E129" s="17" t="str">
        <f>VLOOKUP($C129,allFlowProduct!$A:$P,5,FALSE)</f>
        <v>กก</v>
      </c>
      <c r="F129" s="17">
        <f>VLOOKUP($C129,allFlowProduct!$A:$P,3,FALSE)</f>
        <v>3</v>
      </c>
      <c r="G129" s="17">
        <f>VLOOKUP($C129,allFlowProduct!$A:$P,8,FALSE)</f>
        <v>7</v>
      </c>
      <c r="H129" s="17">
        <f t="shared" si="1"/>
        <v>-1</v>
      </c>
    </row>
    <row r="130" spans="1:8" x14ac:dyDescent="0.5">
      <c r="A130" s="17" t="s">
        <v>968</v>
      </c>
      <c r="B130" s="17" t="s">
        <v>191</v>
      </c>
      <c r="C130" s="18" t="s">
        <v>2945</v>
      </c>
      <c r="D130" s="17" t="str">
        <f>VLOOKUP($C130,allFlowProduct!$A:$P,4,FALSE)</f>
        <v>ทุเรียนพวงมณี</v>
      </c>
      <c r="E130" s="17" t="str">
        <f>VLOOKUP($C130,allFlowProduct!$A:$P,5,FALSE)</f>
        <v>กก</v>
      </c>
      <c r="F130" s="17">
        <f>VLOOKUP($C130,allFlowProduct!$A:$P,3,FALSE)</f>
        <v>3</v>
      </c>
      <c r="G130" s="17">
        <f>VLOOKUP($C130,allFlowProduct!$A:$P,8,FALSE)</f>
        <v>7</v>
      </c>
      <c r="H130" s="17">
        <f t="shared" ref="H130:H193" si="2">IF($G130=7,-1,IF($G130=1,7,IF($G130=3,7,IF($G130=5,0,"error"))))</f>
        <v>-1</v>
      </c>
    </row>
    <row r="131" spans="1:8" x14ac:dyDescent="0.5">
      <c r="A131" s="17" t="s">
        <v>880</v>
      </c>
      <c r="B131" s="17" t="s">
        <v>765</v>
      </c>
      <c r="C131" s="18" t="s">
        <v>2922</v>
      </c>
      <c r="D131" s="17" t="str">
        <f>VLOOKUP($C131,allFlowProduct!$A:$P,4,FALSE)</f>
        <v>น้อยหน่า</v>
      </c>
      <c r="E131" s="17" t="str">
        <f>VLOOKUP($C131,allFlowProduct!$A:$P,5,FALSE)</f>
        <v>กก</v>
      </c>
      <c r="F131" s="17">
        <f>VLOOKUP($C131,allFlowProduct!$A:$P,3,FALSE)</f>
        <v>3</v>
      </c>
      <c r="G131" s="17">
        <f>VLOOKUP($C131,allFlowProduct!$A:$P,8,FALSE)</f>
        <v>7</v>
      </c>
      <c r="H131" s="17">
        <f t="shared" si="2"/>
        <v>-1</v>
      </c>
    </row>
    <row r="132" spans="1:8" x14ac:dyDescent="0.5">
      <c r="A132" s="17" t="s">
        <v>803</v>
      </c>
      <c r="B132" s="17" t="s">
        <v>191</v>
      </c>
      <c r="C132" s="18" t="s">
        <v>2981</v>
      </c>
      <c r="D132" s="17" t="str">
        <f>VLOOKUP($C132,allFlowProduct!$A:$P,4,FALSE)</f>
        <v>น้ำเต้า</v>
      </c>
      <c r="E132" s="17" t="str">
        <f>VLOOKUP($C132,allFlowProduct!$A:$P,5,FALSE)</f>
        <v>กก</v>
      </c>
      <c r="F132" s="17">
        <f>VLOOKUP($C132,allFlowProduct!$A:$P,3,FALSE)</f>
        <v>3</v>
      </c>
      <c r="G132" s="17">
        <f>VLOOKUP($C132,allFlowProduct!$A:$P,8,FALSE)</f>
        <v>7</v>
      </c>
      <c r="H132" s="17">
        <f t="shared" si="2"/>
        <v>-1</v>
      </c>
    </row>
    <row r="133" spans="1:8" x14ac:dyDescent="0.5">
      <c r="A133" s="17" t="s">
        <v>903</v>
      </c>
      <c r="B133" s="17" t="s">
        <v>765</v>
      </c>
      <c r="C133" s="12" t="s">
        <v>3460</v>
      </c>
      <c r="D133" s="17" t="str">
        <f>VLOOKUP($C133,allFlowProduct!$A:$P,4,FALSE)</f>
        <v>เนื้อปูม้า (เนื้อนิ้ว)</v>
      </c>
      <c r="E133" s="17" t="str">
        <f>VLOOKUP($C133,allFlowProduct!$A:$P,5,FALSE)</f>
        <v>กก</v>
      </c>
      <c r="F133" s="17">
        <f>VLOOKUP($C133,allFlowProduct!$A:$P,3,FALSE)</f>
        <v>5</v>
      </c>
      <c r="G133" s="17">
        <f>VLOOKUP($C133,allFlowProduct!$A:$P,8,FALSE)</f>
        <v>7</v>
      </c>
      <c r="H133" s="17">
        <f t="shared" si="2"/>
        <v>-1</v>
      </c>
    </row>
    <row r="134" spans="1:8" x14ac:dyDescent="0.5">
      <c r="A134" s="17" t="s">
        <v>994</v>
      </c>
      <c r="B134" s="17" t="s">
        <v>765</v>
      </c>
      <c r="C134" s="18" t="s">
        <v>3073</v>
      </c>
      <c r="D134" s="17" t="str">
        <f>VLOOKUP($C134,allFlowProduct!$A:$P,4,FALSE)</f>
        <v>บล็อคโคลี่</v>
      </c>
      <c r="E134" s="17" t="str">
        <f>VLOOKUP($C134,allFlowProduct!$A:$P,5,FALSE)</f>
        <v>กก</v>
      </c>
      <c r="F134" s="17">
        <f>VLOOKUP($C134,allFlowProduct!$A:$P,3,FALSE)</f>
        <v>3</v>
      </c>
      <c r="G134" s="17">
        <f>VLOOKUP($C134,allFlowProduct!$A:$P,8,FALSE)</f>
        <v>7</v>
      </c>
      <c r="H134" s="17">
        <f t="shared" si="2"/>
        <v>-1</v>
      </c>
    </row>
    <row r="135" spans="1:8" x14ac:dyDescent="0.5">
      <c r="A135" s="17" t="s">
        <v>774</v>
      </c>
      <c r="B135" s="17" t="s">
        <v>191</v>
      </c>
      <c r="C135" s="18" t="s">
        <v>2989</v>
      </c>
      <c r="D135" s="17" t="str">
        <f>VLOOKUP($C135,allFlowProduct!$A:$P,4,FALSE)</f>
        <v>บวบเหลี่ยม</v>
      </c>
      <c r="E135" s="17" t="str">
        <f>VLOOKUP($C135,allFlowProduct!$A:$P,5,FALSE)</f>
        <v>กก</v>
      </c>
      <c r="F135" s="17">
        <f>VLOOKUP($C135,allFlowProduct!$A:$P,3,FALSE)</f>
        <v>3</v>
      </c>
      <c r="G135" s="17">
        <f>VLOOKUP($C135,allFlowProduct!$A:$P,8,FALSE)</f>
        <v>7</v>
      </c>
      <c r="H135" s="17">
        <f t="shared" si="2"/>
        <v>-1</v>
      </c>
    </row>
    <row r="136" spans="1:8" x14ac:dyDescent="0.5">
      <c r="A136" s="17" t="s">
        <v>774</v>
      </c>
      <c r="B136" s="17" t="s">
        <v>997</v>
      </c>
      <c r="C136" s="18" t="s">
        <v>2989</v>
      </c>
      <c r="D136" s="17" t="str">
        <f>VLOOKUP($C136,allFlowProduct!$A:$P,4,FALSE)</f>
        <v>บวบเหลี่ยม</v>
      </c>
      <c r="E136" s="17" t="str">
        <f>VLOOKUP($C136,allFlowProduct!$A:$P,5,FALSE)</f>
        <v>กก</v>
      </c>
      <c r="F136" s="17">
        <f>VLOOKUP($C136,allFlowProduct!$A:$P,3,FALSE)</f>
        <v>3</v>
      </c>
      <c r="G136" s="17">
        <f>VLOOKUP($C136,allFlowProduct!$A:$P,8,FALSE)</f>
        <v>7</v>
      </c>
      <c r="H136" s="17">
        <f t="shared" si="2"/>
        <v>-1</v>
      </c>
    </row>
    <row r="137" spans="1:8" x14ac:dyDescent="0.5">
      <c r="A137" s="17" t="s">
        <v>790</v>
      </c>
      <c r="B137" s="17" t="s">
        <v>191</v>
      </c>
      <c r="C137" s="18" t="s">
        <v>2987</v>
      </c>
      <c r="D137" s="17" t="str">
        <f>VLOOKUP($C137,allFlowProduct!$A:$P,4,FALSE)</f>
        <v>บวบสาลี</v>
      </c>
      <c r="E137" s="17" t="str">
        <f>VLOOKUP($C137,allFlowProduct!$A:$P,5,FALSE)</f>
        <v>กก</v>
      </c>
      <c r="F137" s="17">
        <f>VLOOKUP($C137,allFlowProduct!$A:$P,3,FALSE)</f>
        <v>3</v>
      </c>
      <c r="G137" s="17">
        <f>VLOOKUP($C137,allFlowProduct!$A:$P,8,FALSE)</f>
        <v>7</v>
      </c>
      <c r="H137" s="17">
        <f t="shared" si="2"/>
        <v>-1</v>
      </c>
    </row>
    <row r="138" spans="1:8" x14ac:dyDescent="0.5">
      <c r="A138" s="17" t="s">
        <v>796</v>
      </c>
      <c r="B138" s="17" t="s">
        <v>191</v>
      </c>
      <c r="C138" s="18" t="s">
        <v>2988</v>
      </c>
      <c r="D138" s="17" t="str">
        <f>VLOOKUP($C138,allFlowProduct!$A:$P,4,FALSE)</f>
        <v>บวบหอม</v>
      </c>
      <c r="E138" s="17" t="str">
        <f>VLOOKUP($C138,allFlowProduct!$A:$P,5,FALSE)</f>
        <v>กก</v>
      </c>
      <c r="F138" s="17">
        <f>VLOOKUP($C138,allFlowProduct!$A:$P,3,FALSE)</f>
        <v>3</v>
      </c>
      <c r="G138" s="17">
        <f>VLOOKUP($C138,allFlowProduct!$A:$P,8,FALSE)</f>
        <v>7</v>
      </c>
      <c r="H138" s="17">
        <f t="shared" si="2"/>
        <v>-1</v>
      </c>
    </row>
    <row r="139" spans="1:8" x14ac:dyDescent="0.5">
      <c r="A139" s="17" t="s">
        <v>796</v>
      </c>
      <c r="B139" s="17" t="s">
        <v>998</v>
      </c>
      <c r="C139" s="18" t="s">
        <v>2988</v>
      </c>
      <c r="D139" s="17" t="str">
        <f>VLOOKUP($C139,allFlowProduct!$A:$P,4,FALSE)</f>
        <v>บวบหอม</v>
      </c>
      <c r="E139" s="17" t="str">
        <f>VLOOKUP($C139,allFlowProduct!$A:$P,5,FALSE)</f>
        <v>กก</v>
      </c>
      <c r="F139" s="17">
        <f>VLOOKUP($C139,allFlowProduct!$A:$P,3,FALSE)</f>
        <v>3</v>
      </c>
      <c r="G139" s="17">
        <f>VLOOKUP($C139,allFlowProduct!$A:$P,8,FALSE)</f>
        <v>7</v>
      </c>
      <c r="H139" s="17">
        <f t="shared" si="2"/>
        <v>-1</v>
      </c>
    </row>
    <row r="140" spans="1:8" x14ac:dyDescent="0.5">
      <c r="A140" s="17" t="s">
        <v>146</v>
      </c>
      <c r="B140" s="17" t="s">
        <v>765</v>
      </c>
      <c r="C140" s="12" t="s">
        <v>3424</v>
      </c>
      <c r="D140" s="17" t="str">
        <f>VLOOKUP($C140,allFlowProduct!$A:$P,4,FALSE)</f>
        <v>ปลาเก๋า เล็ก</v>
      </c>
      <c r="E140" s="17" t="str">
        <f>VLOOKUP($C140,allFlowProduct!$A:$P,5,FALSE)</f>
        <v>กก</v>
      </c>
      <c r="F140" s="17">
        <f>VLOOKUP($C140,allFlowProduct!$A:$P,3,FALSE)</f>
        <v>5</v>
      </c>
      <c r="G140" s="17">
        <f>VLOOKUP($C140,allFlowProduct!$A:$P,8,FALSE)</f>
        <v>7</v>
      </c>
      <c r="H140" s="17">
        <f t="shared" si="2"/>
        <v>-1</v>
      </c>
    </row>
    <row r="141" spans="1:8" x14ac:dyDescent="0.5">
      <c r="A141" s="17" t="s">
        <v>906</v>
      </c>
      <c r="B141" s="17" t="s">
        <v>765</v>
      </c>
      <c r="C141" s="12" t="s">
        <v>3424</v>
      </c>
      <c r="D141" s="17" t="str">
        <f>VLOOKUP($C141,allFlowProduct!$A:$P,4,FALSE)</f>
        <v>ปลาเก๋า เล็ก</v>
      </c>
      <c r="E141" s="17" t="str">
        <f>VLOOKUP($C141,allFlowProduct!$A:$P,5,FALSE)</f>
        <v>กก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2"/>
        <v>-1</v>
      </c>
    </row>
    <row r="142" spans="1:8" x14ac:dyDescent="0.5">
      <c r="A142" s="17" t="s">
        <v>142</v>
      </c>
      <c r="B142" s="17" t="s">
        <v>765</v>
      </c>
      <c r="C142" s="12" t="s">
        <v>3421</v>
      </c>
      <c r="D142" s="17" t="str">
        <f>VLOOKUP($C142,allFlowProduct!$A:$P,4,FALSE)</f>
        <v>ปลาโฉมงาม เล็ก</v>
      </c>
      <c r="E142" s="17" t="str">
        <f>VLOOKUP($C142,allFlowProduct!$A:$P,5,FALSE)</f>
        <v>กก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2"/>
        <v>-1</v>
      </c>
    </row>
    <row r="143" spans="1:8" x14ac:dyDescent="0.5">
      <c r="A143" s="17" t="s">
        <v>653</v>
      </c>
      <c r="B143" s="17" t="s">
        <v>653</v>
      </c>
      <c r="C143" s="12" t="s">
        <v>3410</v>
      </c>
      <c r="D143" s="17" t="str">
        <f>VLOOKUP($C143,allFlowProduct!$A:$P,4,FALSE)</f>
        <v>ปลากระบอก เล็ก</v>
      </c>
      <c r="E143" s="17" t="str">
        <f>VLOOKUP($C143,allFlowProduct!$A:$P,5,FALSE)</f>
        <v>กก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2"/>
        <v>-1</v>
      </c>
    </row>
    <row r="144" spans="1:8" x14ac:dyDescent="0.5">
      <c r="A144" s="17" t="s">
        <v>653</v>
      </c>
      <c r="B144" s="17" t="s">
        <v>765</v>
      </c>
      <c r="C144" s="12" t="s">
        <v>3410</v>
      </c>
      <c r="D144" s="17" t="str">
        <f>VLOOKUP($C144,allFlowProduct!$A:$P,4,FALSE)</f>
        <v>ปลากระบอก เล็ก</v>
      </c>
      <c r="E144" s="17" t="str">
        <f>VLOOKUP($C144,allFlowProduct!$A:$P,5,FALSE)</f>
        <v>กก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2"/>
        <v>-1</v>
      </c>
    </row>
    <row r="145" spans="1:8" x14ac:dyDescent="0.5">
      <c r="A145" s="17" t="s">
        <v>653</v>
      </c>
      <c r="B145" s="17" t="s">
        <v>1283</v>
      </c>
      <c r="C145" s="12" t="s">
        <v>3410</v>
      </c>
      <c r="D145" s="17" t="str">
        <f>VLOOKUP($C145,allFlowProduct!$A:$P,4,FALSE)</f>
        <v>ปลากระบอก เล็ก</v>
      </c>
      <c r="E145" s="17" t="str">
        <f>VLOOKUP($C145,allFlowProduct!$A:$P,5,FALSE)</f>
        <v>กก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2"/>
        <v>-1</v>
      </c>
    </row>
    <row r="146" spans="1:8" x14ac:dyDescent="0.5">
      <c r="A146" s="17" t="s">
        <v>166</v>
      </c>
      <c r="B146" s="17" t="s">
        <v>765</v>
      </c>
      <c r="C146" s="12" t="s">
        <v>3414</v>
      </c>
      <c r="D146" s="17" t="str">
        <f>VLOOKUP($C146,allFlowProduct!$A:$P,4,FALSE)</f>
        <v>ปลากระบอกหูดำ</v>
      </c>
      <c r="E146" s="17" t="str">
        <f>VLOOKUP($C146,allFlowProduct!$A:$P,5,FALSE)</f>
        <v>กก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2"/>
        <v>-1</v>
      </c>
    </row>
    <row r="147" spans="1:8" x14ac:dyDescent="0.5">
      <c r="A147" s="17" t="s">
        <v>988</v>
      </c>
      <c r="B147" s="17" t="s">
        <v>765</v>
      </c>
      <c r="C147" s="12" t="s">
        <v>3418</v>
      </c>
      <c r="D147" s="17" t="str">
        <f>VLOOKUP($C147,allFlowProduct!$A:$P,4,FALSE)</f>
        <v>ปลาสีกุน หางบ่วง</v>
      </c>
      <c r="E147" s="17" t="str">
        <f>VLOOKUP($C147,allFlowProduct!$A:$P,5,FALSE)</f>
        <v>กก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2"/>
        <v>-1</v>
      </c>
    </row>
    <row r="148" spans="1:8" x14ac:dyDescent="0.5">
      <c r="A148" s="17" t="s">
        <v>905</v>
      </c>
      <c r="B148" s="17" t="s">
        <v>765</v>
      </c>
      <c r="C148" s="12" t="s">
        <v>3415</v>
      </c>
      <c r="D148" s="17" t="str">
        <f>VLOOKUP($C148,allFlowProduct!$A:$P,4,FALSE)</f>
        <v>ปลาจาระเม็ดดำ</v>
      </c>
      <c r="E148" s="17" t="str">
        <f>VLOOKUP($C148,allFlowProduct!$A:$P,5,FALSE)</f>
        <v>กก</v>
      </c>
      <c r="F148" s="17">
        <f>VLOOKUP($C148,allFlowProduct!$A:$P,3,FALSE)</f>
        <v>5</v>
      </c>
      <c r="G148" s="17">
        <f>VLOOKUP($C148,allFlowProduct!$A:$P,8,FALSE)</f>
        <v>7</v>
      </c>
      <c r="H148" s="17">
        <f t="shared" si="2"/>
        <v>-1</v>
      </c>
    </row>
    <row r="149" spans="1:8" x14ac:dyDescent="0.5">
      <c r="A149" s="17" t="s">
        <v>136</v>
      </c>
      <c r="B149" s="17" t="s">
        <v>765</v>
      </c>
      <c r="C149" s="12" t="s">
        <v>3415</v>
      </c>
      <c r="D149" s="17" t="str">
        <f>VLOOKUP($C149,allFlowProduct!$A:$P,4,FALSE)</f>
        <v>ปลาจาระเม็ดดำ</v>
      </c>
      <c r="E149" s="17" t="str">
        <f>VLOOKUP($C149,allFlowProduct!$A:$P,5,FALSE)</f>
        <v>กก</v>
      </c>
      <c r="F149" s="17">
        <f>VLOOKUP($C149,allFlowProduct!$A:$P,3,FALSE)</f>
        <v>5</v>
      </c>
      <c r="G149" s="17">
        <f>VLOOKUP($C149,allFlowProduct!$A:$P,8,FALSE)</f>
        <v>7</v>
      </c>
      <c r="H149" s="17">
        <f t="shared" si="2"/>
        <v>-1</v>
      </c>
    </row>
    <row r="150" spans="1:8" x14ac:dyDescent="0.5">
      <c r="A150" s="17" t="s">
        <v>145</v>
      </c>
      <c r="B150" s="17" t="s">
        <v>765</v>
      </c>
      <c r="C150" s="12" t="s">
        <v>3423</v>
      </c>
      <c r="D150" s="17" t="str">
        <f>VLOOKUP($C150,allFlowProduct!$A:$P,4,FALSE)</f>
        <v>ปลาตาโต</v>
      </c>
      <c r="E150" s="17" t="str">
        <f>VLOOKUP($C150,allFlowProduct!$A:$P,5,FALSE)</f>
        <v>กก</v>
      </c>
      <c r="F150" s="17">
        <f>VLOOKUP($C150,allFlowProduct!$A:$P,3,FALSE)</f>
        <v>5</v>
      </c>
      <c r="G150" s="17">
        <f>VLOOKUP($C150,allFlowProduct!$A:$P,8,FALSE)</f>
        <v>7</v>
      </c>
      <c r="H150" s="17">
        <f t="shared" si="2"/>
        <v>-1</v>
      </c>
    </row>
    <row r="151" spans="1:8" x14ac:dyDescent="0.5">
      <c r="A151" s="17" t="s">
        <v>143</v>
      </c>
      <c r="B151" s="17" t="s">
        <v>765</v>
      </c>
      <c r="C151" s="12" t="s">
        <v>3422</v>
      </c>
      <c r="D151" s="17" t="str">
        <f>VLOOKUP($C151,allFlowProduct!$A:$P,4,FALSE)</f>
        <v>ปลาทราย</v>
      </c>
      <c r="E151" s="17" t="str">
        <f>VLOOKUP($C151,allFlowProduct!$A:$P,5,FALSE)</f>
        <v>กก</v>
      </c>
      <c r="F151" s="17">
        <f>VLOOKUP($C151,allFlowProduct!$A:$P,3,FALSE)</f>
        <v>5</v>
      </c>
      <c r="G151" s="17">
        <f>VLOOKUP($C151,allFlowProduct!$A:$P,8,FALSE)</f>
        <v>7</v>
      </c>
      <c r="H151" s="17">
        <f t="shared" si="2"/>
        <v>-1</v>
      </c>
    </row>
    <row r="152" spans="1:8" x14ac:dyDescent="0.5">
      <c r="A152" s="17" t="s">
        <v>659</v>
      </c>
      <c r="B152" s="17" t="s">
        <v>659</v>
      </c>
      <c r="C152" s="12" t="s">
        <v>3440</v>
      </c>
      <c r="D152" s="17" t="str">
        <f>VLOOKUP($C152,allFlowProduct!$A:$P,4,FALSE)</f>
        <v>ปลามง เล็ก</v>
      </c>
      <c r="E152" s="17" t="str">
        <f>VLOOKUP($C152,allFlowProduct!$A:$P,5,FALSE)</f>
        <v>กก</v>
      </c>
      <c r="F152" s="17">
        <f>VLOOKUP($C152,allFlowProduct!$A:$P,3,FALSE)</f>
        <v>5</v>
      </c>
      <c r="G152" s="17">
        <f>VLOOKUP($C152,allFlowProduct!$A:$P,8,FALSE)</f>
        <v>7</v>
      </c>
      <c r="H152" s="17">
        <f t="shared" si="2"/>
        <v>-1</v>
      </c>
    </row>
    <row r="153" spans="1:8" x14ac:dyDescent="0.5">
      <c r="A153" s="17" t="s">
        <v>659</v>
      </c>
      <c r="B153" s="17" t="s">
        <v>765</v>
      </c>
      <c r="C153" s="12" t="s">
        <v>3440</v>
      </c>
      <c r="D153" s="17" t="str">
        <f>VLOOKUP($C153,allFlowProduct!$A:$P,4,FALSE)</f>
        <v>ปลามง เล็ก</v>
      </c>
      <c r="E153" s="17" t="str">
        <f>VLOOKUP($C153,allFlowProduct!$A:$P,5,FALSE)</f>
        <v>กก</v>
      </c>
      <c r="F153" s="17">
        <f>VLOOKUP($C153,allFlowProduct!$A:$P,3,FALSE)</f>
        <v>5</v>
      </c>
      <c r="G153" s="17">
        <f>VLOOKUP($C153,allFlowProduct!$A:$P,8,FALSE)</f>
        <v>7</v>
      </c>
      <c r="H153" s="17">
        <f t="shared" si="2"/>
        <v>-1</v>
      </c>
    </row>
    <row r="154" spans="1:8" x14ac:dyDescent="0.5">
      <c r="A154" s="17" t="s">
        <v>659</v>
      </c>
      <c r="B154" s="17" t="s">
        <v>1283</v>
      </c>
      <c r="C154" s="12" t="s">
        <v>3440</v>
      </c>
      <c r="D154" s="17" t="str">
        <f>VLOOKUP($C154,allFlowProduct!$A:$P,4,FALSE)</f>
        <v>ปลามง เล็ก</v>
      </c>
      <c r="E154" s="17" t="str">
        <f>VLOOKUP($C154,allFlowProduct!$A:$P,5,FALSE)</f>
        <v>กก</v>
      </c>
      <c r="F154" s="17">
        <f>VLOOKUP($C154,allFlowProduct!$A:$P,3,FALSE)</f>
        <v>5</v>
      </c>
      <c r="G154" s="17">
        <f>VLOOKUP($C154,allFlowProduct!$A:$P,8,FALSE)</f>
        <v>7</v>
      </c>
      <c r="H154" s="17">
        <f t="shared" si="2"/>
        <v>-1</v>
      </c>
    </row>
    <row r="155" spans="1:8" x14ac:dyDescent="0.5">
      <c r="A155" s="17" t="s">
        <v>137</v>
      </c>
      <c r="B155" s="17" t="s">
        <v>765</v>
      </c>
      <c r="C155" s="12" t="s">
        <v>3416</v>
      </c>
      <c r="D155" s="17" t="str">
        <f>VLOOKUP($C155,allFlowProduct!$A:$P,4,FALSE)</f>
        <v>ปลาสลิดหิน</v>
      </c>
      <c r="E155" s="17" t="str">
        <f>VLOOKUP($C155,allFlowProduct!$A:$P,5,FALSE)</f>
        <v>กก</v>
      </c>
      <c r="F155" s="17">
        <f>VLOOKUP($C155,allFlowProduct!$A:$P,3,FALSE)</f>
        <v>5</v>
      </c>
      <c r="G155" s="17">
        <f>VLOOKUP($C155,allFlowProduct!$A:$P,8,FALSE)</f>
        <v>7</v>
      </c>
      <c r="H155" s="17">
        <f t="shared" si="2"/>
        <v>-1</v>
      </c>
    </row>
    <row r="156" spans="1:8" x14ac:dyDescent="0.5">
      <c r="A156" s="17" t="s">
        <v>650</v>
      </c>
      <c r="B156" s="17" t="s">
        <v>765</v>
      </c>
      <c r="C156" s="12" t="s">
        <v>3434</v>
      </c>
      <c r="D156" s="17" t="str">
        <f>VLOOKUP($C156,allFlowProduct!$A:$P,4,FALSE)</f>
        <v>ปลาสากเหลือง เล็ก</v>
      </c>
      <c r="E156" s="17" t="str">
        <f>VLOOKUP($C156,allFlowProduct!$A:$P,5,FALSE)</f>
        <v>กก</v>
      </c>
      <c r="F156" s="17">
        <f>VLOOKUP($C156,allFlowProduct!$A:$P,3,FALSE)</f>
        <v>5</v>
      </c>
      <c r="G156" s="17">
        <f>VLOOKUP($C156,allFlowProduct!$A:$P,8,FALSE)</f>
        <v>7</v>
      </c>
      <c r="H156" s="17">
        <f t="shared" si="2"/>
        <v>-1</v>
      </c>
    </row>
    <row r="157" spans="1:8" x14ac:dyDescent="0.5">
      <c r="A157" s="17" t="s">
        <v>660</v>
      </c>
      <c r="B157" s="17" t="s">
        <v>765</v>
      </c>
      <c r="C157" s="12" t="s">
        <v>3443</v>
      </c>
      <c r="D157" s="17" t="str">
        <f>VLOOKUP($C157,allFlowProduct!$A:$P,4,FALSE)</f>
        <v>ปลาสากดำ เล็ก</v>
      </c>
      <c r="E157" s="17" t="str">
        <f>VLOOKUP($C157,allFlowProduct!$A:$P,5,FALSE)</f>
        <v>กก</v>
      </c>
      <c r="F157" s="17">
        <f>VLOOKUP($C157,allFlowProduct!$A:$P,3,FALSE)</f>
        <v>5</v>
      </c>
      <c r="G157" s="17">
        <f>VLOOKUP($C157,allFlowProduct!$A:$P,8,FALSE)</f>
        <v>7</v>
      </c>
      <c r="H157" s="17">
        <f t="shared" si="2"/>
        <v>-1</v>
      </c>
    </row>
    <row r="158" spans="1:8" x14ac:dyDescent="0.5">
      <c r="A158" s="17" t="s">
        <v>665</v>
      </c>
      <c r="B158" s="17" t="s">
        <v>765</v>
      </c>
      <c r="C158" s="12" t="s">
        <v>3445</v>
      </c>
      <c r="D158" s="17" t="str">
        <f>VLOOKUP($C158,allFlowProduct!$A:$P,4,FALSE)</f>
        <v>ปลาสากดำขูดเนื้อ</v>
      </c>
      <c r="E158" s="17" t="str">
        <f>VLOOKUP($C158,allFlowProduct!$A:$P,5,FALSE)</f>
        <v>กก</v>
      </c>
      <c r="F158" s="17">
        <f>VLOOKUP($C158,allFlowProduct!$A:$P,3,FALSE)</f>
        <v>5</v>
      </c>
      <c r="G158" s="17">
        <f>VLOOKUP($C158,allFlowProduct!$A:$P,8,FALSE)</f>
        <v>7</v>
      </c>
      <c r="H158" s="17">
        <f t="shared" si="2"/>
        <v>-1</v>
      </c>
    </row>
    <row r="159" spans="1:8" x14ac:dyDescent="0.5">
      <c r="A159" s="17" t="s">
        <v>147</v>
      </c>
      <c r="B159" s="17" t="s">
        <v>765</v>
      </c>
      <c r="C159" s="12" t="s">
        <v>3427</v>
      </c>
      <c r="D159" s="17" t="str">
        <f>VLOOKUP($C159,allFlowProduct!$A:$P,4,FALSE)</f>
        <v>ปลาสีเสียด</v>
      </c>
      <c r="E159" s="17" t="str">
        <f>VLOOKUP($C159,allFlowProduct!$A:$P,5,FALSE)</f>
        <v>กก</v>
      </c>
      <c r="F159" s="17">
        <f>VLOOKUP($C159,allFlowProduct!$A:$P,3,FALSE)</f>
        <v>5</v>
      </c>
      <c r="G159" s="17">
        <f>VLOOKUP($C159,allFlowProduct!$A:$P,8,FALSE)</f>
        <v>7</v>
      </c>
      <c r="H159" s="17">
        <f t="shared" si="2"/>
        <v>-1</v>
      </c>
    </row>
    <row r="160" spans="1:8" x14ac:dyDescent="0.5">
      <c r="A160" s="17" t="s">
        <v>891</v>
      </c>
      <c r="B160" s="17" t="s">
        <v>765</v>
      </c>
      <c r="C160" s="12" t="s">
        <v>3417</v>
      </c>
      <c r="D160" s="17" t="str">
        <f>VLOOKUP($C160,allFlowProduct!$A:$P,4,FALSE)</f>
        <v>ปลาสีกุน เล็ก</v>
      </c>
      <c r="E160" s="17" t="str">
        <f>VLOOKUP($C160,allFlowProduct!$A:$P,5,FALSE)</f>
        <v>กก</v>
      </c>
      <c r="F160" s="17">
        <f>VLOOKUP($C160,allFlowProduct!$A:$P,3,FALSE)</f>
        <v>5</v>
      </c>
      <c r="G160" s="17">
        <f>VLOOKUP($C160,allFlowProduct!$A:$P,8,FALSE)</f>
        <v>7</v>
      </c>
      <c r="H160" s="17">
        <f t="shared" si="2"/>
        <v>-1</v>
      </c>
    </row>
    <row r="161" spans="1:8" x14ac:dyDescent="0.5">
      <c r="A161" s="17" t="s">
        <v>886</v>
      </c>
      <c r="B161" s="17" t="s">
        <v>765</v>
      </c>
      <c r="C161" s="12" t="s">
        <v>3418</v>
      </c>
      <c r="D161" s="17" t="str">
        <f>VLOOKUP($C161,allFlowProduct!$A:$P,4,FALSE)</f>
        <v>ปลาสีกุน หางบ่วง</v>
      </c>
      <c r="E161" s="17" t="str">
        <f>VLOOKUP($C161,allFlowProduct!$A:$P,5,FALSE)</f>
        <v>กก</v>
      </c>
      <c r="F161" s="17">
        <f>VLOOKUP($C161,allFlowProduct!$A:$P,3,FALSE)</f>
        <v>5</v>
      </c>
      <c r="G161" s="17">
        <f>VLOOKUP($C161,allFlowProduct!$A:$P,8,FALSE)</f>
        <v>7</v>
      </c>
      <c r="H161" s="17">
        <f t="shared" si="2"/>
        <v>-1</v>
      </c>
    </row>
    <row r="162" spans="1:8" x14ac:dyDescent="0.5">
      <c r="A162" s="17" t="s">
        <v>886</v>
      </c>
      <c r="B162" s="17" t="s">
        <v>1007</v>
      </c>
      <c r="C162" s="12" t="s">
        <v>3418</v>
      </c>
      <c r="D162" s="17" t="str">
        <f>VLOOKUP($C162,allFlowProduct!$A:$P,4,FALSE)</f>
        <v>ปลาสีกุน หางบ่วง</v>
      </c>
      <c r="E162" s="17" t="str">
        <f>VLOOKUP($C162,allFlowProduct!$A:$P,5,FALSE)</f>
        <v>กก</v>
      </c>
      <c r="F162" s="17">
        <f>VLOOKUP($C162,allFlowProduct!$A:$P,3,FALSE)</f>
        <v>5</v>
      </c>
      <c r="G162" s="17">
        <f>VLOOKUP($C162,allFlowProduct!$A:$P,8,FALSE)</f>
        <v>7</v>
      </c>
      <c r="H162" s="17">
        <f t="shared" si="2"/>
        <v>-1</v>
      </c>
    </row>
    <row r="163" spans="1:8" x14ac:dyDescent="0.5">
      <c r="A163" s="17" t="s">
        <v>150</v>
      </c>
      <c r="B163" s="17" t="s">
        <v>765</v>
      </c>
      <c r="C163" s="12" t="s">
        <v>3433</v>
      </c>
      <c r="D163" s="17" t="str">
        <f>VLOOKUP($C163,allFlowProduct!$A:$P,4,FALSE)</f>
        <v>ปลาสุจิน เล็ก</v>
      </c>
      <c r="E163" s="17" t="str">
        <f>VLOOKUP($C163,allFlowProduct!$A:$P,5,FALSE)</f>
        <v>กก</v>
      </c>
      <c r="F163" s="17">
        <f>VLOOKUP($C163,allFlowProduct!$A:$P,3,FALSE)</f>
        <v>5</v>
      </c>
      <c r="G163" s="17">
        <f>VLOOKUP($C163,allFlowProduct!$A:$P,8,FALSE)</f>
        <v>7</v>
      </c>
      <c r="H163" s="17">
        <f t="shared" si="2"/>
        <v>-1</v>
      </c>
    </row>
    <row r="164" spans="1:8" x14ac:dyDescent="0.5">
      <c r="A164" s="17" t="s">
        <v>898</v>
      </c>
      <c r="B164" s="17" t="s">
        <v>765</v>
      </c>
      <c r="C164" s="24"/>
      <c r="D164" s="17" t="e">
        <f>VLOOKUP($C164,allFlowProduct!$A:$P,4,FALSE)</f>
        <v>#N/A</v>
      </c>
      <c r="E164" s="17" t="e">
        <f>VLOOKUP($C164,allFlowProduct!$A:$P,5,FALSE)</f>
        <v>#N/A</v>
      </c>
      <c r="F164" s="17" t="e">
        <f>VLOOKUP($C164,allFlowProduct!$A:$P,3,FALSE)</f>
        <v>#N/A</v>
      </c>
      <c r="G164" s="17" t="e">
        <f>VLOOKUP($C164,allFlowProduct!$A:$P,8,FALSE)</f>
        <v>#N/A</v>
      </c>
      <c r="H164" s="17" t="e">
        <f t="shared" si="2"/>
        <v>#N/A</v>
      </c>
    </row>
    <row r="165" spans="1:8" x14ac:dyDescent="0.5">
      <c r="A165" s="17" t="s">
        <v>152</v>
      </c>
      <c r="B165" s="17" t="s">
        <v>765</v>
      </c>
      <c r="C165" s="12" t="s">
        <v>3433</v>
      </c>
      <c r="D165" s="17" t="str">
        <f>VLOOKUP($C165,allFlowProduct!$A:$P,4,FALSE)</f>
        <v>ปลาสุจิน เล็ก</v>
      </c>
      <c r="E165" s="17" t="str">
        <f>VLOOKUP($C165,allFlowProduct!$A:$P,5,FALSE)</f>
        <v>กก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2"/>
        <v>-1</v>
      </c>
    </row>
    <row r="166" spans="1:8" x14ac:dyDescent="0.5">
      <c r="A166" s="17" t="s">
        <v>897</v>
      </c>
      <c r="B166" s="17" t="s">
        <v>765</v>
      </c>
      <c r="C166" s="12" t="s">
        <v>3401</v>
      </c>
      <c r="D166" s="17" t="str">
        <f>VLOOKUP($C166,allFlowProduct!$A:$P,4,FALSE)</f>
        <v>หมึกกระตอย</v>
      </c>
      <c r="E166" s="17" t="str">
        <f>VLOOKUP($C166,allFlowProduct!$A:$P,5,FALSE)</f>
        <v>กก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5">
      <c r="A167" s="17" t="s">
        <v>892</v>
      </c>
      <c r="B167" s="17" t="s">
        <v>765</v>
      </c>
      <c r="C167" s="12" t="s">
        <v>3409</v>
      </c>
      <c r="D167" s="17" t="str">
        <f>VLOOKUP($C167,allFlowProduct!$A:$P,4,FALSE)</f>
        <v>หมึกสาย</v>
      </c>
      <c r="E167" s="17" t="str">
        <f>VLOOKUP($C167,allFlowProduct!$A:$P,5,FALSE)</f>
        <v>กก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5">
      <c r="A168" s="17" t="s">
        <v>894</v>
      </c>
      <c r="B168" s="17" t="s">
        <v>765</v>
      </c>
      <c r="C168" s="12" t="s">
        <v>3406</v>
      </c>
      <c r="D168" s="17" t="str">
        <f>VLOOKUP($C168,allFlowProduct!$A:$P,4,FALSE)</f>
        <v>หมึกหอม เล็ก</v>
      </c>
      <c r="E168" s="17" t="str">
        <f>VLOOKUP($C168,allFlowProduct!$A:$P,5,FALSE)</f>
        <v>กก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5">
      <c r="A169" s="17" t="s">
        <v>888</v>
      </c>
      <c r="B169" s="17" t="s">
        <v>765</v>
      </c>
      <c r="C169" s="12" t="s">
        <v>3438</v>
      </c>
      <c r="D169" s="17" t="str">
        <f>VLOOKUP($C169,allFlowProduct!$A:$P,4,FALSE)</f>
        <v>ปลาหลังเขียว แปรรูป</v>
      </c>
      <c r="E169" s="17" t="str">
        <f>VLOOKUP($C169,allFlowProduct!$A:$P,5,FALSE)</f>
        <v>กก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2"/>
        <v>-1</v>
      </c>
    </row>
    <row r="170" spans="1:8" x14ac:dyDescent="0.5">
      <c r="A170" s="17" t="s">
        <v>902</v>
      </c>
      <c r="B170" s="17" t="s">
        <v>765</v>
      </c>
      <c r="C170" s="12" t="s">
        <v>3439</v>
      </c>
      <c r="D170" s="17" t="str">
        <f>VLOOKUP($C170,allFlowProduct!$A:$P,4,FALSE)</f>
        <v>ปลาหลังเขียว สไลด์เนื้อ</v>
      </c>
      <c r="E170" s="17" t="str">
        <f>VLOOKUP($C170,allFlowProduct!$A:$P,5,FALSE)</f>
        <v>กก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2"/>
        <v>-1</v>
      </c>
    </row>
    <row r="171" spans="1:8" x14ac:dyDescent="0.5">
      <c r="A171" s="17" t="s">
        <v>887</v>
      </c>
      <c r="B171" s="17" t="s">
        <v>765</v>
      </c>
      <c r="C171" s="12" t="s">
        <v>3452</v>
      </c>
      <c r="D171" s="17" t="str">
        <f>VLOOKUP($C171,allFlowProduct!$A:$P,4,FALSE)</f>
        <v>ปลาหวาน(ปลาหลังเขียว)</v>
      </c>
      <c r="E171" s="17" t="str">
        <f>VLOOKUP($C171,allFlowProduct!$A:$P,5,FALSE)</f>
        <v>กก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5">
      <c r="A172" s="17" t="s">
        <v>885</v>
      </c>
      <c r="B172" s="17" t="s">
        <v>765</v>
      </c>
      <c r="C172" s="12" t="s">
        <v>3428</v>
      </c>
      <c r="D172" s="17" t="str">
        <f>VLOOKUP($C172,allFlowProduct!$A:$P,4,FALSE)</f>
        <v>ปลาอินทรีย์(ชิ้น)</v>
      </c>
      <c r="E172" s="17" t="str">
        <f>VLOOKUP($C172,allFlowProduct!$A:$P,5,FALSE)</f>
        <v>กก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5">
      <c r="A173" s="17" t="s">
        <v>889</v>
      </c>
      <c r="B173" s="17" t="s">
        <v>765</v>
      </c>
      <c r="C173" s="12" t="s">
        <v>3429</v>
      </c>
      <c r="D173" s="17" t="str">
        <f>VLOOKUP($C173,allFlowProduct!$A:$P,4,FALSE)</f>
        <v>ปลาอินทรีย์แดดเดียว</v>
      </c>
      <c r="E173" s="17" t="str">
        <f>VLOOKUP($C173,allFlowProduct!$A:$P,5,FALSE)</f>
        <v>กก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5">
      <c r="A174" s="17" t="s">
        <v>907</v>
      </c>
      <c r="B174" s="17" t="s">
        <v>765</v>
      </c>
      <c r="C174" s="12" t="s">
        <v>3461</v>
      </c>
      <c r="D174" s="17" t="str">
        <f>VLOOKUP($C174,allFlowProduct!$A:$P,4,FALSE)</f>
        <v>เนื้อปูม้า (เนื้ออก)</v>
      </c>
      <c r="E174" s="17" t="str">
        <f>VLOOKUP($C174,allFlowProduct!$A:$P,5,FALSE)</f>
        <v>กก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2"/>
        <v>-1</v>
      </c>
    </row>
    <row r="175" spans="1:8" x14ac:dyDescent="0.5">
      <c r="A175" s="17" t="s">
        <v>896</v>
      </c>
      <c r="B175" s="17" t="s">
        <v>765</v>
      </c>
      <c r="C175" s="12" t="s">
        <v>3459</v>
      </c>
      <c r="D175" s="17" t="str">
        <f>VLOOKUP($C175,allFlowProduct!$A:$P,4,FALSE)</f>
        <v>เนื้อปูม้า (เนื้อก้าม)</v>
      </c>
      <c r="E175" s="17" t="str">
        <f>VLOOKUP($C175,allFlowProduct!$A:$P,5,FALSE)</f>
        <v>กก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2"/>
        <v>-1</v>
      </c>
    </row>
    <row r="176" spans="1:8" x14ac:dyDescent="0.5">
      <c r="A176" s="17" t="s">
        <v>908</v>
      </c>
      <c r="B176" s="17" t="s">
        <v>765</v>
      </c>
      <c r="C176" s="12" t="s">
        <v>3461</v>
      </c>
      <c r="D176" s="17" t="str">
        <f>VLOOKUP($C176,allFlowProduct!$A:$P,4,FALSE)</f>
        <v>เนื้อปูม้า (เนื้ออก)</v>
      </c>
      <c r="E176" s="17" t="str">
        <f>VLOOKUP($C176,allFlowProduct!$A:$P,5,FALSE)</f>
        <v>กก</v>
      </c>
      <c r="F176" s="17">
        <f>VLOOKUP($C176,allFlowProduct!$A:$P,3,FALSE)</f>
        <v>5</v>
      </c>
      <c r="G176" s="17">
        <f>VLOOKUP($C176,allFlowProduct!$A:$P,8,FALSE)</f>
        <v>7</v>
      </c>
      <c r="H176" s="17">
        <f t="shared" si="2"/>
        <v>-1</v>
      </c>
    </row>
    <row r="177" spans="1:8" x14ac:dyDescent="0.5">
      <c r="A177" s="17" t="s">
        <v>893</v>
      </c>
      <c r="B177" s="17" t="s">
        <v>765</v>
      </c>
      <c r="C177" s="12" t="s">
        <v>3463</v>
      </c>
      <c r="D177" s="17" t="str">
        <f>VLOOKUP($C177,allFlowProduct!$A:$P,4,FALSE)</f>
        <v>เนื้อปูม้า (กรรเชียงก้อน)</v>
      </c>
      <c r="E177" s="17" t="str">
        <f>VLOOKUP($C177,allFlowProduct!$A:$P,5,FALSE)</f>
        <v>กก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2"/>
        <v>-1</v>
      </c>
    </row>
    <row r="178" spans="1:8" x14ac:dyDescent="0.5">
      <c r="A178" s="17" t="s">
        <v>899</v>
      </c>
      <c r="B178" s="17" t="s">
        <v>765</v>
      </c>
      <c r="C178" s="12" t="s">
        <v>3462</v>
      </c>
      <c r="D178" s="17" t="str">
        <f>VLOOKUP($C178,allFlowProduct!$A:$P,4,FALSE)</f>
        <v>เนื้อปูม้า (กรรเชียงใบพาย)</v>
      </c>
      <c r="E178" s="17" t="str">
        <f>VLOOKUP($C178,allFlowProduct!$A:$P,5,FALSE)</f>
        <v>กก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2"/>
        <v>-1</v>
      </c>
    </row>
    <row r="179" spans="1:8" x14ac:dyDescent="0.5">
      <c r="A179" s="17" t="s">
        <v>161</v>
      </c>
      <c r="B179" s="17" t="s">
        <v>765</v>
      </c>
      <c r="C179" s="12" t="s">
        <v>3397</v>
      </c>
      <c r="D179" s="17" t="str">
        <f>VLOOKUP($C179,allFlowProduct!$A:$P,4,FALSE)</f>
        <v>ปูดองน้ำปลา (กก)</v>
      </c>
      <c r="E179" s="17" t="str">
        <f>VLOOKUP($C179,allFlowProduct!$A:$P,5,FALSE)</f>
        <v>กก</v>
      </c>
      <c r="F179" s="17">
        <f>VLOOKUP($C179,allFlowProduct!$A:$P,3,FALSE)</f>
        <v>5</v>
      </c>
      <c r="G179" s="17">
        <f>VLOOKUP($C179,allFlowProduct!$A:$P,8,FALSE)</f>
        <v>7</v>
      </c>
      <c r="H179" s="17">
        <f t="shared" si="2"/>
        <v>-1</v>
      </c>
    </row>
    <row r="180" spans="1:8" x14ac:dyDescent="0.5">
      <c r="A180" s="17" t="s">
        <v>943</v>
      </c>
      <c r="B180" s="17" t="s">
        <v>765</v>
      </c>
      <c r="C180" s="18" t="s">
        <v>3122</v>
      </c>
      <c r="D180" s="17" t="str">
        <f>VLOOKUP($C180,allFlowProduct!$A:$P,4,FALSE)</f>
        <v>ผักเคล</v>
      </c>
      <c r="E180" s="17" t="str">
        <f>VLOOKUP($C180,allFlowProduct!$A:$P,5,FALSE)</f>
        <v>กก</v>
      </c>
      <c r="F180" s="17">
        <f>VLOOKUP($C180,allFlowProduct!$A:$P,3,FALSE)</f>
        <v>3</v>
      </c>
      <c r="G180" s="17">
        <f>VLOOKUP($C180,allFlowProduct!$A:$P,8,FALSE)</f>
        <v>7</v>
      </c>
      <c r="H180" s="17">
        <f t="shared" si="2"/>
        <v>-1</v>
      </c>
    </row>
    <row r="181" spans="1:8" x14ac:dyDescent="0.5">
      <c r="A181" s="17" t="s">
        <v>831</v>
      </c>
      <c r="B181" s="17" t="s">
        <v>191</v>
      </c>
      <c r="C181" s="18" t="s">
        <v>3119</v>
      </c>
      <c r="D181" s="17" t="str">
        <f>VLOOKUP($C181,allFlowProduct!$A:$P,4,FALSE)</f>
        <v>ผักเชียงดา</v>
      </c>
      <c r="E181" s="17" t="str">
        <f>VLOOKUP($C181,allFlowProduct!$A:$P,5,FALSE)</f>
        <v>กก</v>
      </c>
      <c r="F181" s="17">
        <f>VLOOKUP($C181,allFlowProduct!$A:$P,3,FALSE)</f>
        <v>3</v>
      </c>
      <c r="G181" s="17">
        <f>VLOOKUP($C181,allFlowProduct!$A:$P,8,FALSE)</f>
        <v>7</v>
      </c>
      <c r="H181" s="17">
        <f t="shared" si="2"/>
        <v>-1</v>
      </c>
    </row>
    <row r="182" spans="1:8" x14ac:dyDescent="0.5">
      <c r="A182" s="17" t="s">
        <v>831</v>
      </c>
      <c r="B182" s="17" t="s">
        <v>998</v>
      </c>
      <c r="C182" s="18" t="s">
        <v>3119</v>
      </c>
      <c r="D182" s="17" t="str">
        <f>VLOOKUP($C182,allFlowProduct!$A:$P,4,FALSE)</f>
        <v>ผักเชียงดา</v>
      </c>
      <c r="E182" s="17" t="str">
        <f>VLOOKUP($C182,allFlowProduct!$A:$P,5,FALSE)</f>
        <v>กก</v>
      </c>
      <c r="F182" s="17">
        <f>VLOOKUP($C182,allFlowProduct!$A:$P,3,FALSE)</f>
        <v>3</v>
      </c>
      <c r="G182" s="17">
        <f>VLOOKUP($C182,allFlowProduct!$A:$P,8,FALSE)</f>
        <v>7</v>
      </c>
      <c r="H182" s="17">
        <f t="shared" si="2"/>
        <v>-1</v>
      </c>
    </row>
    <row r="183" spans="1:8" x14ac:dyDescent="0.5">
      <c r="A183" s="17" t="s">
        <v>957</v>
      </c>
      <c r="B183" s="17" t="s">
        <v>765</v>
      </c>
      <c r="C183" s="18" t="s">
        <v>3094</v>
      </c>
      <c r="D183" s="17" t="str">
        <f>VLOOKUP($C183,allFlowProduct!$A:$P,4,FALSE)</f>
        <v>ผักเม็ก</v>
      </c>
      <c r="E183" s="17" t="str">
        <f>VLOOKUP($C183,allFlowProduct!$A:$P,5,FALSE)</f>
        <v>กก</v>
      </c>
      <c r="F183" s="17">
        <f>VLOOKUP($C183,allFlowProduct!$A:$P,3,FALSE)</f>
        <v>3</v>
      </c>
      <c r="G183" s="17">
        <f>VLOOKUP($C183,allFlowProduct!$A:$P,8,FALSE)</f>
        <v>7</v>
      </c>
      <c r="H183" s="17">
        <f t="shared" si="2"/>
        <v>-1</v>
      </c>
    </row>
    <row r="184" spans="1:8" x14ac:dyDescent="0.5">
      <c r="A184" s="17" t="s">
        <v>955</v>
      </c>
      <c r="B184" s="17" t="s">
        <v>765</v>
      </c>
      <c r="C184" s="18" t="s">
        <v>3065</v>
      </c>
      <c r="D184" s="17" t="str">
        <f>VLOOKUP($C184,allFlowProduct!$A:$P,4,FALSE)</f>
        <v>ผักเฮือด</v>
      </c>
      <c r="E184" s="17" t="str">
        <f>VLOOKUP($C184,allFlowProduct!$A:$P,5,FALSE)</f>
        <v>กก</v>
      </c>
      <c r="F184" s="17">
        <f>VLOOKUP($C184,allFlowProduct!$A:$P,3,FALSE)</f>
        <v>3</v>
      </c>
      <c r="G184" s="17">
        <f>VLOOKUP($C184,allFlowProduct!$A:$P,8,FALSE)</f>
        <v>7</v>
      </c>
      <c r="H184" s="17">
        <f t="shared" si="2"/>
        <v>-1</v>
      </c>
    </row>
    <row r="185" spans="1:8" x14ac:dyDescent="0.5">
      <c r="A185" s="17" t="s">
        <v>857</v>
      </c>
      <c r="B185" s="17" t="s">
        <v>765</v>
      </c>
      <c r="C185" s="18" t="s">
        <v>3092</v>
      </c>
      <c r="D185" s="17" t="str">
        <f>VLOOKUP($C185,allFlowProduct!$A:$P,4,FALSE)</f>
        <v>ผักแพ้ว</v>
      </c>
      <c r="E185" s="17" t="str">
        <f>VLOOKUP($C185,allFlowProduct!$A:$P,5,FALSE)</f>
        <v>กก</v>
      </c>
      <c r="F185" s="17">
        <f>VLOOKUP($C185,allFlowProduct!$A:$P,3,FALSE)</f>
        <v>3</v>
      </c>
      <c r="G185" s="17">
        <f>VLOOKUP($C185,allFlowProduct!$A:$P,8,FALSE)</f>
        <v>7</v>
      </c>
      <c r="H185" s="17">
        <f t="shared" si="2"/>
        <v>-1</v>
      </c>
    </row>
    <row r="186" spans="1:8" x14ac:dyDescent="0.5">
      <c r="A186" s="17" t="s">
        <v>839</v>
      </c>
      <c r="B186" s="17" t="s">
        <v>191</v>
      </c>
      <c r="C186" s="18" t="s">
        <v>3121</v>
      </c>
      <c r="D186" s="17" t="str">
        <f>VLOOKUP($C186,allFlowProduct!$A:$P,4,FALSE)</f>
        <v>ผักโขม</v>
      </c>
      <c r="E186" s="17" t="str">
        <f>VLOOKUP($C186,allFlowProduct!$A:$P,5,FALSE)</f>
        <v>กก</v>
      </c>
      <c r="F186" s="17">
        <f>VLOOKUP($C186,allFlowProduct!$A:$P,3,FALSE)</f>
        <v>3</v>
      </c>
      <c r="G186" s="17">
        <f>VLOOKUP($C186,allFlowProduct!$A:$P,8,FALSE)</f>
        <v>7</v>
      </c>
      <c r="H186" s="17">
        <f t="shared" si="2"/>
        <v>-1</v>
      </c>
    </row>
    <row r="187" spans="1:8" x14ac:dyDescent="0.5">
      <c r="A187" s="17" t="s">
        <v>849</v>
      </c>
      <c r="B187" s="17" t="s">
        <v>765</v>
      </c>
      <c r="C187" s="18" t="s">
        <v>3115</v>
      </c>
      <c r="D187" s="17" t="str">
        <f>VLOOKUP($C187,allFlowProduct!$A:$P,4,FALSE)</f>
        <v>ผักกระเฉด</v>
      </c>
      <c r="E187" s="17" t="str">
        <f>VLOOKUP($C187,allFlowProduct!$A:$P,5,FALSE)</f>
        <v>กก</v>
      </c>
      <c r="F187" s="17">
        <f>VLOOKUP($C187,allFlowProduct!$A:$P,3,FALSE)</f>
        <v>3</v>
      </c>
      <c r="G187" s="17">
        <f>VLOOKUP($C187,allFlowProduct!$A:$P,8,FALSE)</f>
        <v>7</v>
      </c>
      <c r="H187" s="17">
        <f t="shared" si="2"/>
        <v>-1</v>
      </c>
    </row>
    <row r="188" spans="1:8" x14ac:dyDescent="0.5">
      <c r="A188" s="17" t="s">
        <v>854</v>
      </c>
      <c r="B188" s="17" t="s">
        <v>191</v>
      </c>
      <c r="C188" s="18" t="s">
        <v>3062</v>
      </c>
      <c r="D188" s="17" t="str">
        <f>VLOOKUP($C188,allFlowProduct!$A:$P,4,FALSE)</f>
        <v>ผักกาดเขียว</v>
      </c>
      <c r="E188" s="17" t="str">
        <f>VLOOKUP($C188,allFlowProduct!$A:$P,5,FALSE)</f>
        <v>กก</v>
      </c>
      <c r="F188" s="17">
        <f>VLOOKUP($C188,allFlowProduct!$A:$P,3,FALSE)</f>
        <v>3</v>
      </c>
      <c r="G188" s="17">
        <f>VLOOKUP($C188,allFlowProduct!$A:$P,8,FALSE)</f>
        <v>7</v>
      </c>
      <c r="H188" s="17">
        <f t="shared" si="2"/>
        <v>-1</v>
      </c>
    </row>
    <row r="189" spans="1:8" x14ac:dyDescent="0.5">
      <c r="A189" s="17" t="s">
        <v>953</v>
      </c>
      <c r="B189" s="17" t="s">
        <v>191</v>
      </c>
      <c r="C189" s="18" t="s">
        <v>3062</v>
      </c>
      <c r="D189" s="17" t="str">
        <f>VLOOKUP($C189,allFlowProduct!$A:$P,4,FALSE)</f>
        <v>ผักกาดเขียว</v>
      </c>
      <c r="E189" s="17" t="str">
        <f>VLOOKUP($C189,allFlowProduct!$A:$P,5,FALSE)</f>
        <v>กก</v>
      </c>
      <c r="F189" s="17">
        <f>VLOOKUP($C189,allFlowProduct!$A:$P,3,FALSE)</f>
        <v>3</v>
      </c>
      <c r="G189" s="17">
        <f>VLOOKUP($C189,allFlowProduct!$A:$P,8,FALSE)</f>
        <v>7</v>
      </c>
      <c r="H189" s="17">
        <f t="shared" si="2"/>
        <v>-1</v>
      </c>
    </row>
    <row r="190" spans="1:8" x14ac:dyDescent="0.5">
      <c r="A190" s="17" t="s">
        <v>862</v>
      </c>
      <c r="B190" s="17" t="s">
        <v>191</v>
      </c>
      <c r="C190" s="18" t="s">
        <v>3061</v>
      </c>
      <c r="D190" s="17" t="str">
        <f>VLOOKUP($C190,allFlowProduct!$A:$P,4,FALSE)</f>
        <v>ผักกาดขาว</v>
      </c>
      <c r="E190" s="17" t="str">
        <f>VLOOKUP($C190,allFlowProduct!$A:$P,5,FALSE)</f>
        <v>กก</v>
      </c>
      <c r="F190" s="17">
        <f>VLOOKUP($C190,allFlowProduct!$A:$P,3,FALSE)</f>
        <v>3</v>
      </c>
      <c r="G190" s="17">
        <f>VLOOKUP($C190,allFlowProduct!$A:$P,8,FALSE)</f>
        <v>7</v>
      </c>
      <c r="H190" s="17">
        <f t="shared" si="2"/>
        <v>-1</v>
      </c>
    </row>
    <row r="191" spans="1:8" x14ac:dyDescent="0.5">
      <c r="A191" s="17" t="s">
        <v>862</v>
      </c>
      <c r="B191" s="17" t="s">
        <v>998</v>
      </c>
      <c r="C191" s="18" t="s">
        <v>3061</v>
      </c>
      <c r="D191" s="17" t="str">
        <f>VLOOKUP($C191,allFlowProduct!$A:$P,4,FALSE)</f>
        <v>ผักกาดขาว</v>
      </c>
      <c r="E191" s="17" t="str">
        <f>VLOOKUP($C191,allFlowProduct!$A:$P,5,FALSE)</f>
        <v>กก</v>
      </c>
      <c r="F191" s="17">
        <f>VLOOKUP($C191,allFlowProduct!$A:$P,3,FALSE)</f>
        <v>3</v>
      </c>
      <c r="G191" s="17">
        <f>VLOOKUP($C191,allFlowProduct!$A:$P,8,FALSE)</f>
        <v>7</v>
      </c>
      <c r="H191" s="17">
        <f t="shared" si="2"/>
        <v>-1</v>
      </c>
    </row>
    <row r="192" spans="1:8" x14ac:dyDescent="0.5">
      <c r="A192" s="17" t="s">
        <v>944</v>
      </c>
      <c r="B192" s="17" t="s">
        <v>765</v>
      </c>
      <c r="C192" s="18" t="s">
        <v>3124</v>
      </c>
      <c r="D192" s="17" t="str">
        <f>VLOOKUP($C192,allFlowProduct!$A:$P,4,FALSE)</f>
        <v>ผักกาดดอยตุง</v>
      </c>
      <c r="E192" s="17" t="str">
        <f>VLOOKUP($C192,allFlowProduct!$A:$P,5,FALSE)</f>
        <v>กก</v>
      </c>
      <c r="F192" s="17">
        <f>VLOOKUP($C192,allFlowProduct!$A:$P,3,FALSE)</f>
        <v>3</v>
      </c>
      <c r="G192" s="17">
        <f>VLOOKUP($C192,allFlowProduct!$A:$P,8,FALSE)</f>
        <v>7</v>
      </c>
      <c r="H192" s="17">
        <f t="shared" si="2"/>
        <v>-1</v>
      </c>
    </row>
    <row r="193" spans="1:8" x14ac:dyDescent="0.5">
      <c r="A193" s="17" t="s">
        <v>852</v>
      </c>
      <c r="B193" s="17" t="s">
        <v>191</v>
      </c>
      <c r="C193" s="18" t="s">
        <v>3063</v>
      </c>
      <c r="D193" s="17" t="str">
        <f>VLOOKUP($C193,allFlowProduct!$A:$P,4,FALSE)</f>
        <v>ผักกาดหิ่น</v>
      </c>
      <c r="E193" s="17" t="str">
        <f>VLOOKUP($C193,allFlowProduct!$A:$P,5,FALSE)</f>
        <v>กก</v>
      </c>
      <c r="F193" s="17">
        <f>VLOOKUP($C193,allFlowProduct!$A:$P,3,FALSE)</f>
        <v>3</v>
      </c>
      <c r="G193" s="17">
        <f>VLOOKUP($C193,allFlowProduct!$A:$P,8,FALSE)</f>
        <v>7</v>
      </c>
      <c r="H193" s="17">
        <f t="shared" si="2"/>
        <v>-1</v>
      </c>
    </row>
    <row r="194" spans="1:8" x14ac:dyDescent="0.5">
      <c r="A194" s="17" t="s">
        <v>852</v>
      </c>
      <c r="B194" s="17" t="s">
        <v>998</v>
      </c>
      <c r="C194" s="18" t="s">
        <v>3063</v>
      </c>
      <c r="D194" s="17" t="str">
        <f>VLOOKUP($C194,allFlowProduct!$A:$P,4,FALSE)</f>
        <v>ผักกาดหิ่น</v>
      </c>
      <c r="E194" s="17" t="str">
        <f>VLOOKUP($C194,allFlowProduct!$A:$P,5,FALSE)</f>
        <v>กก</v>
      </c>
      <c r="F194" s="17">
        <f>VLOOKUP($C194,allFlowProduct!$A:$P,3,FALSE)</f>
        <v>3</v>
      </c>
      <c r="G194" s="17">
        <f>VLOOKUP($C194,allFlowProduct!$A:$P,8,FALSE)</f>
        <v>7</v>
      </c>
      <c r="H194" s="17">
        <f t="shared" ref="H194:H257" si="3">IF($G194=7,-1,IF($G194=1,7,IF($G194=3,7,IF($G194=5,0,"error"))))</f>
        <v>-1</v>
      </c>
    </row>
    <row r="195" spans="1:8" x14ac:dyDescent="0.5">
      <c r="A195" s="17" t="s">
        <v>951</v>
      </c>
      <c r="B195" s="17" t="s">
        <v>191</v>
      </c>
      <c r="C195" s="18" t="s">
        <v>3093</v>
      </c>
      <c r="D195" s="17" t="str">
        <f>VLOOKUP($C195,allFlowProduct!$A:$P,4,FALSE)</f>
        <v>ผักกูด</v>
      </c>
      <c r="E195" s="17" t="str">
        <f>VLOOKUP($C195,allFlowProduct!$A:$P,5,FALSE)</f>
        <v>กก</v>
      </c>
      <c r="F195" s="17">
        <f>VLOOKUP($C195,allFlowProduct!$A:$P,3,FALSE)</f>
        <v>3</v>
      </c>
      <c r="G195" s="17">
        <f>VLOOKUP($C195,allFlowProduct!$A:$P,8,FALSE)</f>
        <v>7</v>
      </c>
      <c r="H195" s="17">
        <f t="shared" si="3"/>
        <v>-1</v>
      </c>
    </row>
    <row r="196" spans="1:8" x14ac:dyDescent="0.5">
      <c r="A196" s="17" t="s">
        <v>860</v>
      </c>
      <c r="B196" s="17" t="s">
        <v>191</v>
      </c>
      <c r="C196" s="18" t="s">
        <v>3105</v>
      </c>
      <c r="D196" s="17" t="str">
        <f>VLOOKUP($C196,allFlowProduct!$A:$P,4,FALSE)</f>
        <v>ผักชีจีน</v>
      </c>
      <c r="E196" s="17" t="str">
        <f>VLOOKUP($C196,allFlowProduct!$A:$P,5,FALSE)</f>
        <v>กก</v>
      </c>
      <c r="F196" s="17">
        <f>VLOOKUP($C196,allFlowProduct!$A:$P,3,FALSE)</f>
        <v>3</v>
      </c>
      <c r="G196" s="17">
        <f>VLOOKUP($C196,allFlowProduct!$A:$P,8,FALSE)</f>
        <v>7</v>
      </c>
      <c r="H196" s="17">
        <f t="shared" si="3"/>
        <v>-1</v>
      </c>
    </row>
    <row r="197" spans="1:8" x14ac:dyDescent="0.5">
      <c r="A197" s="17" t="s">
        <v>860</v>
      </c>
      <c r="B197" s="17" t="s">
        <v>998</v>
      </c>
      <c r="C197" s="18" t="s">
        <v>3105</v>
      </c>
      <c r="D197" s="17" t="str">
        <f>VLOOKUP($C197,allFlowProduct!$A:$P,4,FALSE)</f>
        <v>ผักชีจีน</v>
      </c>
      <c r="E197" s="17" t="str">
        <f>VLOOKUP($C197,allFlowProduct!$A:$P,5,FALSE)</f>
        <v>กก</v>
      </c>
      <c r="F197" s="17">
        <f>VLOOKUP($C197,allFlowProduct!$A:$P,3,FALSE)</f>
        <v>3</v>
      </c>
      <c r="G197" s="17">
        <f>VLOOKUP($C197,allFlowProduct!$A:$P,8,FALSE)</f>
        <v>7</v>
      </c>
      <c r="H197" s="17">
        <f t="shared" si="3"/>
        <v>-1</v>
      </c>
    </row>
    <row r="198" spans="1:8" x14ac:dyDescent="0.5">
      <c r="A198" s="17" t="s">
        <v>836</v>
      </c>
      <c r="B198" s="17" t="s">
        <v>191</v>
      </c>
      <c r="C198" s="18" t="s">
        <v>3107</v>
      </c>
      <c r="D198" s="17" t="str">
        <f>VLOOKUP($C198,allFlowProduct!$A:$P,4,FALSE)</f>
        <v>ผักชีฝรั่ง</v>
      </c>
      <c r="E198" s="17" t="str">
        <f>VLOOKUP($C198,allFlowProduct!$A:$P,5,FALSE)</f>
        <v>กก</v>
      </c>
      <c r="F198" s="17">
        <f>VLOOKUP($C198,allFlowProduct!$A:$P,3,FALSE)</f>
        <v>3</v>
      </c>
      <c r="G198" s="17">
        <f>VLOOKUP($C198,allFlowProduct!$A:$P,8,FALSE)</f>
        <v>7</v>
      </c>
      <c r="H198" s="17">
        <f t="shared" si="3"/>
        <v>-1</v>
      </c>
    </row>
    <row r="199" spans="1:8" x14ac:dyDescent="0.5">
      <c r="A199" s="17" t="s">
        <v>836</v>
      </c>
      <c r="B199" s="17" t="s">
        <v>998</v>
      </c>
      <c r="C199" s="18" t="s">
        <v>3107</v>
      </c>
      <c r="D199" s="17" t="str">
        <f>VLOOKUP($C199,allFlowProduct!$A:$P,4,FALSE)</f>
        <v>ผักชีฝรั่ง</v>
      </c>
      <c r="E199" s="17" t="str">
        <f>VLOOKUP($C199,allFlowProduct!$A:$P,5,FALSE)</f>
        <v>กก</v>
      </c>
      <c r="F199" s="17">
        <f>VLOOKUP($C199,allFlowProduct!$A:$P,3,FALSE)</f>
        <v>3</v>
      </c>
      <c r="G199" s="17">
        <f>VLOOKUP($C199,allFlowProduct!$A:$P,8,FALSE)</f>
        <v>7</v>
      </c>
      <c r="H199" s="17">
        <f t="shared" si="3"/>
        <v>-1</v>
      </c>
    </row>
    <row r="200" spans="1:8" x14ac:dyDescent="0.5">
      <c r="A200" s="17" t="s">
        <v>939</v>
      </c>
      <c r="B200" s="17" t="s">
        <v>191</v>
      </c>
      <c r="C200" s="18" t="s">
        <v>3106</v>
      </c>
      <c r="D200" s="17" t="str">
        <f>VLOOKUP($C200,allFlowProduct!$A:$P,4,FALSE)</f>
        <v>ผักชีลาว</v>
      </c>
      <c r="E200" s="17" t="str">
        <f>VLOOKUP($C200,allFlowProduct!$A:$P,5,FALSE)</f>
        <v>กก</v>
      </c>
      <c r="F200" s="17">
        <f>VLOOKUP($C200,allFlowProduct!$A:$P,3,FALSE)</f>
        <v>3</v>
      </c>
      <c r="G200" s="17">
        <f>VLOOKUP($C200,allFlowProduct!$A:$P,8,FALSE)</f>
        <v>7</v>
      </c>
      <c r="H200" s="17">
        <f t="shared" si="3"/>
        <v>-1</v>
      </c>
    </row>
    <row r="201" spans="1:8" x14ac:dyDescent="0.5">
      <c r="A201" s="17" t="s">
        <v>939</v>
      </c>
      <c r="B201" s="17" t="s">
        <v>998</v>
      </c>
      <c r="C201" s="18" t="s">
        <v>3106</v>
      </c>
      <c r="D201" s="17" t="str">
        <f>VLOOKUP($C201,allFlowProduct!$A:$P,4,FALSE)</f>
        <v>ผักชีลาว</v>
      </c>
      <c r="E201" s="17" t="str">
        <f>VLOOKUP($C201,allFlowProduct!$A:$P,5,FALSE)</f>
        <v>กก</v>
      </c>
      <c r="F201" s="17">
        <f>VLOOKUP($C201,allFlowProduct!$A:$P,3,FALSE)</f>
        <v>3</v>
      </c>
      <c r="G201" s="17">
        <f>VLOOKUP($C201,allFlowProduct!$A:$P,8,FALSE)</f>
        <v>7</v>
      </c>
      <c r="H201" s="17">
        <f t="shared" si="3"/>
        <v>-1</v>
      </c>
    </row>
    <row r="202" spans="1:8" x14ac:dyDescent="0.5">
      <c r="A202" s="17" t="s">
        <v>942</v>
      </c>
      <c r="B202" s="17" t="s">
        <v>765</v>
      </c>
      <c r="C202" s="18" t="s">
        <v>3120</v>
      </c>
      <c r="D202" s="17" t="str">
        <f>VLOOKUP($C202,allFlowProduct!$A:$P,4,FALSE)</f>
        <v>ผักติ้ว</v>
      </c>
      <c r="E202" s="17" t="str">
        <f>VLOOKUP($C202,allFlowProduct!$A:$P,5,FALSE)</f>
        <v>กก</v>
      </c>
      <c r="F202" s="17">
        <f>VLOOKUP($C202,allFlowProduct!$A:$P,3,FALSE)</f>
        <v>3</v>
      </c>
      <c r="G202" s="17">
        <f>VLOOKUP($C202,allFlowProduct!$A:$P,8,FALSE)</f>
        <v>7</v>
      </c>
      <c r="H202" s="17">
        <f t="shared" si="3"/>
        <v>-1</v>
      </c>
    </row>
    <row r="203" spans="1:8" x14ac:dyDescent="0.5">
      <c r="A203" s="17" t="s">
        <v>827</v>
      </c>
      <c r="B203" s="17" t="s">
        <v>191</v>
      </c>
      <c r="C203" s="18" t="s">
        <v>3112</v>
      </c>
      <c r="D203" s="17" t="str">
        <f>VLOOKUP($C203,allFlowProduct!$A:$P,4,FALSE)</f>
        <v>ผักบุ้ง</v>
      </c>
      <c r="E203" s="17" t="str">
        <f>VLOOKUP($C203,allFlowProduct!$A:$P,5,FALSE)</f>
        <v>กก</v>
      </c>
      <c r="F203" s="17">
        <f>VLOOKUP($C203,allFlowProduct!$A:$P,3,FALSE)</f>
        <v>3</v>
      </c>
      <c r="G203" s="17">
        <f>VLOOKUP($C203,allFlowProduct!$A:$P,8,FALSE)</f>
        <v>7</v>
      </c>
      <c r="H203" s="17">
        <f t="shared" si="3"/>
        <v>-1</v>
      </c>
    </row>
    <row r="204" spans="1:8" x14ac:dyDescent="0.5">
      <c r="A204" s="17" t="s">
        <v>827</v>
      </c>
      <c r="B204" s="17" t="s">
        <v>998</v>
      </c>
      <c r="C204" s="18" t="s">
        <v>3112</v>
      </c>
      <c r="D204" s="17" t="str">
        <f>VLOOKUP($C204,allFlowProduct!$A:$P,4,FALSE)</f>
        <v>ผักบุ้ง</v>
      </c>
      <c r="E204" s="17" t="str">
        <f>VLOOKUP($C204,allFlowProduct!$A:$P,5,FALSE)</f>
        <v>กก</v>
      </c>
      <c r="F204" s="17">
        <f>VLOOKUP($C204,allFlowProduct!$A:$P,3,FALSE)</f>
        <v>3</v>
      </c>
      <c r="G204" s="17">
        <f>VLOOKUP($C204,allFlowProduct!$A:$P,8,FALSE)</f>
        <v>7</v>
      </c>
      <c r="H204" s="17">
        <f t="shared" si="3"/>
        <v>-1</v>
      </c>
    </row>
    <row r="205" spans="1:8" x14ac:dyDescent="0.5">
      <c r="A205" s="17" t="s">
        <v>838</v>
      </c>
      <c r="B205" s="17" t="s">
        <v>765</v>
      </c>
      <c r="C205" s="18" t="s">
        <v>3112</v>
      </c>
      <c r="D205" s="17" t="str">
        <f>VLOOKUP($C205,allFlowProduct!$A:$P,4,FALSE)</f>
        <v>ผักบุ้ง</v>
      </c>
      <c r="E205" s="17" t="str">
        <f>VLOOKUP($C205,allFlowProduct!$A:$P,5,FALSE)</f>
        <v>กก</v>
      </c>
      <c r="F205" s="17">
        <f>VLOOKUP($C205,allFlowProduct!$A:$P,3,FALSE)</f>
        <v>3</v>
      </c>
      <c r="G205" s="17">
        <f>VLOOKUP($C205,allFlowProduct!$A:$P,8,FALSE)</f>
        <v>7</v>
      </c>
      <c r="H205" s="17">
        <f t="shared" si="3"/>
        <v>-1</v>
      </c>
    </row>
    <row r="206" spans="1:8" x14ac:dyDescent="0.5">
      <c r="A206" s="17" t="s">
        <v>828</v>
      </c>
      <c r="B206" s="17" t="s">
        <v>191</v>
      </c>
      <c r="C206" s="18" t="s">
        <v>3114</v>
      </c>
      <c r="D206" s="17" t="str">
        <f>VLOOKUP($C206,allFlowProduct!$A:$P,4,FALSE)</f>
        <v>ผักปลัง</v>
      </c>
      <c r="E206" s="17" t="str">
        <f>VLOOKUP($C206,allFlowProduct!$A:$P,5,FALSE)</f>
        <v>กก</v>
      </c>
      <c r="F206" s="17">
        <f>VLOOKUP($C206,allFlowProduct!$A:$P,3,FALSE)</f>
        <v>3</v>
      </c>
      <c r="G206" s="17">
        <f>VLOOKUP($C206,allFlowProduct!$A:$P,8,FALSE)</f>
        <v>7</v>
      </c>
      <c r="H206" s="17">
        <f t="shared" si="3"/>
        <v>-1</v>
      </c>
    </row>
    <row r="207" spans="1:8" x14ac:dyDescent="0.5">
      <c r="A207" s="17" t="s">
        <v>828</v>
      </c>
      <c r="B207" s="17" t="s">
        <v>998</v>
      </c>
      <c r="C207" s="18" t="s">
        <v>3114</v>
      </c>
      <c r="D207" s="17" t="str">
        <f>VLOOKUP($C207,allFlowProduct!$A:$P,4,FALSE)</f>
        <v>ผักปลัง</v>
      </c>
      <c r="E207" s="17" t="str">
        <f>VLOOKUP($C207,allFlowProduct!$A:$P,5,FALSE)</f>
        <v>กก</v>
      </c>
      <c r="F207" s="17">
        <f>VLOOKUP($C207,allFlowProduct!$A:$P,3,FALSE)</f>
        <v>3</v>
      </c>
      <c r="G207" s="17">
        <f>VLOOKUP($C207,allFlowProduct!$A:$P,8,FALSE)</f>
        <v>7</v>
      </c>
      <c r="H207" s="17">
        <f t="shared" si="3"/>
        <v>-1</v>
      </c>
    </row>
    <row r="208" spans="1:8" x14ac:dyDescent="0.5">
      <c r="A208" s="17" t="s">
        <v>832</v>
      </c>
      <c r="B208" s="17" t="s">
        <v>191</v>
      </c>
      <c r="C208" s="18" t="s">
        <v>3102</v>
      </c>
      <c r="D208" s="17" t="str">
        <f>VLOOKUP($C208,allFlowProduct!$A:$P,4,FALSE)</f>
        <v>ผักสลัด</v>
      </c>
      <c r="E208" s="17" t="str">
        <f>VLOOKUP($C208,allFlowProduct!$A:$P,5,FALSE)</f>
        <v>กก</v>
      </c>
      <c r="F208" s="17">
        <f>VLOOKUP($C208,allFlowProduct!$A:$P,3,FALSE)</f>
        <v>3</v>
      </c>
      <c r="G208" s="17">
        <f>VLOOKUP($C208,allFlowProduct!$A:$P,8,FALSE)</f>
        <v>7</v>
      </c>
      <c r="H208" s="17">
        <f t="shared" si="3"/>
        <v>-1</v>
      </c>
    </row>
    <row r="209" spans="1:8" x14ac:dyDescent="0.5">
      <c r="A209" s="17" t="s">
        <v>832</v>
      </c>
      <c r="B209" s="17" t="s">
        <v>998</v>
      </c>
      <c r="C209" s="18" t="s">
        <v>3102</v>
      </c>
      <c r="D209" s="17" t="str">
        <f>VLOOKUP($C209,allFlowProduct!$A:$P,4,FALSE)</f>
        <v>ผักสลัด</v>
      </c>
      <c r="E209" s="17" t="str">
        <f>VLOOKUP($C209,allFlowProduct!$A:$P,5,FALSE)</f>
        <v>กก</v>
      </c>
      <c r="F209" s="17">
        <f>VLOOKUP($C209,allFlowProduct!$A:$P,3,FALSE)</f>
        <v>3</v>
      </c>
      <c r="G209" s="17">
        <f>VLOOKUP($C209,allFlowProduct!$A:$P,8,FALSE)</f>
        <v>7</v>
      </c>
      <c r="H209" s="17">
        <f t="shared" si="3"/>
        <v>-1</v>
      </c>
    </row>
    <row r="210" spans="1:8" x14ac:dyDescent="0.5">
      <c r="A210" s="17" t="s">
        <v>856</v>
      </c>
      <c r="B210" s="17" t="s">
        <v>765</v>
      </c>
      <c r="C210" s="18" t="s">
        <v>3091</v>
      </c>
      <c r="D210" s="17" t="str">
        <f>VLOOKUP($C210,allFlowProduct!$A:$P,4,FALSE)</f>
        <v>ผักหวานบ้าน</v>
      </c>
      <c r="E210" s="17" t="str">
        <f>VLOOKUP($C210,allFlowProduct!$A:$P,5,FALSE)</f>
        <v>กก</v>
      </c>
      <c r="F210" s="17">
        <f>VLOOKUP($C210,allFlowProduct!$A:$P,3,FALSE)</f>
        <v>3</v>
      </c>
      <c r="G210" s="17">
        <f>VLOOKUP($C210,allFlowProduct!$A:$P,8,FALSE)</f>
        <v>7</v>
      </c>
      <c r="H210" s="17">
        <f t="shared" si="3"/>
        <v>-1</v>
      </c>
    </row>
    <row r="211" spans="1:8" x14ac:dyDescent="0.5">
      <c r="A211" s="17" t="s">
        <v>956</v>
      </c>
      <c r="B211" s="17" t="s">
        <v>765</v>
      </c>
      <c r="C211" s="18" t="s">
        <v>3108</v>
      </c>
      <c r="D211" s="17" t="str">
        <f>VLOOKUP($C211,allFlowProduct!$A:$P,4,FALSE)</f>
        <v>ผักหัวหมู</v>
      </c>
      <c r="E211" s="17" t="str">
        <f>VLOOKUP($C211,allFlowProduct!$A:$P,5,FALSE)</f>
        <v>กก</v>
      </c>
      <c r="F211" s="17">
        <f>VLOOKUP($C211,allFlowProduct!$A:$P,3,FALSE)</f>
        <v>3</v>
      </c>
      <c r="G211" s="17">
        <f>VLOOKUP($C211,allFlowProduct!$A:$P,8,FALSE)</f>
        <v>7</v>
      </c>
      <c r="H211" s="17">
        <f t="shared" si="3"/>
        <v>-1</v>
      </c>
    </row>
    <row r="212" spans="1:8" x14ac:dyDescent="0.5">
      <c r="A212" s="17" t="s">
        <v>869</v>
      </c>
      <c r="B212" s="17" t="s">
        <v>191</v>
      </c>
      <c r="C212" s="18" t="s">
        <v>2954</v>
      </c>
      <c r="D212" s="17" t="str">
        <f>VLOOKUP($C212,allFlowProduct!$A:$P,4,FALSE)</f>
        <v>ฝรั่ง</v>
      </c>
      <c r="E212" s="17" t="str">
        <f>VLOOKUP($C212,allFlowProduct!$A:$P,5,FALSE)</f>
        <v>กก</v>
      </c>
      <c r="F212" s="17">
        <f>VLOOKUP($C212,allFlowProduct!$A:$P,3,FALSE)</f>
        <v>3</v>
      </c>
      <c r="G212" s="17">
        <f>VLOOKUP($C212,allFlowProduct!$A:$P,8,FALSE)</f>
        <v>7</v>
      </c>
      <c r="H212" s="17">
        <f t="shared" si="3"/>
        <v>-1</v>
      </c>
    </row>
    <row r="213" spans="1:8" x14ac:dyDescent="0.5">
      <c r="A213" s="17" t="s">
        <v>869</v>
      </c>
      <c r="B213" s="17" t="s">
        <v>1008</v>
      </c>
      <c r="C213" s="18" t="s">
        <v>2954</v>
      </c>
      <c r="D213" s="17" t="str">
        <f>VLOOKUP($C213,allFlowProduct!$A:$P,4,FALSE)</f>
        <v>ฝรั่ง</v>
      </c>
      <c r="E213" s="17" t="str">
        <f>VLOOKUP($C213,allFlowProduct!$A:$P,5,FALSE)</f>
        <v>กก</v>
      </c>
      <c r="F213" s="17">
        <f>VLOOKUP($C213,allFlowProduct!$A:$P,3,FALSE)</f>
        <v>3</v>
      </c>
      <c r="G213" s="17">
        <f>VLOOKUP($C213,allFlowProduct!$A:$P,8,FALSE)</f>
        <v>7</v>
      </c>
      <c r="H213" s="17">
        <f t="shared" si="3"/>
        <v>-1</v>
      </c>
    </row>
    <row r="214" spans="1:8" x14ac:dyDescent="0.5">
      <c r="A214" s="17" t="s">
        <v>788</v>
      </c>
      <c r="B214" s="17" t="s">
        <v>191</v>
      </c>
      <c r="C214" s="18" t="s">
        <v>3078</v>
      </c>
      <c r="D214" s="17" t="str">
        <f>VLOOKUP($C214,allFlowProduct!$A:$P,4,FALSE)</f>
        <v>พริกเขียว</v>
      </c>
      <c r="E214" s="17" t="str">
        <f>VLOOKUP($C214,allFlowProduct!$A:$P,5,FALSE)</f>
        <v>กก</v>
      </c>
      <c r="F214" s="17">
        <f>VLOOKUP($C214,allFlowProduct!$A:$P,3,FALSE)</f>
        <v>3</v>
      </c>
      <c r="G214" s="17">
        <f>VLOOKUP($C214,allFlowProduct!$A:$P,8,FALSE)</f>
        <v>7</v>
      </c>
      <c r="H214" s="17">
        <f t="shared" si="3"/>
        <v>-1</v>
      </c>
    </row>
    <row r="215" spans="1:8" x14ac:dyDescent="0.5">
      <c r="A215" s="17" t="s">
        <v>932</v>
      </c>
      <c r="B215" s="17" t="s">
        <v>998</v>
      </c>
      <c r="C215" s="18" t="s">
        <v>3077</v>
      </c>
      <c r="D215" s="17" t="str">
        <f>VLOOKUP($C215,allFlowProduct!$A:$P,4,FALSE)</f>
        <v>พริกแดง</v>
      </c>
      <c r="E215" s="17" t="str">
        <f>VLOOKUP($C215,allFlowProduct!$A:$P,5,FALSE)</f>
        <v>กก</v>
      </c>
      <c r="F215" s="17">
        <f>VLOOKUP($C215,allFlowProduct!$A:$P,3,FALSE)</f>
        <v>3</v>
      </c>
      <c r="G215" s="17">
        <f>VLOOKUP($C215,allFlowProduct!$A:$P,8,FALSE)</f>
        <v>7</v>
      </c>
      <c r="H215" s="17">
        <f t="shared" si="3"/>
        <v>-1</v>
      </c>
    </row>
    <row r="216" spans="1:8" x14ac:dyDescent="0.5">
      <c r="A216" s="17" t="s">
        <v>911</v>
      </c>
      <c r="B216" s="17" t="s">
        <v>765</v>
      </c>
      <c r="C216" s="24"/>
      <c r="D216" s="17" t="e">
        <f>VLOOKUP($C216,allFlowProduct!$A:$P,4,FALSE)</f>
        <v>#N/A</v>
      </c>
      <c r="E216" s="17" t="e">
        <f>VLOOKUP($C216,allFlowProduct!$A:$P,5,FALSE)</f>
        <v>#N/A</v>
      </c>
      <c r="F216" s="17" t="e">
        <f>VLOOKUP($C216,allFlowProduct!$A:$P,3,FALSE)</f>
        <v>#N/A</v>
      </c>
      <c r="G216" s="17" t="e">
        <f>VLOOKUP($C216,allFlowProduct!$A:$P,8,FALSE)</f>
        <v>#N/A</v>
      </c>
      <c r="H216" s="17" t="e">
        <f t="shared" si="3"/>
        <v>#N/A</v>
      </c>
    </row>
    <row r="217" spans="1:8" x14ac:dyDescent="0.5">
      <c r="A217" s="17" t="s">
        <v>804</v>
      </c>
      <c r="B217" s="17" t="s">
        <v>191</v>
      </c>
      <c r="C217" s="18" t="s">
        <v>3086</v>
      </c>
      <c r="D217" s="17" t="str">
        <f>VLOOKUP($C217,allFlowProduct!$A:$P,4,FALSE)</f>
        <v>พริกกะเหรี่ยง</v>
      </c>
      <c r="E217" s="17" t="str">
        <f>VLOOKUP($C217,allFlowProduct!$A:$P,5,FALSE)</f>
        <v>กก</v>
      </c>
      <c r="F217" s="17">
        <f>VLOOKUP($C217,allFlowProduct!$A:$P,3,FALSE)</f>
        <v>3</v>
      </c>
      <c r="G217" s="17">
        <f>VLOOKUP($C217,allFlowProduct!$A:$P,8,FALSE)</f>
        <v>7</v>
      </c>
      <c r="H217" s="17">
        <f t="shared" si="3"/>
        <v>-1</v>
      </c>
    </row>
    <row r="218" spans="1:8" x14ac:dyDescent="0.5">
      <c r="A218" s="17" t="s">
        <v>804</v>
      </c>
      <c r="B218" s="17" t="s">
        <v>998</v>
      </c>
      <c r="C218" s="18" t="s">
        <v>3086</v>
      </c>
      <c r="D218" s="17" t="str">
        <f>VLOOKUP($C218,allFlowProduct!$A:$P,4,FALSE)</f>
        <v>พริกกะเหรี่ยง</v>
      </c>
      <c r="E218" s="17" t="str">
        <f>VLOOKUP($C218,allFlowProduct!$A:$P,5,FALSE)</f>
        <v>กก</v>
      </c>
      <c r="F218" s="17">
        <f>VLOOKUP($C218,allFlowProduct!$A:$P,3,FALSE)</f>
        <v>3</v>
      </c>
      <c r="G218" s="17">
        <f>VLOOKUP($C218,allFlowProduct!$A:$P,8,FALSE)</f>
        <v>7</v>
      </c>
      <c r="H218" s="17">
        <f t="shared" si="3"/>
        <v>-1</v>
      </c>
    </row>
    <row r="219" spans="1:8" x14ac:dyDescent="0.5">
      <c r="A219" s="17" t="s">
        <v>799</v>
      </c>
      <c r="B219" s="17" t="s">
        <v>191</v>
      </c>
      <c r="C219" s="18" t="s">
        <v>3083</v>
      </c>
      <c r="D219" s="17" t="str">
        <f>VLOOKUP($C219,allFlowProduct!$A:$P,4,FALSE)</f>
        <v>พริกขี้หนู</v>
      </c>
      <c r="E219" s="17" t="str">
        <f>VLOOKUP($C219,allFlowProduct!$A:$P,5,FALSE)</f>
        <v>กก</v>
      </c>
      <c r="F219" s="17">
        <f>VLOOKUP($C219,allFlowProduct!$A:$P,3,FALSE)</f>
        <v>3</v>
      </c>
      <c r="G219" s="17">
        <f>VLOOKUP($C219,allFlowProduct!$A:$P,8,FALSE)</f>
        <v>7</v>
      </c>
      <c r="H219" s="17">
        <f t="shared" si="3"/>
        <v>-1</v>
      </c>
    </row>
    <row r="220" spans="1:8" x14ac:dyDescent="0.5">
      <c r="A220" s="17" t="s">
        <v>815</v>
      </c>
      <c r="B220" s="17" t="s">
        <v>765</v>
      </c>
      <c r="C220" s="18" t="s">
        <v>3084</v>
      </c>
      <c r="D220" s="17" t="str">
        <f>VLOOKUP($C220,allFlowProduct!$A:$P,4,FALSE)</f>
        <v>พริกหนุ่ม</v>
      </c>
      <c r="E220" s="17" t="str">
        <f>VLOOKUP($C220,allFlowProduct!$A:$P,5,FALSE)</f>
        <v>กก</v>
      </c>
      <c r="F220" s="17">
        <f>VLOOKUP($C220,allFlowProduct!$A:$P,3,FALSE)</f>
        <v>3</v>
      </c>
      <c r="G220" s="17">
        <f>VLOOKUP($C220,allFlowProduct!$A:$P,8,FALSE)</f>
        <v>7</v>
      </c>
      <c r="H220" s="17">
        <f t="shared" si="3"/>
        <v>-1</v>
      </c>
    </row>
    <row r="221" spans="1:8" x14ac:dyDescent="0.5">
      <c r="A221" s="17" t="s">
        <v>925</v>
      </c>
      <c r="B221" s="17" t="s">
        <v>191</v>
      </c>
      <c r="C221" s="18" t="s">
        <v>2974</v>
      </c>
      <c r="D221" s="17" t="str">
        <f>VLOOKUP($C221,allFlowProduct!$A:$P,4,FALSE)</f>
        <v>ฟักเขียว</v>
      </c>
      <c r="E221" s="17" t="str">
        <f>VLOOKUP($C221,allFlowProduct!$A:$P,5,FALSE)</f>
        <v>กก</v>
      </c>
      <c r="F221" s="17">
        <f>VLOOKUP($C221,allFlowProduct!$A:$P,3,FALSE)</f>
        <v>3</v>
      </c>
      <c r="G221" s="17">
        <f>VLOOKUP($C221,allFlowProduct!$A:$P,8,FALSE)</f>
        <v>7</v>
      </c>
      <c r="H221" s="17">
        <f t="shared" si="3"/>
        <v>-1</v>
      </c>
    </row>
    <row r="222" spans="1:8" x14ac:dyDescent="0.5">
      <c r="A222" s="17" t="s">
        <v>925</v>
      </c>
      <c r="B222" s="17" t="s">
        <v>997</v>
      </c>
      <c r="C222" s="18" t="s">
        <v>2974</v>
      </c>
      <c r="D222" s="17" t="str">
        <f>VLOOKUP($C222,allFlowProduct!$A:$P,4,FALSE)</f>
        <v>ฟักเขียว</v>
      </c>
      <c r="E222" s="17" t="str">
        <f>VLOOKUP($C222,allFlowProduct!$A:$P,5,FALSE)</f>
        <v>กก</v>
      </c>
      <c r="F222" s="17">
        <f>VLOOKUP($C222,allFlowProduct!$A:$P,3,FALSE)</f>
        <v>3</v>
      </c>
      <c r="G222" s="17">
        <f>VLOOKUP($C222,allFlowProduct!$A:$P,8,FALSE)</f>
        <v>7</v>
      </c>
      <c r="H222" s="17">
        <f t="shared" si="3"/>
        <v>-1</v>
      </c>
    </row>
    <row r="223" spans="1:8" x14ac:dyDescent="0.5">
      <c r="A223" s="17" t="s">
        <v>777</v>
      </c>
      <c r="B223" s="17" t="s">
        <v>191</v>
      </c>
      <c r="C223" s="18" t="s">
        <v>2975</v>
      </c>
      <c r="D223" s="17" t="str">
        <f>VLOOKUP($C223,allFlowProduct!$A:$P,4,FALSE)</f>
        <v>ฟักแฟง</v>
      </c>
      <c r="E223" s="17" t="str">
        <f>VLOOKUP($C223,allFlowProduct!$A:$P,5,FALSE)</f>
        <v>กก</v>
      </c>
      <c r="F223" s="17">
        <f>VLOOKUP($C223,allFlowProduct!$A:$P,3,FALSE)</f>
        <v>3</v>
      </c>
      <c r="G223" s="17">
        <f>VLOOKUP($C223,allFlowProduct!$A:$P,8,FALSE)</f>
        <v>7</v>
      </c>
      <c r="H223" s="17">
        <f t="shared" si="3"/>
        <v>-1</v>
      </c>
    </row>
    <row r="224" spans="1:8" x14ac:dyDescent="0.5">
      <c r="A224" s="17" t="s">
        <v>777</v>
      </c>
      <c r="B224" s="17" t="s">
        <v>998</v>
      </c>
      <c r="C224" s="18" t="s">
        <v>2975</v>
      </c>
      <c r="D224" s="17" t="str">
        <f>VLOOKUP($C224,allFlowProduct!$A:$P,4,FALSE)</f>
        <v>ฟักแฟง</v>
      </c>
      <c r="E224" s="17" t="str">
        <f>VLOOKUP($C224,allFlowProduct!$A:$P,5,FALSE)</f>
        <v>กก</v>
      </c>
      <c r="F224" s="17">
        <f>VLOOKUP($C224,allFlowProduct!$A:$P,3,FALSE)</f>
        <v>3</v>
      </c>
      <c r="G224" s="17">
        <f>VLOOKUP($C224,allFlowProduct!$A:$P,8,FALSE)</f>
        <v>7</v>
      </c>
      <c r="H224" s="17">
        <f t="shared" si="3"/>
        <v>-1</v>
      </c>
    </row>
    <row r="225" spans="1:8" x14ac:dyDescent="0.5">
      <c r="A225" s="17" t="s">
        <v>802</v>
      </c>
      <c r="B225" s="17" t="s">
        <v>191</v>
      </c>
      <c r="C225" s="18" t="s">
        <v>3344</v>
      </c>
      <c r="D225" s="17" t="str">
        <f>VLOOKUP($C225,allFlowProduct!$A:$P,4,FALSE)</f>
        <v>ฟักข้าว</v>
      </c>
      <c r="E225" s="17" t="str">
        <f>VLOOKUP($C225,allFlowProduct!$A:$P,5,FALSE)</f>
        <v>กก</v>
      </c>
      <c r="F225" s="17">
        <f>VLOOKUP($C225,allFlowProduct!$A:$P,3,FALSE)</f>
        <v>3</v>
      </c>
      <c r="G225" s="17">
        <f>VLOOKUP($C225,allFlowProduct!$A:$P,8,FALSE)</f>
        <v>7</v>
      </c>
      <c r="H225" s="17">
        <f t="shared" si="3"/>
        <v>-1</v>
      </c>
    </row>
    <row r="226" spans="1:8" x14ac:dyDescent="0.5">
      <c r="A226" s="17" t="s">
        <v>780</v>
      </c>
      <c r="B226" s="17" t="s">
        <v>191</v>
      </c>
      <c r="C226" s="18" t="s">
        <v>2972</v>
      </c>
      <c r="D226" s="17" t="str">
        <f>VLOOKUP($C226,allFlowProduct!$A:$P,4,FALSE)</f>
        <v>ฟักทอง</v>
      </c>
      <c r="E226" s="17" t="str">
        <f>VLOOKUP($C226,allFlowProduct!$A:$P,5,FALSE)</f>
        <v>กก</v>
      </c>
      <c r="F226" s="17">
        <f>VLOOKUP($C226,allFlowProduct!$A:$P,3,FALSE)</f>
        <v>3</v>
      </c>
      <c r="G226" s="17">
        <f>VLOOKUP($C226,allFlowProduct!$A:$P,8,FALSE)</f>
        <v>7</v>
      </c>
      <c r="H226" s="17">
        <f t="shared" si="3"/>
        <v>-1</v>
      </c>
    </row>
    <row r="227" spans="1:8" x14ac:dyDescent="0.5">
      <c r="A227" s="17" t="s">
        <v>780</v>
      </c>
      <c r="B227" s="17" t="s">
        <v>998</v>
      </c>
      <c r="C227" s="18" t="s">
        <v>2972</v>
      </c>
      <c r="D227" s="17" t="str">
        <f>VLOOKUP($C227,allFlowProduct!$A:$P,4,FALSE)</f>
        <v>ฟักทอง</v>
      </c>
      <c r="E227" s="17" t="str">
        <f>VLOOKUP($C227,allFlowProduct!$A:$P,5,FALSE)</f>
        <v>กก</v>
      </c>
      <c r="F227" s="17">
        <f>VLOOKUP($C227,allFlowProduct!$A:$P,3,FALSE)</f>
        <v>3</v>
      </c>
      <c r="G227" s="17">
        <f>VLOOKUP($C227,allFlowProduct!$A:$P,8,FALSE)</f>
        <v>7</v>
      </c>
      <c r="H227" s="17">
        <f t="shared" si="3"/>
        <v>-1</v>
      </c>
    </row>
    <row r="228" spans="1:8" x14ac:dyDescent="0.5">
      <c r="A228" s="17" t="s">
        <v>780</v>
      </c>
      <c r="B228" s="17" t="s">
        <v>997</v>
      </c>
      <c r="C228" s="18" t="s">
        <v>2972</v>
      </c>
      <c r="D228" s="17" t="str">
        <f>VLOOKUP($C228,allFlowProduct!$A:$P,4,FALSE)</f>
        <v>ฟักทอง</v>
      </c>
      <c r="E228" s="17" t="str">
        <f>VLOOKUP($C228,allFlowProduct!$A:$P,5,FALSE)</f>
        <v>กก</v>
      </c>
      <c r="F228" s="17">
        <f>VLOOKUP($C228,allFlowProduct!$A:$P,3,FALSE)</f>
        <v>3</v>
      </c>
      <c r="G228" s="17">
        <f>VLOOKUP($C228,allFlowProduct!$A:$P,8,FALSE)</f>
        <v>7</v>
      </c>
      <c r="H228" s="17">
        <f t="shared" si="3"/>
        <v>-1</v>
      </c>
    </row>
    <row r="229" spans="1:8" x14ac:dyDescent="0.5">
      <c r="A229" s="17" t="s">
        <v>810</v>
      </c>
      <c r="B229" s="17" t="s">
        <v>191</v>
      </c>
      <c r="C229" s="18" t="s">
        <v>3056</v>
      </c>
      <c r="D229" s="17" t="str">
        <f>VLOOKUP($C229,allFlowProduct!$A:$P,4,FALSE)</f>
        <v>ฟักหอม</v>
      </c>
      <c r="E229" s="17" t="str">
        <f>VLOOKUP($C229,allFlowProduct!$A:$P,5,FALSE)</f>
        <v>กก</v>
      </c>
      <c r="F229" s="17">
        <f>VLOOKUP($C229,allFlowProduct!$A:$P,3,FALSE)</f>
        <v>3</v>
      </c>
      <c r="G229" s="17">
        <f>VLOOKUP($C229,allFlowProduct!$A:$P,8,FALSE)</f>
        <v>7</v>
      </c>
      <c r="H229" s="17">
        <f t="shared" si="3"/>
        <v>-1</v>
      </c>
    </row>
    <row r="230" spans="1:8" x14ac:dyDescent="0.5">
      <c r="A230" s="17" t="s">
        <v>918</v>
      </c>
      <c r="B230" s="17" t="s">
        <v>191</v>
      </c>
      <c r="C230" s="18" t="s">
        <v>3011</v>
      </c>
      <c r="D230" s="17" t="str">
        <f>VLOOKUP($C230,allFlowProduct!$A:$P,4,FALSE)</f>
        <v>มะเขือเทศ</v>
      </c>
      <c r="E230" s="17" t="str">
        <f>VLOOKUP($C230,allFlowProduct!$A:$P,5,FALSE)</f>
        <v>กก</v>
      </c>
      <c r="F230" s="17">
        <f>VLOOKUP($C230,allFlowProduct!$A:$P,3,FALSE)</f>
        <v>3</v>
      </c>
      <c r="G230" s="17">
        <f>VLOOKUP($C230,allFlowProduct!$A:$P,8,FALSE)</f>
        <v>7</v>
      </c>
      <c r="H230" s="17">
        <f t="shared" si="3"/>
        <v>-1</v>
      </c>
    </row>
    <row r="231" spans="1:8" x14ac:dyDescent="0.5">
      <c r="A231" s="17" t="s">
        <v>926</v>
      </c>
      <c r="B231" s="17" t="s">
        <v>765</v>
      </c>
      <c r="C231" s="18" t="s">
        <v>3345</v>
      </c>
      <c r="D231" s="17" t="str">
        <f>VLOOKUP($C231,allFlowProduct!$A:$P,4,FALSE)</f>
        <v>มะเขือเทศเชอรี่</v>
      </c>
      <c r="E231" s="17" t="str">
        <f>VLOOKUP($C231,allFlowProduct!$A:$P,5,FALSE)</f>
        <v>กก</v>
      </c>
      <c r="F231" s="17">
        <f>VLOOKUP($C231,allFlowProduct!$A:$P,3,FALSE)</f>
        <v>3</v>
      </c>
      <c r="G231" s="17">
        <f>VLOOKUP($C231,allFlowProduct!$A:$P,8,FALSE)</f>
        <v>7</v>
      </c>
      <c r="H231" s="17">
        <f t="shared" si="3"/>
        <v>-1</v>
      </c>
    </row>
    <row r="232" spans="1:8" x14ac:dyDescent="0.5">
      <c r="A232" s="17" t="s">
        <v>819</v>
      </c>
      <c r="B232" s="17" t="s">
        <v>191</v>
      </c>
      <c r="C232" s="18" t="s">
        <v>3028</v>
      </c>
      <c r="D232" s="17" t="str">
        <f>VLOOKUP($C232,allFlowProduct!$A:$P,4,FALSE)</f>
        <v>มะเขือเทศพวง</v>
      </c>
      <c r="E232" s="17" t="str">
        <f>VLOOKUP($C232,allFlowProduct!$A:$P,5,FALSE)</f>
        <v>กก</v>
      </c>
      <c r="F232" s="17">
        <f>VLOOKUP($C232,allFlowProduct!$A:$P,3,FALSE)</f>
        <v>3</v>
      </c>
      <c r="G232" s="17">
        <f>VLOOKUP($C232,allFlowProduct!$A:$P,8,FALSE)</f>
        <v>7</v>
      </c>
      <c r="H232" s="17">
        <f t="shared" si="3"/>
        <v>-1</v>
      </c>
    </row>
    <row r="233" spans="1:8" x14ac:dyDescent="0.5">
      <c r="A233" s="17" t="s">
        <v>919</v>
      </c>
      <c r="B233" s="17" t="s">
        <v>765</v>
      </c>
      <c r="C233" s="18" t="s">
        <v>3017</v>
      </c>
      <c r="D233" s="17" t="str">
        <f>VLOOKUP($C233,allFlowProduct!$A:$P,4,FALSE)</f>
        <v>มะเขือเทศราชินี</v>
      </c>
      <c r="E233" s="17" t="str">
        <f>VLOOKUP($C233,allFlowProduct!$A:$P,5,FALSE)</f>
        <v>กก</v>
      </c>
      <c r="F233" s="17">
        <f>VLOOKUP($C233,allFlowProduct!$A:$P,3,FALSE)</f>
        <v>3</v>
      </c>
      <c r="G233" s="17">
        <f>VLOOKUP($C233,allFlowProduct!$A:$P,8,FALSE)</f>
        <v>7</v>
      </c>
      <c r="H233" s="17">
        <f t="shared" si="3"/>
        <v>-1</v>
      </c>
    </row>
    <row r="234" spans="1:8" x14ac:dyDescent="0.5">
      <c r="A234" s="17" t="s">
        <v>776</v>
      </c>
      <c r="B234" s="17" t="s">
        <v>191</v>
      </c>
      <c r="C234" s="18" t="s">
        <v>3014</v>
      </c>
      <c r="D234" s="17" t="str">
        <f>VLOOKUP($C234,allFlowProduct!$A:$P,4,FALSE)</f>
        <v>มะเขือเปราะ</v>
      </c>
      <c r="E234" s="17" t="str">
        <f>VLOOKUP($C234,allFlowProduct!$A:$P,5,FALSE)</f>
        <v>กก</v>
      </c>
      <c r="F234" s="17">
        <f>VLOOKUP($C234,allFlowProduct!$A:$P,3,FALSE)</f>
        <v>3</v>
      </c>
      <c r="G234" s="17">
        <f>VLOOKUP($C234,allFlowProduct!$A:$P,8,FALSE)</f>
        <v>7</v>
      </c>
      <c r="H234" s="17">
        <f t="shared" si="3"/>
        <v>-1</v>
      </c>
    </row>
    <row r="235" spans="1:8" x14ac:dyDescent="0.5">
      <c r="A235" s="17" t="s">
        <v>776</v>
      </c>
      <c r="B235" s="17" t="s">
        <v>998</v>
      </c>
      <c r="C235" s="18" t="s">
        <v>3014</v>
      </c>
      <c r="D235" s="17" t="str">
        <f>VLOOKUP($C235,allFlowProduct!$A:$P,4,FALSE)</f>
        <v>มะเขือเปราะ</v>
      </c>
      <c r="E235" s="17" t="str">
        <f>VLOOKUP($C235,allFlowProduct!$A:$P,5,FALSE)</f>
        <v>กก</v>
      </c>
      <c r="F235" s="17">
        <f>VLOOKUP($C235,allFlowProduct!$A:$P,3,FALSE)</f>
        <v>3</v>
      </c>
      <c r="G235" s="17">
        <f>VLOOKUP($C235,allFlowProduct!$A:$P,8,FALSE)</f>
        <v>7</v>
      </c>
      <c r="H235" s="17">
        <f t="shared" si="3"/>
        <v>-1</v>
      </c>
    </row>
    <row r="236" spans="1:8" x14ac:dyDescent="0.5">
      <c r="A236" s="17" t="s">
        <v>792</v>
      </c>
      <c r="B236" s="17" t="s">
        <v>191</v>
      </c>
      <c r="C236" s="18" t="s">
        <v>3018</v>
      </c>
      <c r="D236" s="17" t="str">
        <f>VLOOKUP($C236,allFlowProduct!$A:$P,4,FALSE)</f>
        <v>มะเขือไข่เต่า</v>
      </c>
      <c r="E236" s="17" t="str">
        <f>VLOOKUP($C236,allFlowProduct!$A:$P,5,FALSE)</f>
        <v>กก</v>
      </c>
      <c r="F236" s="17">
        <f>VLOOKUP($C236,allFlowProduct!$A:$P,3,FALSE)</f>
        <v>3</v>
      </c>
      <c r="G236" s="17">
        <f>VLOOKUP($C236,allFlowProduct!$A:$P,8,FALSE)</f>
        <v>7</v>
      </c>
      <c r="H236" s="17">
        <f t="shared" si="3"/>
        <v>-1</v>
      </c>
    </row>
    <row r="237" spans="1:8" x14ac:dyDescent="0.5">
      <c r="A237" s="17" t="s">
        <v>792</v>
      </c>
      <c r="B237" s="17" t="s">
        <v>998</v>
      </c>
      <c r="C237" s="18" t="s">
        <v>3018</v>
      </c>
      <c r="D237" s="17" t="str">
        <f>VLOOKUP($C237,allFlowProduct!$A:$P,4,FALSE)</f>
        <v>มะเขือไข่เต่า</v>
      </c>
      <c r="E237" s="17" t="str">
        <f>VLOOKUP($C237,allFlowProduct!$A:$P,5,FALSE)</f>
        <v>กก</v>
      </c>
      <c r="F237" s="17">
        <f>VLOOKUP($C237,allFlowProduct!$A:$P,3,FALSE)</f>
        <v>3</v>
      </c>
      <c r="G237" s="17">
        <f>VLOOKUP($C237,allFlowProduct!$A:$P,8,FALSE)</f>
        <v>7</v>
      </c>
      <c r="H237" s="17">
        <f t="shared" si="3"/>
        <v>-1</v>
      </c>
    </row>
    <row r="238" spans="1:8" x14ac:dyDescent="0.5">
      <c r="A238" s="17" t="s">
        <v>787</v>
      </c>
      <c r="B238" s="17" t="s">
        <v>191</v>
      </c>
      <c r="C238" s="18" t="s">
        <v>3029</v>
      </c>
      <c r="D238" s="17" t="str">
        <f>VLOOKUP($C238,allFlowProduct!$A:$P,4,FALSE)</f>
        <v>มะเขือพวง</v>
      </c>
      <c r="E238" s="17" t="str">
        <f>VLOOKUP($C238,allFlowProduct!$A:$P,5,FALSE)</f>
        <v>กก</v>
      </c>
      <c r="F238" s="17">
        <f>VLOOKUP($C238,allFlowProduct!$A:$P,3,FALSE)</f>
        <v>3</v>
      </c>
      <c r="G238" s="17">
        <f>VLOOKUP($C238,allFlowProduct!$A:$P,8,FALSE)</f>
        <v>7</v>
      </c>
      <c r="H238" s="17">
        <f t="shared" si="3"/>
        <v>-1</v>
      </c>
    </row>
    <row r="239" spans="1:8" x14ac:dyDescent="0.5">
      <c r="A239" s="17" t="s">
        <v>800</v>
      </c>
      <c r="B239" s="17" t="s">
        <v>191</v>
      </c>
      <c r="C239" s="18" t="s">
        <v>3023</v>
      </c>
      <c r="D239" s="17" t="str">
        <f>VLOOKUP($C239,allFlowProduct!$A:$P,4,FALSE)</f>
        <v>มะเขือม่วง</v>
      </c>
      <c r="E239" s="17" t="str">
        <f>VLOOKUP($C239,allFlowProduct!$A:$P,5,FALSE)</f>
        <v>กก</v>
      </c>
      <c r="F239" s="17">
        <f>VLOOKUP($C239,allFlowProduct!$A:$P,3,FALSE)</f>
        <v>3</v>
      </c>
      <c r="G239" s="17">
        <f>VLOOKUP($C239,allFlowProduct!$A:$P,8,FALSE)</f>
        <v>7</v>
      </c>
      <c r="H239" s="17">
        <f t="shared" si="3"/>
        <v>-1</v>
      </c>
    </row>
    <row r="240" spans="1:8" x14ac:dyDescent="0.5">
      <c r="A240" s="17" t="s">
        <v>800</v>
      </c>
      <c r="B240" s="17" t="s">
        <v>998</v>
      </c>
      <c r="C240" s="18" t="s">
        <v>3023</v>
      </c>
      <c r="D240" s="17" t="str">
        <f>VLOOKUP($C240,allFlowProduct!$A:$P,4,FALSE)</f>
        <v>มะเขือม่วง</v>
      </c>
      <c r="E240" s="17" t="str">
        <f>VLOOKUP($C240,allFlowProduct!$A:$P,5,FALSE)</f>
        <v>กก</v>
      </c>
      <c r="F240" s="17">
        <f>VLOOKUP($C240,allFlowProduct!$A:$P,3,FALSE)</f>
        <v>3</v>
      </c>
      <c r="G240" s="17">
        <f>VLOOKUP($C240,allFlowProduct!$A:$P,8,FALSE)</f>
        <v>7</v>
      </c>
      <c r="H240" s="17">
        <f t="shared" si="3"/>
        <v>-1</v>
      </c>
    </row>
    <row r="241" spans="1:8" x14ac:dyDescent="0.5">
      <c r="A241" s="17" t="s">
        <v>781</v>
      </c>
      <c r="B241" s="17" t="s">
        <v>191</v>
      </c>
      <c r="C241" s="18" t="s">
        <v>3021</v>
      </c>
      <c r="D241" s="17" t="str">
        <f>VLOOKUP($C241,allFlowProduct!$A:$P,4,FALSE)</f>
        <v>มะเขือยาวเขียว</v>
      </c>
      <c r="E241" s="17" t="str">
        <f>VLOOKUP($C241,allFlowProduct!$A:$P,5,FALSE)</f>
        <v>กก</v>
      </c>
      <c r="F241" s="17">
        <f>VLOOKUP($C241,allFlowProduct!$A:$P,3,FALSE)</f>
        <v>3</v>
      </c>
      <c r="G241" s="17">
        <f>VLOOKUP($C241,allFlowProduct!$A:$P,8,FALSE)</f>
        <v>7</v>
      </c>
      <c r="H241" s="17">
        <f t="shared" si="3"/>
        <v>-1</v>
      </c>
    </row>
    <row r="242" spans="1:8" x14ac:dyDescent="0.5">
      <c r="A242" s="17" t="s">
        <v>781</v>
      </c>
      <c r="B242" s="17" t="s">
        <v>998</v>
      </c>
      <c r="C242" s="18" t="s">
        <v>3021</v>
      </c>
      <c r="D242" s="17" t="str">
        <f>VLOOKUP($C242,allFlowProduct!$A:$P,4,FALSE)</f>
        <v>มะเขือยาวเขียว</v>
      </c>
      <c r="E242" s="17" t="str">
        <f>VLOOKUP($C242,allFlowProduct!$A:$P,5,FALSE)</f>
        <v>กก</v>
      </c>
      <c r="F242" s="17">
        <f>VLOOKUP($C242,allFlowProduct!$A:$P,3,FALSE)</f>
        <v>3</v>
      </c>
      <c r="G242" s="17">
        <f>VLOOKUP($C242,allFlowProduct!$A:$P,8,FALSE)</f>
        <v>7</v>
      </c>
      <c r="H242" s="17">
        <f t="shared" si="3"/>
        <v>-1</v>
      </c>
    </row>
    <row r="243" spans="1:8" x14ac:dyDescent="0.5">
      <c r="A243" s="17" t="s">
        <v>806</v>
      </c>
      <c r="B243" s="17" t="s">
        <v>191</v>
      </c>
      <c r="C243" s="18" t="s">
        <v>3022</v>
      </c>
      <c r="D243" s="17" t="str">
        <f>VLOOKUP($C243,allFlowProduct!$A:$P,4,FALSE)</f>
        <v>มะเขือยาวม่วง</v>
      </c>
      <c r="E243" s="17" t="str">
        <f>VLOOKUP($C243,allFlowProduct!$A:$P,5,FALSE)</f>
        <v>กก</v>
      </c>
      <c r="F243" s="17">
        <f>VLOOKUP($C243,allFlowProduct!$A:$P,3,FALSE)</f>
        <v>3</v>
      </c>
      <c r="G243" s="17">
        <f>VLOOKUP($C243,allFlowProduct!$A:$P,8,FALSE)</f>
        <v>7</v>
      </c>
      <c r="H243" s="17">
        <f t="shared" si="3"/>
        <v>-1</v>
      </c>
    </row>
    <row r="244" spans="1:8" x14ac:dyDescent="0.5">
      <c r="A244" s="17" t="s">
        <v>930</v>
      </c>
      <c r="B244" s="17" t="s">
        <v>191</v>
      </c>
      <c r="C244" s="18" t="s">
        <v>3346</v>
      </c>
      <c r="D244" s="17" t="str">
        <f>VLOOKUP($C244,allFlowProduct!$A:$P,4,FALSE)</f>
        <v>มะเขือลาย</v>
      </c>
      <c r="E244" s="17" t="str">
        <f>VLOOKUP($C244,allFlowProduct!$A:$P,5,FALSE)</f>
        <v>กก</v>
      </c>
      <c r="F244" s="17">
        <f>VLOOKUP($C244,allFlowProduct!$A:$P,3,FALSE)</f>
        <v>3</v>
      </c>
      <c r="G244" s="17">
        <f>VLOOKUP($C244,allFlowProduct!$A:$P,8,FALSE)</f>
        <v>7</v>
      </c>
      <c r="H244" s="17">
        <f t="shared" si="3"/>
        <v>-1</v>
      </c>
    </row>
    <row r="245" spans="1:8" x14ac:dyDescent="0.5">
      <c r="A245" s="17" t="s">
        <v>931</v>
      </c>
      <c r="B245" s="17" t="s">
        <v>765</v>
      </c>
      <c r="C245" s="18" t="s">
        <v>3136</v>
      </c>
      <c r="D245" s="17" t="str">
        <f>VLOOKUP($C245,allFlowProduct!$A:$P,4,FALSE)</f>
        <v>มะแว้ง</v>
      </c>
      <c r="E245" s="17" t="str">
        <f>VLOOKUP($C245,allFlowProduct!$A:$P,5,FALSE)</f>
        <v>กก</v>
      </c>
      <c r="F245" s="17">
        <f>VLOOKUP($C245,allFlowProduct!$A:$P,3,FALSE)</f>
        <v>3</v>
      </c>
      <c r="G245" s="17">
        <f>VLOOKUP($C245,allFlowProduct!$A:$P,8,FALSE)</f>
        <v>7</v>
      </c>
      <c r="H245" s="17">
        <f t="shared" si="3"/>
        <v>-1</v>
      </c>
    </row>
    <row r="246" spans="1:8" x14ac:dyDescent="0.5">
      <c r="A246" s="17" t="s">
        <v>794</v>
      </c>
      <c r="B246" s="17" t="s">
        <v>765</v>
      </c>
      <c r="C246" s="18" t="s">
        <v>3030</v>
      </c>
      <c r="D246" s="17" t="str">
        <f>VLOOKUP($C246,allFlowProduct!$A:$P,4,FALSE)</f>
        <v>มะกรูด</v>
      </c>
      <c r="E246" s="17" t="str">
        <f>VLOOKUP($C246,allFlowProduct!$A:$P,5,FALSE)</f>
        <v>กก</v>
      </c>
      <c r="F246" s="17">
        <f>VLOOKUP($C246,allFlowProduct!$A:$P,3,FALSE)</f>
        <v>3</v>
      </c>
      <c r="G246" s="17">
        <f>VLOOKUP($C246,allFlowProduct!$A:$P,8,FALSE)</f>
        <v>7</v>
      </c>
      <c r="H246" s="17">
        <f t="shared" si="3"/>
        <v>-1</v>
      </c>
    </row>
    <row r="247" spans="1:8" x14ac:dyDescent="0.5">
      <c r="A247" s="17" t="s">
        <v>820</v>
      </c>
      <c r="B247" s="17" t="s">
        <v>765</v>
      </c>
      <c r="C247" s="18" t="s">
        <v>3030</v>
      </c>
      <c r="D247" s="17" t="str">
        <f>VLOOKUP($C247,allFlowProduct!$A:$P,4,FALSE)</f>
        <v>มะกรูด</v>
      </c>
      <c r="E247" s="17" t="str">
        <f>VLOOKUP($C247,allFlowProduct!$A:$P,5,FALSE)</f>
        <v>กก</v>
      </c>
      <c r="F247" s="17">
        <f>VLOOKUP($C247,allFlowProduct!$A:$P,3,FALSE)</f>
        <v>3</v>
      </c>
      <c r="G247" s="17">
        <f>VLOOKUP($C247,allFlowProduct!$A:$P,8,FALSE)</f>
        <v>7</v>
      </c>
      <c r="H247" s="17">
        <f t="shared" si="3"/>
        <v>-1</v>
      </c>
    </row>
    <row r="248" spans="1:8" x14ac:dyDescent="0.5">
      <c r="A248" s="17" t="s">
        <v>820</v>
      </c>
      <c r="B248" s="17" t="s">
        <v>998</v>
      </c>
      <c r="C248" s="18" t="s">
        <v>3030</v>
      </c>
      <c r="D248" s="17" t="str">
        <f>VLOOKUP($C248,allFlowProduct!$A:$P,4,FALSE)</f>
        <v>มะกรูด</v>
      </c>
      <c r="E248" s="17" t="str">
        <f>VLOOKUP($C248,allFlowProduct!$A:$P,5,FALSE)</f>
        <v>กก</v>
      </c>
      <c r="F248" s="17">
        <f>VLOOKUP($C248,allFlowProduct!$A:$P,3,FALSE)</f>
        <v>3</v>
      </c>
      <c r="G248" s="17">
        <f>VLOOKUP($C248,allFlowProduct!$A:$P,8,FALSE)</f>
        <v>7</v>
      </c>
      <c r="H248" s="17">
        <f t="shared" si="3"/>
        <v>-1</v>
      </c>
    </row>
    <row r="249" spans="1:8" x14ac:dyDescent="0.5">
      <c r="A249" s="17" t="s">
        <v>820</v>
      </c>
      <c r="B249" s="17" t="s">
        <v>997</v>
      </c>
      <c r="C249" s="18" t="s">
        <v>3030</v>
      </c>
      <c r="D249" s="17" t="str">
        <f>VLOOKUP($C249,allFlowProduct!$A:$P,4,FALSE)</f>
        <v>มะกรูด</v>
      </c>
      <c r="E249" s="17" t="str">
        <f>VLOOKUP($C249,allFlowProduct!$A:$P,5,FALSE)</f>
        <v>กก</v>
      </c>
      <c r="F249" s="17">
        <f>VLOOKUP($C249,allFlowProduct!$A:$P,3,FALSE)</f>
        <v>3</v>
      </c>
      <c r="G249" s="17">
        <f>VLOOKUP($C249,allFlowProduct!$A:$P,8,FALSE)</f>
        <v>7</v>
      </c>
      <c r="H249" s="17">
        <f t="shared" si="3"/>
        <v>-1</v>
      </c>
    </row>
    <row r="250" spans="1:8" x14ac:dyDescent="0.5">
      <c r="A250" s="17" t="s">
        <v>879</v>
      </c>
      <c r="B250" s="17" t="s">
        <v>765</v>
      </c>
      <c r="C250" s="18" t="s">
        <v>3057</v>
      </c>
      <c r="D250" s="17" t="str">
        <f>VLOOKUP($C250,allFlowProduct!$A:$P,4,FALSE)</f>
        <v>มะกอกน้ำ</v>
      </c>
      <c r="E250" s="17" t="str">
        <f>VLOOKUP($C250,allFlowProduct!$A:$P,5,FALSE)</f>
        <v>กก</v>
      </c>
      <c r="F250" s="17">
        <f>VLOOKUP($C250,allFlowProduct!$A:$P,3,FALSE)</f>
        <v>3</v>
      </c>
      <c r="G250" s="17">
        <f>VLOOKUP($C250,allFlowProduct!$A:$P,8,FALSE)</f>
        <v>7</v>
      </c>
      <c r="H250" s="17">
        <f t="shared" si="3"/>
        <v>-1</v>
      </c>
    </row>
    <row r="251" spans="1:8" x14ac:dyDescent="0.5">
      <c r="A251" s="17" t="s">
        <v>993</v>
      </c>
      <c r="B251" s="17" t="s">
        <v>765</v>
      </c>
      <c r="C251" s="24"/>
      <c r="D251" s="17" t="e">
        <f>VLOOKUP($C251,allFlowProduct!$A:$P,4,FALSE)</f>
        <v>#N/A</v>
      </c>
      <c r="E251" s="17" t="e">
        <f>VLOOKUP($C251,allFlowProduct!$A:$P,5,FALSE)</f>
        <v>#N/A</v>
      </c>
      <c r="F251" s="17" t="e">
        <f>VLOOKUP($C251,allFlowProduct!$A:$P,3,FALSE)</f>
        <v>#N/A</v>
      </c>
      <c r="G251" s="17" t="e">
        <f>VLOOKUP($C251,allFlowProduct!$A:$P,8,FALSE)</f>
        <v>#N/A</v>
      </c>
      <c r="H251" s="17" t="e">
        <f t="shared" si="3"/>
        <v>#N/A</v>
      </c>
    </row>
    <row r="252" spans="1:8" x14ac:dyDescent="0.5">
      <c r="A252" s="17" t="s">
        <v>772</v>
      </c>
      <c r="B252" s="17" t="s">
        <v>191</v>
      </c>
      <c r="C252" s="18" t="s">
        <v>2971</v>
      </c>
      <c r="D252" s="17" t="str">
        <f>VLOOKUP($C252,allFlowProduct!$A:$P,4,FALSE)</f>
        <v>มะนาว</v>
      </c>
      <c r="E252" s="17" t="str">
        <f>VLOOKUP($C252,allFlowProduct!$A:$P,5,FALSE)</f>
        <v>กก</v>
      </c>
      <c r="F252" s="17">
        <f>VLOOKUP($C252,allFlowProduct!$A:$P,3,FALSE)</f>
        <v>3</v>
      </c>
      <c r="G252" s="17">
        <f>VLOOKUP($C252,allFlowProduct!$A:$P,8,FALSE)</f>
        <v>7</v>
      </c>
      <c r="H252" s="17">
        <f t="shared" si="3"/>
        <v>-1</v>
      </c>
    </row>
    <row r="253" spans="1:8" x14ac:dyDescent="0.5">
      <c r="A253" s="17" t="s">
        <v>817</v>
      </c>
      <c r="B253" s="17" t="s">
        <v>765</v>
      </c>
      <c r="C253" s="24"/>
      <c r="D253" s="17" t="e">
        <f>VLOOKUP($C253,allFlowProduct!$A:$P,4,FALSE)</f>
        <v>#N/A</v>
      </c>
      <c r="E253" s="17" t="e">
        <f>VLOOKUP($C253,allFlowProduct!$A:$P,5,FALSE)</f>
        <v>#N/A</v>
      </c>
      <c r="F253" s="17" t="e">
        <f>VLOOKUP($C253,allFlowProduct!$A:$P,3,FALSE)</f>
        <v>#N/A</v>
      </c>
      <c r="G253" s="17" t="e">
        <f>VLOOKUP($C253,allFlowProduct!$A:$P,8,FALSE)</f>
        <v>#N/A</v>
      </c>
      <c r="H253" s="17" t="e">
        <f t="shared" si="3"/>
        <v>#N/A</v>
      </c>
    </row>
    <row r="254" spans="1:8" x14ac:dyDescent="0.5">
      <c r="A254" s="17" t="s">
        <v>973</v>
      </c>
      <c r="B254" s="17" t="s">
        <v>191</v>
      </c>
      <c r="C254" s="18" t="s">
        <v>2967</v>
      </c>
      <c r="D254" s="17" t="str">
        <f>VLOOKUP($C254,allFlowProduct!$A:$P,4,FALSE)</f>
        <v>มะปราง</v>
      </c>
      <c r="E254" s="17" t="str">
        <f>VLOOKUP($C254,allFlowProduct!$A:$P,5,FALSE)</f>
        <v>กก</v>
      </c>
      <c r="F254" s="17">
        <f>VLOOKUP($C254,allFlowProduct!$A:$P,3,FALSE)</f>
        <v>3</v>
      </c>
      <c r="G254" s="17">
        <f>VLOOKUP($C254,allFlowProduct!$A:$P,8,FALSE)</f>
        <v>7</v>
      </c>
      <c r="H254" s="17">
        <f t="shared" si="3"/>
        <v>-1</v>
      </c>
    </row>
    <row r="255" spans="1:8" x14ac:dyDescent="0.5">
      <c r="A255" s="17" t="s">
        <v>959</v>
      </c>
      <c r="B255" s="17" t="s">
        <v>765</v>
      </c>
      <c r="C255" s="18" t="s">
        <v>2927</v>
      </c>
      <c r="D255" s="17" t="str">
        <f>VLOOKUP($C255,allFlowProduct!$A:$P,4,FALSE)</f>
        <v>มะม่วงเขียวเสวย</v>
      </c>
      <c r="E255" s="17" t="str">
        <f>VLOOKUP($C255,allFlowProduct!$A:$P,5,FALSE)</f>
        <v>กก</v>
      </c>
      <c r="F255" s="17">
        <f>VLOOKUP($C255,allFlowProduct!$A:$P,3,FALSE)</f>
        <v>3</v>
      </c>
      <c r="G255" s="17">
        <f>VLOOKUP($C255,allFlowProduct!$A:$P,8,FALSE)</f>
        <v>7</v>
      </c>
      <c r="H255" s="17">
        <f t="shared" si="3"/>
        <v>-1</v>
      </c>
    </row>
    <row r="256" spans="1:8" x14ac:dyDescent="0.5">
      <c r="A256" s="17" t="s">
        <v>963</v>
      </c>
      <c r="B256" s="17" t="s">
        <v>765</v>
      </c>
      <c r="C256" s="18" t="s">
        <v>2928</v>
      </c>
      <c r="D256" s="17" t="str">
        <f>VLOOKUP($C256,allFlowProduct!$A:$P,4,FALSE)</f>
        <v>มะม่วงเขียวใหญ่</v>
      </c>
      <c r="E256" s="17" t="str">
        <f>VLOOKUP($C256,allFlowProduct!$A:$P,5,FALSE)</f>
        <v>กก</v>
      </c>
      <c r="F256" s="17">
        <f>VLOOKUP($C256,allFlowProduct!$A:$P,3,FALSE)</f>
        <v>3</v>
      </c>
      <c r="G256" s="17">
        <f>VLOOKUP($C256,allFlowProduct!$A:$P,8,FALSE)</f>
        <v>7</v>
      </c>
      <c r="H256" s="17">
        <f t="shared" si="3"/>
        <v>-1</v>
      </c>
    </row>
    <row r="257" spans="1:8" x14ac:dyDescent="0.5">
      <c r="A257" s="17" t="s">
        <v>981</v>
      </c>
      <c r="B257" s="17" t="s">
        <v>765</v>
      </c>
      <c r="C257" s="18" t="s">
        <v>2923</v>
      </c>
      <c r="D257" s="17" t="str">
        <f>VLOOKUP($C257,allFlowProduct!$A:$P,4,FALSE)</f>
        <v>มะม่วงเบา</v>
      </c>
      <c r="E257" s="17" t="str">
        <f>VLOOKUP($C257,allFlowProduct!$A:$P,5,FALSE)</f>
        <v>กก</v>
      </c>
      <c r="F257" s="17">
        <f>VLOOKUP($C257,allFlowProduct!$A:$P,3,FALSE)</f>
        <v>3</v>
      </c>
      <c r="G257" s="17">
        <f>VLOOKUP($C257,allFlowProduct!$A:$P,8,FALSE)</f>
        <v>7</v>
      </c>
      <c r="H257" s="17">
        <f t="shared" si="3"/>
        <v>-1</v>
      </c>
    </row>
    <row r="258" spans="1:8" x14ac:dyDescent="0.5">
      <c r="A258" s="17" t="s">
        <v>53</v>
      </c>
      <c r="B258" s="17" t="s">
        <v>765</v>
      </c>
      <c r="C258" s="18" t="s">
        <v>2924</v>
      </c>
      <c r="D258" s="17" t="str">
        <f>VLOOKUP($C258,allFlowProduct!$A:$P,4,FALSE)</f>
        <v>มะม่วงแก้ว</v>
      </c>
      <c r="E258" s="17" t="str">
        <f>VLOOKUP($C258,allFlowProduct!$A:$P,5,FALSE)</f>
        <v>กก</v>
      </c>
      <c r="F258" s="17">
        <f>VLOOKUP($C258,allFlowProduct!$A:$P,3,FALSE)</f>
        <v>3</v>
      </c>
      <c r="G258" s="17">
        <f>VLOOKUP($C258,allFlowProduct!$A:$P,8,FALSE)</f>
        <v>7</v>
      </c>
      <c r="H258" s="17">
        <f t="shared" ref="H258:H321" si="4">IF($G258=7,-1,IF($G258=1,7,IF($G258=3,7,IF($G258=5,0,"error"))))</f>
        <v>-1</v>
      </c>
    </row>
    <row r="259" spans="1:8" x14ac:dyDescent="0.5">
      <c r="A259" s="17" t="s">
        <v>978</v>
      </c>
      <c r="B259" s="17" t="s">
        <v>765</v>
      </c>
      <c r="C259" s="18" t="s">
        <v>2925</v>
      </c>
      <c r="D259" s="17" t="str">
        <f>VLOOKUP($C259,allFlowProduct!$A:$P,4,FALSE)</f>
        <v>มะม่วงแรด</v>
      </c>
      <c r="E259" s="17" t="str">
        <f>VLOOKUP($C259,allFlowProduct!$A:$P,5,FALSE)</f>
        <v>กก</v>
      </c>
      <c r="F259" s="17">
        <f>VLOOKUP($C259,allFlowProduct!$A:$P,3,FALSE)</f>
        <v>3</v>
      </c>
      <c r="G259" s="17">
        <f>VLOOKUP($C259,allFlowProduct!$A:$P,8,FALSE)</f>
        <v>7</v>
      </c>
      <c r="H259" s="17">
        <f t="shared" si="4"/>
        <v>-1</v>
      </c>
    </row>
    <row r="260" spans="1:8" x14ac:dyDescent="0.5">
      <c r="A260" s="17" t="s">
        <v>868</v>
      </c>
      <c r="B260" s="17" t="s">
        <v>765</v>
      </c>
      <c r="C260" s="18" t="s">
        <v>2931</v>
      </c>
      <c r="D260" s="17" t="str">
        <f>VLOOKUP($C260,allFlowProduct!$A:$P,4,FALSE)</f>
        <v>มะม่วงโชคอนันต์</v>
      </c>
      <c r="E260" s="17" t="str">
        <f>VLOOKUP($C260,allFlowProduct!$A:$P,5,FALSE)</f>
        <v>กก</v>
      </c>
      <c r="F260" s="17">
        <f>VLOOKUP($C260,allFlowProduct!$A:$P,3,FALSE)</f>
        <v>3</v>
      </c>
      <c r="G260" s="17">
        <f>VLOOKUP($C260,allFlowProduct!$A:$P,8,FALSE)</f>
        <v>7</v>
      </c>
      <c r="H260" s="17">
        <f t="shared" si="4"/>
        <v>-1</v>
      </c>
    </row>
    <row r="261" spans="1:8" x14ac:dyDescent="0.5">
      <c r="A261" s="17" t="s">
        <v>970</v>
      </c>
      <c r="B261" s="17" t="s">
        <v>765</v>
      </c>
      <c r="C261" s="18" t="s">
        <v>2935</v>
      </c>
      <c r="D261" s="17" t="str">
        <f>VLOOKUP($C261,allFlowProduct!$A:$P,4,FALSE)</f>
        <v>มะม่วงทรายขาว</v>
      </c>
      <c r="E261" s="17" t="str">
        <f>VLOOKUP($C261,allFlowProduct!$A:$P,5,FALSE)</f>
        <v>กก</v>
      </c>
      <c r="F261" s="17">
        <f>VLOOKUP($C261,allFlowProduct!$A:$P,3,FALSE)</f>
        <v>3</v>
      </c>
      <c r="G261" s="17">
        <f>VLOOKUP($C261,allFlowProduct!$A:$P,8,FALSE)</f>
        <v>7</v>
      </c>
      <c r="H261" s="17">
        <f t="shared" si="4"/>
        <v>-1</v>
      </c>
    </row>
    <row r="262" spans="1:8" x14ac:dyDescent="0.5">
      <c r="A262" s="17" t="s">
        <v>985</v>
      </c>
      <c r="B262" s="17" t="s">
        <v>1283</v>
      </c>
      <c r="C262" s="18" t="s">
        <v>2935</v>
      </c>
      <c r="D262" s="17" t="str">
        <f>VLOOKUP($C262,allFlowProduct!$A:$P,4,FALSE)</f>
        <v>มะม่วงทรายขาว</v>
      </c>
      <c r="E262" s="17" t="str">
        <f>VLOOKUP($C262,allFlowProduct!$A:$P,5,FALSE)</f>
        <v>กก</v>
      </c>
      <c r="F262" s="17">
        <f>VLOOKUP($C262,allFlowProduct!$A:$P,3,FALSE)</f>
        <v>3</v>
      </c>
      <c r="G262" s="17">
        <f>VLOOKUP($C262,allFlowProduct!$A:$P,8,FALSE)</f>
        <v>7</v>
      </c>
      <c r="H262" s="17">
        <f t="shared" si="4"/>
        <v>-1</v>
      </c>
    </row>
    <row r="263" spans="1:8" x14ac:dyDescent="0.5">
      <c r="A263" s="17" t="s">
        <v>986</v>
      </c>
      <c r="B263" s="17" t="s">
        <v>765</v>
      </c>
      <c r="C263" s="18" t="s">
        <v>2939</v>
      </c>
      <c r="D263" s="17" t="str">
        <f>VLOOKUP($C263,allFlowProduct!$A:$P,4,FALSE)</f>
        <v>มะม่วงทองดำ</v>
      </c>
      <c r="E263" s="17" t="str">
        <f>VLOOKUP($C263,allFlowProduct!$A:$P,5,FALSE)</f>
        <v>กก</v>
      </c>
      <c r="F263" s="17">
        <f>VLOOKUP($C263,allFlowProduct!$A:$P,3,FALSE)</f>
        <v>3</v>
      </c>
      <c r="G263" s="17">
        <f>VLOOKUP($C263,allFlowProduct!$A:$P,8,FALSE)</f>
        <v>7</v>
      </c>
      <c r="H263" s="17">
        <f t="shared" si="4"/>
        <v>-1</v>
      </c>
    </row>
    <row r="264" spans="1:8" x14ac:dyDescent="0.5">
      <c r="A264" s="17" t="s">
        <v>979</v>
      </c>
      <c r="B264" s="17" t="s">
        <v>765</v>
      </c>
      <c r="C264" s="18" t="s">
        <v>2937</v>
      </c>
      <c r="D264" s="17" t="str">
        <f>VLOOKUP($C264,allFlowProduct!$A:$P,4,FALSE)</f>
        <v>มะม่วงตลับนาค</v>
      </c>
      <c r="E264" s="17" t="str">
        <f>VLOOKUP($C264,allFlowProduct!$A:$P,5,FALSE)</f>
        <v>กก</v>
      </c>
      <c r="F264" s="17">
        <f>VLOOKUP($C264,allFlowProduct!$A:$P,3,FALSE)</f>
        <v>3</v>
      </c>
      <c r="G264" s="17">
        <f>VLOOKUP($C264,allFlowProduct!$A:$P,8,FALSE)</f>
        <v>7</v>
      </c>
      <c r="H264" s="17">
        <f t="shared" si="4"/>
        <v>-1</v>
      </c>
    </row>
    <row r="265" spans="1:8" x14ac:dyDescent="0.5">
      <c r="A265" s="17" t="s">
        <v>961</v>
      </c>
      <c r="B265" s="17" t="s">
        <v>1009</v>
      </c>
      <c r="C265" s="18" t="s">
        <v>2926</v>
      </c>
      <c r="D265" s="17" t="str">
        <f>VLOOKUP($C265,allFlowProduct!$A:$P,4,FALSE)</f>
        <v>มะม่วงน้ำดอกไม้ สุก</v>
      </c>
      <c r="E265" s="17" t="str">
        <f>VLOOKUP($C265,allFlowProduct!$A:$P,5,FALSE)</f>
        <v>กก</v>
      </c>
      <c r="F265" s="17">
        <f>VLOOKUP($C265,allFlowProduct!$A:$P,3,FALSE)</f>
        <v>3</v>
      </c>
      <c r="G265" s="17">
        <f>VLOOKUP($C265,allFlowProduct!$A:$P,8,FALSE)</f>
        <v>7</v>
      </c>
      <c r="H265" s="17">
        <f t="shared" si="4"/>
        <v>-1</v>
      </c>
    </row>
    <row r="266" spans="1:8" x14ac:dyDescent="0.5">
      <c r="A266" s="17" t="s">
        <v>961</v>
      </c>
      <c r="B266" s="17" t="s">
        <v>1010</v>
      </c>
      <c r="C266" s="18" t="s">
        <v>3349</v>
      </c>
      <c r="D266" s="17" t="str">
        <f>VLOOKUP($C266,allFlowProduct!$A:$P,4,FALSE)</f>
        <v>มะม่วงน้ำดอกไม้ ดิบ</v>
      </c>
      <c r="E266" s="17" t="str">
        <f>VLOOKUP($C266,allFlowProduct!$A:$P,5,FALSE)</f>
        <v>กก</v>
      </c>
      <c r="F266" s="17">
        <f>VLOOKUP($C266,allFlowProduct!$A:$P,3,FALSE)</f>
        <v>3</v>
      </c>
      <c r="G266" s="17">
        <f>VLOOKUP($C266,allFlowProduct!$A:$P,8,FALSE)</f>
        <v>7</v>
      </c>
      <c r="H266" s="17">
        <f t="shared" si="4"/>
        <v>-1</v>
      </c>
    </row>
    <row r="267" spans="1:8" x14ac:dyDescent="0.5">
      <c r="A267" s="17" t="s">
        <v>961</v>
      </c>
      <c r="B267" s="17" t="s">
        <v>191</v>
      </c>
      <c r="C267" s="18" t="s">
        <v>2926</v>
      </c>
      <c r="D267" s="17" t="str">
        <f>VLOOKUP($C267,allFlowProduct!$A:$P,4,FALSE)</f>
        <v>มะม่วงน้ำดอกไม้ สุก</v>
      </c>
      <c r="E267" s="17" t="str">
        <f>VLOOKUP($C267,allFlowProduct!$A:$P,5,FALSE)</f>
        <v>กก</v>
      </c>
      <c r="F267" s="17">
        <f>VLOOKUP($C267,allFlowProduct!$A:$P,3,FALSE)</f>
        <v>3</v>
      </c>
      <c r="G267" s="17">
        <f>VLOOKUP($C267,allFlowProduct!$A:$P,8,FALSE)</f>
        <v>7</v>
      </c>
      <c r="H267" s="17">
        <f t="shared" si="4"/>
        <v>-1</v>
      </c>
    </row>
    <row r="268" spans="1:8" x14ac:dyDescent="0.5">
      <c r="A268" s="17" t="s">
        <v>977</v>
      </c>
      <c r="B268" s="17" t="s">
        <v>765</v>
      </c>
      <c r="C268" s="18" t="s">
        <v>2930</v>
      </c>
      <c r="D268" s="17" t="str">
        <f>VLOOKUP($C268,allFlowProduct!$A:$P,4,FALSE)</f>
        <v>มะม่วงพราหมณ์ลืมเมีย</v>
      </c>
      <c r="E268" s="17" t="str">
        <f>VLOOKUP($C268,allFlowProduct!$A:$P,5,FALSE)</f>
        <v>กก</v>
      </c>
      <c r="F268" s="17">
        <f>VLOOKUP($C268,allFlowProduct!$A:$P,3,FALSE)</f>
        <v>3</v>
      </c>
      <c r="G268" s="17">
        <f>VLOOKUP($C268,allFlowProduct!$A:$P,8,FALSE)</f>
        <v>7</v>
      </c>
      <c r="H268" s="17">
        <f t="shared" si="4"/>
        <v>-1</v>
      </c>
    </row>
    <row r="269" spans="1:8" x14ac:dyDescent="0.5">
      <c r="A269" s="17" t="s">
        <v>971</v>
      </c>
      <c r="B269" s="17" t="s">
        <v>765</v>
      </c>
      <c r="C269" s="18" t="s">
        <v>2932</v>
      </c>
      <c r="D269" s="17" t="str">
        <f>VLOOKUP($C269,allFlowProduct!$A:$P,4,FALSE)</f>
        <v>มะม่วงฟ้าลั่น</v>
      </c>
      <c r="E269" s="17" t="str">
        <f>VLOOKUP($C269,allFlowProduct!$A:$P,5,FALSE)</f>
        <v>กก</v>
      </c>
      <c r="F269" s="17">
        <f>VLOOKUP($C269,allFlowProduct!$A:$P,3,FALSE)</f>
        <v>3</v>
      </c>
      <c r="G269" s="17">
        <f>VLOOKUP($C269,allFlowProduct!$A:$P,8,FALSE)</f>
        <v>7</v>
      </c>
      <c r="H269" s="17">
        <f t="shared" si="4"/>
        <v>-1</v>
      </c>
    </row>
    <row r="270" spans="1:8" x14ac:dyDescent="0.5">
      <c r="A270" s="17" t="s">
        <v>962</v>
      </c>
      <c r="B270" s="17" t="s">
        <v>1009</v>
      </c>
      <c r="C270" s="18" t="s">
        <v>2933</v>
      </c>
      <c r="D270" s="17" t="str">
        <f>VLOOKUP($C270,allFlowProduct!$A:$P,4,FALSE)</f>
        <v>มะม่วงมหาชนก สุก</v>
      </c>
      <c r="E270" s="17" t="str">
        <f>VLOOKUP($C270,allFlowProduct!$A:$P,5,FALSE)</f>
        <v>กก</v>
      </c>
      <c r="F270" s="17">
        <f>VLOOKUP($C270,allFlowProduct!$A:$P,3,FALSE)</f>
        <v>3</v>
      </c>
      <c r="G270" s="17">
        <f>VLOOKUP($C270,allFlowProduct!$A:$P,8,FALSE)</f>
        <v>7</v>
      </c>
      <c r="H270" s="17">
        <f t="shared" si="4"/>
        <v>-1</v>
      </c>
    </row>
    <row r="271" spans="1:8" x14ac:dyDescent="0.5">
      <c r="A271" s="17" t="s">
        <v>962</v>
      </c>
      <c r="B271" s="17" t="s">
        <v>1010</v>
      </c>
      <c r="C271" s="18" t="s">
        <v>2934</v>
      </c>
      <c r="D271" s="17" t="str">
        <f>VLOOKUP($C271,allFlowProduct!$A:$P,4,FALSE)</f>
        <v>มะม่วงมหาชนก ดิบ</v>
      </c>
      <c r="E271" s="17" t="str">
        <f>VLOOKUP($C271,allFlowProduct!$A:$P,5,FALSE)</f>
        <v>กก</v>
      </c>
      <c r="F271" s="17">
        <f>VLOOKUP($C271,allFlowProduct!$A:$P,3,FALSE)</f>
        <v>3</v>
      </c>
      <c r="G271" s="17">
        <f>VLOOKUP($C271,allFlowProduct!$A:$P,8,FALSE)</f>
        <v>7</v>
      </c>
      <c r="H271" s="17">
        <f t="shared" si="4"/>
        <v>-1</v>
      </c>
    </row>
    <row r="272" spans="1:8" x14ac:dyDescent="0.5">
      <c r="A272" s="17" t="s">
        <v>962</v>
      </c>
      <c r="B272" s="17" t="s">
        <v>765</v>
      </c>
      <c r="C272" s="18" t="s">
        <v>2933</v>
      </c>
      <c r="D272" s="17" t="str">
        <f>VLOOKUP($C272,allFlowProduct!$A:$P,4,FALSE)</f>
        <v>มะม่วงมหาชนก สุก</v>
      </c>
      <c r="E272" s="17" t="str">
        <f>VLOOKUP($C272,allFlowProduct!$A:$P,5,FALSE)</f>
        <v>กก</v>
      </c>
      <c r="F272" s="17">
        <f>VLOOKUP($C272,allFlowProduct!$A:$P,3,FALSE)</f>
        <v>3</v>
      </c>
      <c r="G272" s="17">
        <f>VLOOKUP($C272,allFlowProduct!$A:$P,8,FALSE)</f>
        <v>7</v>
      </c>
      <c r="H272" s="17">
        <f t="shared" si="4"/>
        <v>-1</v>
      </c>
    </row>
    <row r="273" spans="1:8" x14ac:dyDescent="0.5">
      <c r="A273" s="17" t="s">
        <v>980</v>
      </c>
      <c r="B273" s="17" t="s">
        <v>191</v>
      </c>
      <c r="C273" s="18" t="s">
        <v>2970</v>
      </c>
      <c r="D273" s="17" t="str">
        <f>VLOOKUP($C273,allFlowProduct!$A:$P,4,FALSE)</f>
        <v>มะม่วงหาว มะนาวโห่</v>
      </c>
      <c r="E273" s="17" t="str">
        <f>VLOOKUP($C273,allFlowProduct!$A:$P,5,FALSE)</f>
        <v>กก</v>
      </c>
      <c r="F273" s="17">
        <f>VLOOKUP($C273,allFlowProduct!$A:$P,3,FALSE)</f>
        <v>3</v>
      </c>
      <c r="G273" s="17">
        <f>VLOOKUP($C273,allFlowProduct!$A:$P,8,FALSE)</f>
        <v>7</v>
      </c>
      <c r="H273" s="17">
        <f t="shared" si="4"/>
        <v>-1</v>
      </c>
    </row>
    <row r="274" spans="1:8" x14ac:dyDescent="0.5">
      <c r="A274" s="17" t="s">
        <v>976</v>
      </c>
      <c r="B274" s="17" t="s">
        <v>191</v>
      </c>
      <c r="C274" s="18" t="s">
        <v>2970</v>
      </c>
      <c r="D274" s="17" t="str">
        <f>VLOOKUP($C274,allFlowProduct!$A:$P,4,FALSE)</f>
        <v>มะม่วงหาว มะนาวโห่</v>
      </c>
      <c r="E274" s="17" t="str">
        <f>VLOOKUP($C274,allFlowProduct!$A:$P,5,FALSE)</f>
        <v>กก</v>
      </c>
      <c r="F274" s="17">
        <f>VLOOKUP($C274,allFlowProduct!$A:$P,3,FALSE)</f>
        <v>3</v>
      </c>
      <c r="G274" s="17">
        <f>VLOOKUP($C274,allFlowProduct!$A:$P,8,FALSE)</f>
        <v>7</v>
      </c>
      <c r="H274" s="17">
        <f t="shared" si="4"/>
        <v>-1</v>
      </c>
    </row>
    <row r="275" spans="1:8" x14ac:dyDescent="0.5">
      <c r="A275" s="17" t="s">
        <v>960</v>
      </c>
      <c r="B275" s="17" t="s">
        <v>191</v>
      </c>
      <c r="C275" s="18" t="s">
        <v>2929</v>
      </c>
      <c r="D275" s="17" t="str">
        <f>VLOOKUP($C275,allFlowProduct!$A:$P,4,FALSE)</f>
        <v>มะม่วงอกร่องทอง</v>
      </c>
      <c r="E275" s="17" t="str">
        <f>VLOOKUP($C275,allFlowProduct!$A:$P,5,FALSE)</f>
        <v>กก</v>
      </c>
      <c r="F275" s="17">
        <f>VLOOKUP($C275,allFlowProduct!$A:$P,3,FALSE)</f>
        <v>3</v>
      </c>
      <c r="G275" s="17">
        <f>VLOOKUP($C275,allFlowProduct!$A:$P,8,FALSE)</f>
        <v>7</v>
      </c>
      <c r="H275" s="17">
        <f t="shared" si="4"/>
        <v>-1</v>
      </c>
    </row>
    <row r="276" spans="1:8" x14ac:dyDescent="0.5">
      <c r="A276" s="17" t="s">
        <v>969</v>
      </c>
      <c r="B276" s="17" t="s">
        <v>765</v>
      </c>
      <c r="C276" s="18" t="s">
        <v>2938</v>
      </c>
      <c r="D276" s="17" t="str">
        <f>VLOOKUP($C276,allFlowProduct!$A:$P,4,FALSE)</f>
        <v>มะม่วงอาร์ทูอีทู</v>
      </c>
      <c r="E276" s="17" t="str">
        <f>VLOOKUP($C276,allFlowProduct!$A:$P,5,FALSE)</f>
        <v>กก</v>
      </c>
      <c r="F276" s="17">
        <f>VLOOKUP($C276,allFlowProduct!$A:$P,3,FALSE)</f>
        <v>3</v>
      </c>
      <c r="G276" s="17">
        <f>VLOOKUP($C276,allFlowProduct!$A:$P,8,FALSE)</f>
        <v>7</v>
      </c>
      <c r="H276" s="17">
        <f t="shared" si="4"/>
        <v>-1</v>
      </c>
    </row>
    <row r="277" spans="1:8" x14ac:dyDescent="0.5">
      <c r="A277" s="17" t="s">
        <v>974</v>
      </c>
      <c r="B277" s="17" t="s">
        <v>765</v>
      </c>
      <c r="C277" s="18" t="s">
        <v>2969</v>
      </c>
      <c r="D277" s="17" t="str">
        <f>VLOOKUP($C277,allFlowProduct!$A:$P,4,FALSE)</f>
        <v>มะยงชิด</v>
      </c>
      <c r="E277" s="17" t="str">
        <f>VLOOKUP($C277,allFlowProduct!$A:$P,5,FALSE)</f>
        <v>กก</v>
      </c>
      <c r="F277" s="17">
        <f>VLOOKUP($C277,allFlowProduct!$A:$P,3,FALSE)</f>
        <v>3</v>
      </c>
      <c r="G277" s="17">
        <f>VLOOKUP($C277,allFlowProduct!$A:$P,8,FALSE)</f>
        <v>7</v>
      </c>
      <c r="H277" s="17">
        <f t="shared" si="4"/>
        <v>-1</v>
      </c>
    </row>
    <row r="278" spans="1:8" x14ac:dyDescent="0.5">
      <c r="A278" s="17" t="s">
        <v>808</v>
      </c>
      <c r="B278" s="17" t="s">
        <v>1283</v>
      </c>
      <c r="C278" s="18" t="s">
        <v>3074</v>
      </c>
      <c r="D278" s="17" t="str">
        <f>VLOOKUP($C278,allFlowProduct!$A:$P,4,FALSE)</f>
        <v>มะระ</v>
      </c>
      <c r="E278" s="17" t="str">
        <f>VLOOKUP($C278,allFlowProduct!$A:$P,5,FALSE)</f>
        <v>กก</v>
      </c>
      <c r="F278" s="17">
        <f>VLOOKUP($C278,allFlowProduct!$A:$P,3,FALSE)</f>
        <v>3</v>
      </c>
      <c r="G278" s="17">
        <f>VLOOKUP($C278,allFlowProduct!$A:$P,8,FALSE)</f>
        <v>7</v>
      </c>
      <c r="H278" s="17">
        <f t="shared" si="4"/>
        <v>-1</v>
      </c>
    </row>
    <row r="279" spans="1:8" x14ac:dyDescent="0.5">
      <c r="A279" s="17" t="s">
        <v>786</v>
      </c>
      <c r="B279" s="17" t="s">
        <v>765</v>
      </c>
      <c r="C279" s="18" t="s">
        <v>2984</v>
      </c>
      <c r="D279" s="17" t="str">
        <f>VLOOKUP($C279,allFlowProduct!$A:$P,4,FALSE)</f>
        <v>มะระขี้นก</v>
      </c>
      <c r="E279" s="17" t="str">
        <f>VLOOKUP($C279,allFlowProduct!$A:$P,5,FALSE)</f>
        <v>กก</v>
      </c>
      <c r="F279" s="17">
        <f>VLOOKUP($C279,allFlowProduct!$A:$P,3,FALSE)</f>
        <v>3</v>
      </c>
      <c r="G279" s="17">
        <f>VLOOKUP($C279,allFlowProduct!$A:$P,8,FALSE)</f>
        <v>7</v>
      </c>
      <c r="H279" s="17">
        <f t="shared" si="4"/>
        <v>-1</v>
      </c>
    </row>
    <row r="280" spans="1:8" x14ac:dyDescent="0.5">
      <c r="A280" s="17" t="s">
        <v>924</v>
      </c>
      <c r="B280" s="17" t="s">
        <v>765</v>
      </c>
      <c r="C280" s="18" t="s">
        <v>3025</v>
      </c>
      <c r="D280" s="17" t="str">
        <f>VLOOKUP($C280,allFlowProduct!$A:$P,4,FALSE)</f>
        <v>มะรุมปอกเปลือก</v>
      </c>
      <c r="E280" s="17" t="str">
        <f>VLOOKUP($C280,allFlowProduct!$A:$P,5,FALSE)</f>
        <v>ถุง</v>
      </c>
      <c r="F280" s="17">
        <f>VLOOKUP($C280,allFlowProduct!$A:$P,3,FALSE)</f>
        <v>3</v>
      </c>
      <c r="G280" s="17">
        <f>VLOOKUP($C280,allFlowProduct!$A:$P,8,FALSE)</f>
        <v>7</v>
      </c>
      <c r="H280" s="17">
        <f t="shared" si="4"/>
        <v>-1</v>
      </c>
    </row>
    <row r="281" spans="1:8" x14ac:dyDescent="0.5">
      <c r="A281" s="17" t="s">
        <v>791</v>
      </c>
      <c r="B281" s="17" t="s">
        <v>1011</v>
      </c>
      <c r="C281" s="18" t="s">
        <v>2977</v>
      </c>
      <c r="D281" s="17" t="str">
        <f>VLOOKUP($C281,allFlowProduct!$A:$P,4,FALSE)</f>
        <v>มะละกอดิบ กลาง</v>
      </c>
      <c r="E281" s="17" t="str">
        <f>VLOOKUP($C281,allFlowProduct!$A:$P,5,FALSE)</f>
        <v>ลูก</v>
      </c>
      <c r="F281" s="17">
        <f>VLOOKUP($C281,allFlowProduct!$A:$P,3,FALSE)</f>
        <v>3</v>
      </c>
      <c r="G281" s="17">
        <f>VLOOKUP($C281,allFlowProduct!$A:$P,8,FALSE)</f>
        <v>7</v>
      </c>
      <c r="H281" s="17">
        <f t="shared" si="4"/>
        <v>-1</v>
      </c>
    </row>
    <row r="282" spans="1:8" x14ac:dyDescent="0.5">
      <c r="A282" s="17" t="s">
        <v>791</v>
      </c>
      <c r="B282" s="17" t="s">
        <v>1012</v>
      </c>
      <c r="C282" s="18" t="s">
        <v>2976</v>
      </c>
      <c r="D282" s="17" t="str">
        <f>VLOOKUP($C282,allFlowProduct!$A:$P,4,FALSE)</f>
        <v>มะละกอดิบ เล็ก</v>
      </c>
      <c r="E282" s="17" t="str">
        <f>VLOOKUP($C282,allFlowProduct!$A:$P,5,FALSE)</f>
        <v>ลูก</v>
      </c>
      <c r="F282" s="17">
        <f>VLOOKUP($C282,allFlowProduct!$A:$P,3,FALSE)</f>
        <v>3</v>
      </c>
      <c r="G282" s="17">
        <f>VLOOKUP($C282,allFlowProduct!$A:$P,8,FALSE)</f>
        <v>7</v>
      </c>
      <c r="H282" s="17">
        <f t="shared" si="4"/>
        <v>-1</v>
      </c>
    </row>
    <row r="283" spans="1:8" x14ac:dyDescent="0.5">
      <c r="A283" s="17" t="s">
        <v>791</v>
      </c>
      <c r="B283" s="17" t="s">
        <v>1013</v>
      </c>
      <c r="C283" s="18" t="s">
        <v>2978</v>
      </c>
      <c r="D283" s="17" t="str">
        <f>VLOOKUP($C283,allFlowProduct!$A:$P,4,FALSE)</f>
        <v>มะละกอดิบ ใหญ่</v>
      </c>
      <c r="E283" s="17" t="str">
        <f>VLOOKUP($C283,allFlowProduct!$A:$P,5,FALSE)</f>
        <v>ลูก</v>
      </c>
      <c r="F283" s="17">
        <f>VLOOKUP($C283,allFlowProduct!$A:$P,3,FALSE)</f>
        <v>3</v>
      </c>
      <c r="G283" s="17">
        <f>VLOOKUP($C283,allFlowProduct!$A:$P,8,FALSE)</f>
        <v>7</v>
      </c>
      <c r="H283" s="17">
        <f t="shared" si="4"/>
        <v>-1</v>
      </c>
    </row>
    <row r="284" spans="1:8" x14ac:dyDescent="0.5">
      <c r="A284" s="17" t="s">
        <v>878</v>
      </c>
      <c r="B284" s="17" t="s">
        <v>191</v>
      </c>
      <c r="C284" s="18" t="s">
        <v>2980</v>
      </c>
      <c r="D284" s="17" t="str">
        <f>VLOOKUP($C284,allFlowProduct!$A:$P,4,FALSE)</f>
        <v>มะละกอสุก</v>
      </c>
      <c r="E284" s="17" t="str">
        <f>VLOOKUP($C284,allFlowProduct!$A:$P,5,FALSE)</f>
        <v>กก</v>
      </c>
      <c r="F284" s="17">
        <f>VLOOKUP($C284,allFlowProduct!$A:$P,3,FALSE)</f>
        <v>3</v>
      </c>
      <c r="G284" s="17">
        <f>VLOOKUP($C284,allFlowProduct!$A:$P,8,FALSE)</f>
        <v>7</v>
      </c>
      <c r="H284" s="17">
        <f t="shared" si="4"/>
        <v>-1</v>
      </c>
    </row>
    <row r="285" spans="1:8" x14ac:dyDescent="0.5">
      <c r="A285" s="17" t="s">
        <v>878</v>
      </c>
      <c r="B285" s="17" t="s">
        <v>998</v>
      </c>
      <c r="C285" s="18" t="s">
        <v>2980</v>
      </c>
      <c r="D285" s="17" t="str">
        <f>VLOOKUP($C285,allFlowProduct!$A:$P,4,FALSE)</f>
        <v>มะละกอสุก</v>
      </c>
      <c r="E285" s="17" t="str">
        <f>VLOOKUP($C285,allFlowProduct!$A:$P,5,FALSE)</f>
        <v>กก</v>
      </c>
      <c r="F285" s="17">
        <f>VLOOKUP($C285,allFlowProduct!$A:$P,3,FALSE)</f>
        <v>3</v>
      </c>
      <c r="G285" s="17">
        <f>VLOOKUP($C285,allFlowProduct!$A:$P,8,FALSE)</f>
        <v>7</v>
      </c>
      <c r="H285" s="17">
        <f t="shared" si="4"/>
        <v>-1</v>
      </c>
    </row>
    <row r="286" spans="1:8" x14ac:dyDescent="0.5">
      <c r="A286" s="17" t="s">
        <v>878</v>
      </c>
      <c r="B286" s="17" t="s">
        <v>997</v>
      </c>
      <c r="C286" s="18" t="s">
        <v>2980</v>
      </c>
      <c r="D286" s="17" t="str">
        <f>VLOOKUP($C286,allFlowProduct!$A:$P,4,FALSE)</f>
        <v>มะละกอสุก</v>
      </c>
      <c r="E286" s="17" t="str">
        <f>VLOOKUP($C286,allFlowProduct!$A:$P,5,FALSE)</f>
        <v>กก</v>
      </c>
      <c r="F286" s="17">
        <f>VLOOKUP($C286,allFlowProduct!$A:$P,3,FALSE)</f>
        <v>3</v>
      </c>
      <c r="G286" s="17">
        <f>VLOOKUP($C286,allFlowProduct!$A:$P,8,FALSE)</f>
        <v>7</v>
      </c>
      <c r="H286" s="17">
        <f t="shared" si="4"/>
        <v>-1</v>
      </c>
    </row>
    <row r="287" spans="1:8" x14ac:dyDescent="0.5">
      <c r="A287" s="17" t="s">
        <v>870</v>
      </c>
      <c r="B287" s="17" t="s">
        <v>191</v>
      </c>
      <c r="C287" s="18" t="s">
        <v>2948</v>
      </c>
      <c r="D287" s="17" t="str">
        <f>VLOOKUP($C287,allFlowProduct!$A:$P,4,FALSE)</f>
        <v>มังคุด</v>
      </c>
      <c r="E287" s="17" t="str">
        <f>VLOOKUP($C287,allFlowProduct!$A:$P,5,FALSE)</f>
        <v>กก</v>
      </c>
      <c r="F287" s="17">
        <f>VLOOKUP($C287,allFlowProduct!$A:$P,3,FALSE)</f>
        <v>3</v>
      </c>
      <c r="G287" s="17">
        <f>VLOOKUP($C287,allFlowProduct!$A:$P,8,FALSE)</f>
        <v>7</v>
      </c>
      <c r="H287" s="17">
        <f t="shared" si="4"/>
        <v>-1</v>
      </c>
    </row>
    <row r="288" spans="1:8" x14ac:dyDescent="0.5">
      <c r="A288" s="17" t="s">
        <v>870</v>
      </c>
      <c r="B288" s="17" t="s">
        <v>765</v>
      </c>
      <c r="C288" s="18" t="s">
        <v>2948</v>
      </c>
      <c r="D288" s="17" t="str">
        <f>VLOOKUP($C288,allFlowProduct!$A:$P,4,FALSE)</f>
        <v>มังคุด</v>
      </c>
      <c r="E288" s="17" t="str">
        <f>VLOOKUP($C288,allFlowProduct!$A:$P,5,FALSE)</f>
        <v>กก</v>
      </c>
      <c r="F288" s="17">
        <f>VLOOKUP($C288,allFlowProduct!$A:$P,3,FALSE)</f>
        <v>3</v>
      </c>
      <c r="G288" s="17">
        <f>VLOOKUP($C288,allFlowProduct!$A:$P,8,FALSE)</f>
        <v>7</v>
      </c>
      <c r="H288" s="17">
        <f t="shared" si="4"/>
        <v>-1</v>
      </c>
    </row>
    <row r="289" spans="1:8" x14ac:dyDescent="0.5">
      <c r="A289" s="17" t="s">
        <v>965</v>
      </c>
      <c r="B289" s="17" t="s">
        <v>765</v>
      </c>
      <c r="C289" s="18" t="s">
        <v>2950</v>
      </c>
      <c r="D289" s="17" t="str">
        <f>VLOOKUP($C289,allFlowProduct!$A:$P,4,FALSE)</f>
        <v>มังคุด (กล่อง)</v>
      </c>
      <c r="E289" s="17" t="str">
        <f>VLOOKUP($C289,allFlowProduct!$A:$P,5,FALSE)</f>
        <v>กล่อง</v>
      </c>
      <c r="F289" s="17">
        <f>VLOOKUP($C289,allFlowProduct!$A:$P,3,FALSE)</f>
        <v>3</v>
      </c>
      <c r="G289" s="17">
        <f>VLOOKUP($C289,allFlowProduct!$A:$P,8,FALSE)</f>
        <v>7</v>
      </c>
      <c r="H289" s="17">
        <f t="shared" si="4"/>
        <v>-1</v>
      </c>
    </row>
    <row r="290" spans="1:8" x14ac:dyDescent="0.5">
      <c r="A290" s="17" t="s">
        <v>789</v>
      </c>
      <c r="B290" s="17" t="s">
        <v>191</v>
      </c>
      <c r="C290" s="18" t="s">
        <v>3051</v>
      </c>
      <c r="D290" s="17" t="str">
        <f>VLOOKUP($C290,allFlowProduct!$A:$P,4,FALSE)</f>
        <v>มันเทศแครอท</v>
      </c>
      <c r="E290" s="17" t="str">
        <f>VLOOKUP($C290,allFlowProduct!$A:$P,5,FALSE)</f>
        <v>กก</v>
      </c>
      <c r="F290" s="17">
        <f>VLOOKUP($C290,allFlowProduct!$A:$P,3,FALSE)</f>
        <v>3</v>
      </c>
      <c r="G290" s="17">
        <f>VLOOKUP($C290,allFlowProduct!$A:$P,8,FALSE)</f>
        <v>7</v>
      </c>
      <c r="H290" s="17">
        <f t="shared" si="4"/>
        <v>-1</v>
      </c>
    </row>
    <row r="291" spans="1:8" x14ac:dyDescent="0.5">
      <c r="A291" s="17" t="s">
        <v>789</v>
      </c>
      <c r="B291" s="17" t="s">
        <v>998</v>
      </c>
      <c r="C291" s="18" t="s">
        <v>3051</v>
      </c>
      <c r="D291" s="17" t="str">
        <f>VLOOKUP($C291,allFlowProduct!$A:$P,4,FALSE)</f>
        <v>มันเทศแครอท</v>
      </c>
      <c r="E291" s="17" t="str">
        <f>VLOOKUP($C291,allFlowProduct!$A:$P,5,FALSE)</f>
        <v>กก</v>
      </c>
      <c r="F291" s="17">
        <f>VLOOKUP($C291,allFlowProduct!$A:$P,3,FALSE)</f>
        <v>3</v>
      </c>
      <c r="G291" s="17">
        <f>VLOOKUP($C291,allFlowProduct!$A:$P,8,FALSE)</f>
        <v>7</v>
      </c>
      <c r="H291" s="17">
        <f t="shared" si="4"/>
        <v>-1</v>
      </c>
    </row>
    <row r="292" spans="1:8" x14ac:dyDescent="0.5">
      <c r="A292" s="17" t="s">
        <v>782</v>
      </c>
      <c r="B292" s="17" t="s">
        <v>191</v>
      </c>
      <c r="C292" s="18" t="s">
        <v>3052</v>
      </c>
      <c r="D292" s="17" t="str">
        <f>VLOOKUP($C292,allFlowProduct!$A:$P,4,FALSE)</f>
        <v>มันม่วง</v>
      </c>
      <c r="E292" s="17" t="str">
        <f>VLOOKUP($C292,allFlowProduct!$A:$P,5,FALSE)</f>
        <v>กก</v>
      </c>
      <c r="F292" s="17">
        <f>VLOOKUP($C292,allFlowProduct!$A:$P,3,FALSE)</f>
        <v>3</v>
      </c>
      <c r="G292" s="17">
        <f>VLOOKUP($C292,allFlowProduct!$A:$P,8,FALSE)</f>
        <v>7</v>
      </c>
      <c r="H292" s="17">
        <f t="shared" si="4"/>
        <v>-1</v>
      </c>
    </row>
    <row r="293" spans="1:8" x14ac:dyDescent="0.5">
      <c r="A293" s="17" t="s">
        <v>782</v>
      </c>
      <c r="B293" s="17" t="s">
        <v>998</v>
      </c>
      <c r="C293" s="18" t="s">
        <v>3052</v>
      </c>
      <c r="D293" s="17" t="str">
        <f>VLOOKUP($C293,allFlowProduct!$A:$P,4,FALSE)</f>
        <v>มันม่วง</v>
      </c>
      <c r="E293" s="17" t="str">
        <f>VLOOKUP($C293,allFlowProduct!$A:$P,5,FALSE)</f>
        <v>กก</v>
      </c>
      <c r="F293" s="17">
        <f>VLOOKUP($C293,allFlowProduct!$A:$P,3,FALSE)</f>
        <v>3</v>
      </c>
      <c r="G293" s="17">
        <f>VLOOKUP($C293,allFlowProduct!$A:$P,8,FALSE)</f>
        <v>7</v>
      </c>
      <c r="H293" s="17">
        <f t="shared" si="4"/>
        <v>-1</v>
      </c>
    </row>
    <row r="294" spans="1:8" x14ac:dyDescent="0.5">
      <c r="A294" s="17" t="s">
        <v>966</v>
      </c>
      <c r="B294" s="17" t="s">
        <v>765</v>
      </c>
      <c r="C294" s="18" t="s">
        <v>3008</v>
      </c>
      <c r="D294" s="17" t="str">
        <f>VLOOKUP($C294,allFlowProduct!$A:$P,4,FALSE)</f>
        <v>มัลเบอรี่</v>
      </c>
      <c r="E294" s="17" t="str">
        <f>VLOOKUP($C294,allFlowProduct!$A:$P,5,FALSE)</f>
        <v>กก</v>
      </c>
      <c r="F294" s="17">
        <f>VLOOKUP($C294,allFlowProduct!$A:$P,3,FALSE)</f>
        <v>3</v>
      </c>
      <c r="G294" s="17">
        <f>VLOOKUP($C294,allFlowProduct!$A:$P,8,FALSE)</f>
        <v>7</v>
      </c>
      <c r="H294" s="17">
        <f t="shared" si="4"/>
        <v>-1</v>
      </c>
    </row>
    <row r="295" spans="1:8" x14ac:dyDescent="0.5">
      <c r="A295" s="17" t="s">
        <v>865</v>
      </c>
      <c r="B295" s="17" t="s">
        <v>765</v>
      </c>
      <c r="C295" s="18" t="s">
        <v>3153</v>
      </c>
      <c r="D295" s="17" t="str">
        <f>VLOOKUP($C295,allFlowProduct!$A:$P,4,FALSE)</f>
        <v>ยอดบวบ</v>
      </c>
      <c r="E295" s="17" t="str">
        <f>VLOOKUP($C295,allFlowProduct!$A:$P,5,FALSE)</f>
        <v>กก</v>
      </c>
      <c r="F295" s="17">
        <f>VLOOKUP($C295,allFlowProduct!$A:$P,3,FALSE)</f>
        <v>3</v>
      </c>
      <c r="G295" s="17">
        <f>VLOOKUP($C295,allFlowProduct!$A:$P,8,FALSE)</f>
        <v>7</v>
      </c>
      <c r="H295" s="17">
        <f t="shared" si="4"/>
        <v>-1</v>
      </c>
    </row>
    <row r="296" spans="1:8" x14ac:dyDescent="0.5">
      <c r="A296" s="17" t="s">
        <v>863</v>
      </c>
      <c r="B296" s="17" t="s">
        <v>191</v>
      </c>
      <c r="C296" s="18" t="s">
        <v>3145</v>
      </c>
      <c r="D296" s="17" t="str">
        <f>VLOOKUP($C296,allFlowProduct!$A:$P,4,FALSE)</f>
        <v>ยอดฟักข้าว</v>
      </c>
      <c r="E296" s="17" t="str">
        <f>VLOOKUP($C296,allFlowProduct!$A:$P,5,FALSE)</f>
        <v>กก</v>
      </c>
      <c r="F296" s="17">
        <f>VLOOKUP($C296,allFlowProduct!$A:$P,3,FALSE)</f>
        <v>3</v>
      </c>
      <c r="G296" s="17">
        <f>VLOOKUP($C296,allFlowProduct!$A:$P,8,FALSE)</f>
        <v>7</v>
      </c>
      <c r="H296" s="17">
        <f t="shared" si="4"/>
        <v>-1</v>
      </c>
    </row>
    <row r="297" spans="1:8" x14ac:dyDescent="0.5">
      <c r="A297" s="17" t="s">
        <v>844</v>
      </c>
      <c r="B297" s="17" t="s">
        <v>765</v>
      </c>
      <c r="C297" s="18" t="s">
        <v>3144</v>
      </c>
      <c r="D297" s="17" t="str">
        <f>VLOOKUP($C297,allFlowProduct!$A:$P,4,FALSE)</f>
        <v>ยอดฟักทอง</v>
      </c>
      <c r="E297" s="17" t="str">
        <f>VLOOKUP($C297,allFlowProduct!$A:$P,5,FALSE)</f>
        <v>กก</v>
      </c>
      <c r="F297" s="17">
        <f>VLOOKUP($C297,allFlowProduct!$A:$P,3,FALSE)</f>
        <v>3</v>
      </c>
      <c r="G297" s="17">
        <f>VLOOKUP($C297,allFlowProduct!$A:$P,8,FALSE)</f>
        <v>7</v>
      </c>
      <c r="H297" s="17">
        <f t="shared" si="4"/>
        <v>-1</v>
      </c>
    </row>
    <row r="298" spans="1:8" x14ac:dyDescent="0.5">
      <c r="A298" s="17" t="s">
        <v>952</v>
      </c>
      <c r="B298" s="17" t="s">
        <v>765</v>
      </c>
      <c r="C298" s="18" t="s">
        <v>3147</v>
      </c>
      <c r="D298" s="17" t="str">
        <f>VLOOKUP($C298,allFlowProduct!$A:$P,4,FALSE)</f>
        <v>ยอดมะขาม</v>
      </c>
      <c r="E298" s="17" t="str">
        <f>VLOOKUP($C298,allFlowProduct!$A:$P,5,FALSE)</f>
        <v>กก</v>
      </c>
      <c r="F298" s="17">
        <f>VLOOKUP($C298,allFlowProduct!$A:$P,3,FALSE)</f>
        <v>3</v>
      </c>
      <c r="G298" s="17">
        <f>VLOOKUP($C298,allFlowProduct!$A:$P,8,FALSE)</f>
        <v>7</v>
      </c>
      <c r="H298" s="17">
        <f t="shared" si="4"/>
        <v>-1</v>
      </c>
    </row>
    <row r="299" spans="1:8" x14ac:dyDescent="0.5">
      <c r="A299" s="17" t="s">
        <v>864</v>
      </c>
      <c r="B299" s="17" t="s">
        <v>191</v>
      </c>
      <c r="C299" s="18" t="s">
        <v>3152</v>
      </c>
      <c r="D299" s="17" t="str">
        <f>VLOOKUP($C299,allFlowProduct!$A:$P,4,FALSE)</f>
        <v>ยอดมะระขี้นก</v>
      </c>
      <c r="E299" s="17" t="str">
        <f>VLOOKUP($C299,allFlowProduct!$A:$P,5,FALSE)</f>
        <v>กก</v>
      </c>
      <c r="F299" s="17">
        <f>VLOOKUP($C299,allFlowProduct!$A:$P,3,FALSE)</f>
        <v>3</v>
      </c>
      <c r="G299" s="17">
        <f>VLOOKUP($C299,allFlowProduct!$A:$P,8,FALSE)</f>
        <v>7</v>
      </c>
      <c r="H299" s="17">
        <f t="shared" si="4"/>
        <v>-1</v>
      </c>
    </row>
    <row r="300" spans="1:8" x14ac:dyDescent="0.5">
      <c r="A300" s="17" t="s">
        <v>987</v>
      </c>
      <c r="B300" s="17" t="s">
        <v>191</v>
      </c>
      <c r="C300" s="18" t="s">
        <v>2964</v>
      </c>
      <c r="D300" s="17" t="str">
        <f>VLOOKUP($C300,allFlowProduct!$A:$P,4,FALSE)</f>
        <v>รากบัว</v>
      </c>
      <c r="E300" s="17" t="str">
        <f>VLOOKUP($C300,allFlowProduct!$A:$P,5,FALSE)</f>
        <v>กก</v>
      </c>
      <c r="F300" s="17">
        <f>VLOOKUP($C300,allFlowProduct!$A:$P,3,FALSE)</f>
        <v>3</v>
      </c>
      <c r="G300" s="17">
        <f>VLOOKUP($C300,allFlowProduct!$A:$P,8,FALSE)</f>
        <v>7</v>
      </c>
      <c r="H300" s="17">
        <f t="shared" si="4"/>
        <v>-1</v>
      </c>
    </row>
    <row r="301" spans="1:8" x14ac:dyDescent="0.5">
      <c r="A301" s="17" t="s">
        <v>867</v>
      </c>
      <c r="B301" s="17" t="s">
        <v>765</v>
      </c>
      <c r="C301" s="18" t="s">
        <v>2955</v>
      </c>
      <c r="D301" s="17" t="str">
        <f>VLOOKUP($C301,allFlowProduct!$A:$P,4,FALSE)</f>
        <v>ลองกอง</v>
      </c>
      <c r="E301" s="17" t="str">
        <f>VLOOKUP($C301,allFlowProduct!$A:$P,5,FALSE)</f>
        <v>กก</v>
      </c>
      <c r="F301" s="17">
        <f>VLOOKUP($C301,allFlowProduct!$A:$P,3,FALSE)</f>
        <v>3</v>
      </c>
      <c r="G301" s="17">
        <f>VLOOKUP($C301,allFlowProduct!$A:$P,8,FALSE)</f>
        <v>7</v>
      </c>
      <c r="H301" s="17">
        <f t="shared" si="4"/>
        <v>-1</v>
      </c>
    </row>
    <row r="302" spans="1:8" x14ac:dyDescent="0.5">
      <c r="A302" s="17" t="s">
        <v>972</v>
      </c>
      <c r="B302" s="17" t="s">
        <v>765</v>
      </c>
      <c r="C302" s="18" t="s">
        <v>2963</v>
      </c>
      <c r="D302" s="17" t="str">
        <f>VLOOKUP($C302,allFlowProduct!$A:$P,4,FALSE)</f>
        <v>ละมุด</v>
      </c>
      <c r="E302" s="17" t="str">
        <f>VLOOKUP($C302,allFlowProduct!$A:$P,5,FALSE)</f>
        <v>กก</v>
      </c>
      <c r="F302" s="17">
        <f>VLOOKUP($C302,allFlowProduct!$A:$P,3,FALSE)</f>
        <v>3</v>
      </c>
      <c r="G302" s="17">
        <f>VLOOKUP($C302,allFlowProduct!$A:$P,8,FALSE)</f>
        <v>7</v>
      </c>
      <c r="H302" s="17">
        <f t="shared" si="4"/>
        <v>-1</v>
      </c>
    </row>
    <row r="303" spans="1:8" x14ac:dyDescent="0.5">
      <c r="A303" s="17" t="s">
        <v>167</v>
      </c>
      <c r="B303" s="17" t="s">
        <v>765</v>
      </c>
      <c r="C303" s="18" t="s">
        <v>2944</v>
      </c>
      <c r="D303" s="17" t="str">
        <f>VLOOKUP($C303,allFlowProduct!$A:$P,4,FALSE)</f>
        <v>ลำไย(ฐธ9)</v>
      </c>
      <c r="E303" s="17" t="str">
        <f>VLOOKUP($C303,allFlowProduct!$A:$P,5,FALSE)</f>
        <v>กก</v>
      </c>
      <c r="F303" s="17">
        <f>VLOOKUP($C303,allFlowProduct!$A:$P,3,FALSE)</f>
        <v>3</v>
      </c>
      <c r="G303" s="17">
        <f>VLOOKUP($C303,allFlowProduct!$A:$P,8,FALSE)</f>
        <v>7</v>
      </c>
      <c r="H303" s="17">
        <f t="shared" si="4"/>
        <v>-1</v>
      </c>
    </row>
    <row r="304" spans="1:8" x14ac:dyDescent="0.5">
      <c r="A304" s="17" t="s">
        <v>975</v>
      </c>
      <c r="B304" s="17" t="s">
        <v>765</v>
      </c>
      <c r="C304" s="18" t="s">
        <v>2943</v>
      </c>
      <c r="D304" s="17" t="str">
        <f>VLOOKUP($C304,allFlowProduct!$A:$P,4,FALSE)</f>
        <v>ลิ้นจี่</v>
      </c>
      <c r="E304" s="17" t="str">
        <f>VLOOKUP($C304,allFlowProduct!$A:$P,5,FALSE)</f>
        <v>กก</v>
      </c>
      <c r="F304" s="17">
        <f>VLOOKUP($C304,allFlowProduct!$A:$P,3,FALSE)</f>
        <v>3</v>
      </c>
      <c r="G304" s="17">
        <f>VLOOKUP($C304,allFlowProduct!$A:$P,8,FALSE)</f>
        <v>7</v>
      </c>
      <c r="H304" s="17">
        <f t="shared" si="4"/>
        <v>-1</v>
      </c>
    </row>
    <row r="305" spans="1:8" x14ac:dyDescent="0.5">
      <c r="A305" s="17" t="s">
        <v>833</v>
      </c>
      <c r="B305" s="17" t="s">
        <v>191</v>
      </c>
      <c r="C305" s="18" t="s">
        <v>3100</v>
      </c>
      <c r="D305" s="17" t="str">
        <f>VLOOKUP($C305,allFlowProduct!$A:$P,4,FALSE)</f>
        <v>วอเตอร์เครส</v>
      </c>
      <c r="E305" s="17" t="str">
        <f>VLOOKUP($C305,allFlowProduct!$A:$P,5,FALSE)</f>
        <v>กก</v>
      </c>
      <c r="F305" s="17">
        <f>VLOOKUP($C305,allFlowProduct!$A:$P,3,FALSE)</f>
        <v>3</v>
      </c>
      <c r="G305" s="17">
        <f>VLOOKUP($C305,allFlowProduct!$A:$P,8,FALSE)</f>
        <v>7</v>
      </c>
      <c r="H305" s="17">
        <f t="shared" si="4"/>
        <v>-1</v>
      </c>
    </row>
    <row r="306" spans="1:8" x14ac:dyDescent="0.5">
      <c r="A306" s="17" t="s">
        <v>833</v>
      </c>
      <c r="B306" s="17" t="s">
        <v>998</v>
      </c>
      <c r="C306" s="18" t="s">
        <v>3100</v>
      </c>
      <c r="D306" s="17" t="str">
        <f>VLOOKUP($C306,allFlowProduct!$A:$P,4,FALSE)</f>
        <v>วอเตอร์เครส</v>
      </c>
      <c r="E306" s="17" t="str">
        <f>VLOOKUP($C306,allFlowProduct!$A:$P,5,FALSE)</f>
        <v>กก</v>
      </c>
      <c r="F306" s="17">
        <f>VLOOKUP($C306,allFlowProduct!$A:$P,3,FALSE)</f>
        <v>3</v>
      </c>
      <c r="G306" s="17">
        <f>VLOOKUP($C306,allFlowProduct!$A:$P,8,FALSE)</f>
        <v>7</v>
      </c>
      <c r="H306" s="17">
        <f t="shared" si="4"/>
        <v>-1</v>
      </c>
    </row>
    <row r="307" spans="1:8" x14ac:dyDescent="0.5">
      <c r="A307" s="17" t="s">
        <v>991</v>
      </c>
      <c r="B307" s="17" t="s">
        <v>765</v>
      </c>
      <c r="C307" s="18" t="s">
        <v>3187</v>
      </c>
      <c r="D307" s="17" t="str">
        <f>VLOOKUP($C307,allFlowProduct!$A:$P,4,FALSE)</f>
        <v>ว่านหางจระเข้</v>
      </c>
      <c r="E307" s="17" t="str">
        <f>VLOOKUP($C307,allFlowProduct!$A:$P,5,FALSE)</f>
        <v>กก</v>
      </c>
      <c r="F307" s="17">
        <f>VLOOKUP($C307,allFlowProduct!$A:$P,3,FALSE)</f>
        <v>3</v>
      </c>
      <c r="G307" s="17">
        <f>VLOOKUP($C307,allFlowProduct!$A:$P,8,FALSE)</f>
        <v>7</v>
      </c>
      <c r="H307" s="17">
        <f t="shared" si="4"/>
        <v>-1</v>
      </c>
    </row>
    <row r="308" spans="1:8" x14ac:dyDescent="0.5">
      <c r="A308" s="17" t="s">
        <v>873</v>
      </c>
      <c r="B308" s="17" t="s">
        <v>765</v>
      </c>
      <c r="C308" s="18" t="s">
        <v>2921</v>
      </c>
      <c r="D308" s="17" t="str">
        <f>VLOOKUP($C308,allFlowProduct!$A:$P,4,FALSE)</f>
        <v>ส้มโอ</v>
      </c>
      <c r="E308" s="17" t="str">
        <f>VLOOKUP($C308,allFlowProduct!$A:$P,5,FALSE)</f>
        <v>กก</v>
      </c>
      <c r="F308" s="17">
        <f>VLOOKUP($C308,allFlowProduct!$A:$P,3,FALSE)</f>
        <v>3</v>
      </c>
      <c r="G308" s="17">
        <f>VLOOKUP($C308,allFlowProduct!$A:$P,8,FALSE)</f>
        <v>7</v>
      </c>
      <c r="H308" s="17">
        <f t="shared" si="4"/>
        <v>-1</v>
      </c>
    </row>
    <row r="309" spans="1:8" x14ac:dyDescent="0.5">
      <c r="A309" s="17" t="s">
        <v>937</v>
      </c>
      <c r="B309" s="17" t="s">
        <v>765</v>
      </c>
      <c r="C309" s="18" t="s">
        <v>3103</v>
      </c>
      <c r="D309" s="17" t="str">
        <f>VLOOKUP($C309,allFlowProduct!$A:$P,4,FALSE)</f>
        <v>สลัดแก้ว</v>
      </c>
      <c r="E309" s="17" t="str">
        <f>VLOOKUP($C309,allFlowProduct!$A:$P,5,FALSE)</f>
        <v>กก</v>
      </c>
      <c r="F309" s="17">
        <f>VLOOKUP($C309,allFlowProduct!$A:$P,3,FALSE)</f>
        <v>3</v>
      </c>
      <c r="G309" s="17">
        <f>VLOOKUP($C309,allFlowProduct!$A:$P,8,FALSE)</f>
        <v>7</v>
      </c>
      <c r="H309" s="17">
        <f t="shared" si="4"/>
        <v>-1</v>
      </c>
    </row>
    <row r="310" spans="1:8" x14ac:dyDescent="0.5">
      <c r="A310" s="17" t="s">
        <v>935</v>
      </c>
      <c r="B310" s="17" t="s">
        <v>191</v>
      </c>
      <c r="C310" s="18" t="s">
        <v>3111</v>
      </c>
      <c r="D310" s="17" t="str">
        <f>VLOOKUP($C310,allFlowProduct!$A:$P,4,FALSE)</f>
        <v>สะระแหน่</v>
      </c>
      <c r="E310" s="17" t="str">
        <f>VLOOKUP($C310,allFlowProduct!$A:$P,5,FALSE)</f>
        <v>กก</v>
      </c>
      <c r="F310" s="17">
        <f>VLOOKUP($C310,allFlowProduct!$A:$P,3,FALSE)</f>
        <v>3</v>
      </c>
      <c r="G310" s="17">
        <f>VLOOKUP($C310,allFlowProduct!$A:$P,8,FALSE)</f>
        <v>7</v>
      </c>
      <c r="H310" s="17">
        <f t="shared" si="4"/>
        <v>-1</v>
      </c>
    </row>
    <row r="311" spans="1:8" x14ac:dyDescent="0.5">
      <c r="A311" s="17" t="s">
        <v>877</v>
      </c>
      <c r="B311" s="17" t="s">
        <v>765</v>
      </c>
      <c r="C311" s="18" t="s">
        <v>2957</v>
      </c>
      <c r="D311" s="17" t="str">
        <f>VLOOKUP($C311,allFlowProduct!$A:$P,4,FALSE)</f>
        <v>สับปะรด</v>
      </c>
      <c r="E311" s="17" t="str">
        <f>VLOOKUP($C311,allFlowProduct!$A:$P,5,FALSE)</f>
        <v>กก</v>
      </c>
      <c r="F311" s="17">
        <f>VLOOKUP($C311,allFlowProduct!$A:$P,3,FALSE)</f>
        <v>3</v>
      </c>
      <c r="G311" s="17">
        <f>VLOOKUP($C311,allFlowProduct!$A:$P,8,FALSE)</f>
        <v>7</v>
      </c>
      <c r="H311" s="17">
        <f t="shared" si="4"/>
        <v>-1</v>
      </c>
    </row>
    <row r="312" spans="1:8" x14ac:dyDescent="0.5">
      <c r="A312" s="17" t="s">
        <v>947</v>
      </c>
      <c r="B312" s="17" t="s">
        <v>765</v>
      </c>
      <c r="C312" s="18" t="s">
        <v>3178</v>
      </c>
      <c r="D312" s="17" t="str">
        <f>VLOOKUP($C312,allFlowProduct!$A:$P,4,FALSE)</f>
        <v>สายบัว</v>
      </c>
      <c r="E312" s="17" t="str">
        <f>VLOOKUP($C312,allFlowProduct!$A:$P,5,FALSE)</f>
        <v>กก</v>
      </c>
      <c r="F312" s="17">
        <f>VLOOKUP($C312,allFlowProduct!$A:$P,3,FALSE)</f>
        <v>3</v>
      </c>
      <c r="G312" s="17">
        <f>VLOOKUP($C312,allFlowProduct!$A:$P,8,FALSE)</f>
        <v>7</v>
      </c>
      <c r="H312" s="17">
        <f t="shared" si="4"/>
        <v>-1</v>
      </c>
    </row>
    <row r="313" spans="1:8" x14ac:dyDescent="0.5">
      <c r="A313" s="17" t="s">
        <v>793</v>
      </c>
      <c r="B313" s="17" t="s">
        <v>191</v>
      </c>
      <c r="C313" s="18" t="s">
        <v>3188</v>
      </c>
      <c r="D313" s="17" t="str">
        <f>VLOOKUP($C313,allFlowProduct!$A:$P,4,FALSE)</f>
        <v>หน่อไม้สด</v>
      </c>
      <c r="E313" s="17" t="str">
        <f>VLOOKUP($C313,allFlowProduct!$A:$P,5,FALSE)</f>
        <v>กก</v>
      </c>
      <c r="F313" s="17">
        <f>VLOOKUP($C313,allFlowProduct!$A:$P,3,FALSE)</f>
        <v>3</v>
      </c>
      <c r="G313" s="17">
        <f>VLOOKUP($C313,allFlowProduct!$A:$P,8,FALSE)</f>
        <v>7</v>
      </c>
      <c r="H313" s="17">
        <f t="shared" si="4"/>
        <v>-1</v>
      </c>
    </row>
    <row r="314" spans="1:8" x14ac:dyDescent="0.5">
      <c r="A314" s="17" t="s">
        <v>900</v>
      </c>
      <c r="B314" s="17" t="s">
        <v>765</v>
      </c>
      <c r="C314" s="24"/>
      <c r="D314" s="17" t="e">
        <f>VLOOKUP($C314,allFlowProduct!$A:$P,4,FALSE)</f>
        <v>#N/A</v>
      </c>
      <c r="E314" s="17" t="e">
        <f>VLOOKUP($C314,allFlowProduct!$A:$P,5,FALSE)</f>
        <v>#N/A</v>
      </c>
      <c r="F314" s="17" t="e">
        <f>VLOOKUP($C314,allFlowProduct!$A:$P,3,FALSE)</f>
        <v>#N/A</v>
      </c>
      <c r="G314" s="17" t="e">
        <f>VLOOKUP($C314,allFlowProduct!$A:$P,8,FALSE)</f>
        <v>#N/A</v>
      </c>
      <c r="H314" s="17" t="e">
        <f t="shared" si="4"/>
        <v>#N/A</v>
      </c>
    </row>
    <row r="315" spans="1:8" x14ac:dyDescent="0.5">
      <c r="A315" s="17" t="s">
        <v>160</v>
      </c>
      <c r="B315" s="17" t="s">
        <v>765</v>
      </c>
      <c r="C315" s="12" t="s">
        <v>3408</v>
      </c>
      <c r="D315" s="17" t="str">
        <f>VLOOKUP($C315,allFlowProduct!$A:$P,4,FALSE)</f>
        <v>หมึกกล้วย (ไข่)</v>
      </c>
      <c r="E315" s="17" t="str">
        <f>VLOOKUP($C315,allFlowProduct!$A:$P,5,FALSE)</f>
        <v>กก</v>
      </c>
      <c r="F315" s="17">
        <f>VLOOKUP($C315,allFlowProduct!$A:$P,3,FALSE)</f>
        <v>5</v>
      </c>
      <c r="G315" s="17">
        <f>VLOOKUP($C315,allFlowProduct!$A:$P,8,FALSE)</f>
        <v>7</v>
      </c>
      <c r="H315" s="17">
        <f t="shared" si="4"/>
        <v>-1</v>
      </c>
    </row>
    <row r="316" spans="1:8" x14ac:dyDescent="0.5">
      <c r="A316" s="17" t="s">
        <v>141</v>
      </c>
      <c r="B316" s="17" t="s">
        <v>765</v>
      </c>
      <c r="C316" s="12" t="s">
        <v>3403</v>
      </c>
      <c r="D316" s="17" t="str">
        <f>VLOOKUP($C316,allFlowProduct!$A:$P,4,FALSE)</f>
        <v>หมึกกล้วย เล็ก</v>
      </c>
      <c r="E316" s="17" t="str">
        <f>VLOOKUP($C316,allFlowProduct!$A:$P,5,FALSE)</f>
        <v>กก</v>
      </c>
      <c r="F316" s="17">
        <f>VLOOKUP($C316,allFlowProduct!$A:$P,3,FALSE)</f>
        <v>5</v>
      </c>
      <c r="G316" s="17">
        <f>VLOOKUP($C316,allFlowProduct!$A:$P,8,FALSE)</f>
        <v>7</v>
      </c>
      <c r="H316" s="17">
        <f t="shared" si="4"/>
        <v>-1</v>
      </c>
    </row>
    <row r="317" spans="1:8" x14ac:dyDescent="0.5">
      <c r="A317" s="17" t="s">
        <v>811</v>
      </c>
      <c r="B317" s="17" t="s">
        <v>191</v>
      </c>
      <c r="C317" s="18" t="s">
        <v>3031</v>
      </c>
      <c r="D317" s="17" t="str">
        <f>VLOOKUP($C317,allFlowProduct!$A:$P,4,FALSE)</f>
        <v>หอมแดง</v>
      </c>
      <c r="E317" s="17" t="str">
        <f>VLOOKUP($C317,allFlowProduct!$A:$P,5,FALSE)</f>
        <v>กก</v>
      </c>
      <c r="F317" s="17">
        <f>VLOOKUP($C317,allFlowProduct!$A:$P,3,FALSE)</f>
        <v>3</v>
      </c>
      <c r="G317" s="17">
        <f>VLOOKUP($C317,allFlowProduct!$A:$P,8,FALSE)</f>
        <v>7</v>
      </c>
      <c r="H317" s="17">
        <f t="shared" si="4"/>
        <v>-1</v>
      </c>
    </row>
    <row r="318" spans="1:8" x14ac:dyDescent="0.5">
      <c r="A318" s="17" t="s">
        <v>811</v>
      </c>
      <c r="B318" s="17" t="s">
        <v>765</v>
      </c>
      <c r="C318" s="18" t="s">
        <v>3031</v>
      </c>
      <c r="D318" s="17" t="str">
        <f>VLOOKUP($C318,allFlowProduct!$A:$P,4,FALSE)</f>
        <v>หอมแดง</v>
      </c>
      <c r="E318" s="17" t="str">
        <f>VLOOKUP($C318,allFlowProduct!$A:$P,5,FALSE)</f>
        <v>กก</v>
      </c>
      <c r="F318" s="17">
        <f>VLOOKUP($C318,allFlowProduct!$A:$P,3,FALSE)</f>
        <v>3</v>
      </c>
      <c r="G318" s="17">
        <f>VLOOKUP($C318,allFlowProduct!$A:$P,8,FALSE)</f>
        <v>7</v>
      </c>
      <c r="H318" s="17">
        <f t="shared" si="4"/>
        <v>-1</v>
      </c>
    </row>
    <row r="319" spans="1:8" x14ac:dyDescent="0.5">
      <c r="A319" s="17" t="s">
        <v>811</v>
      </c>
      <c r="B319" s="17" t="s">
        <v>998</v>
      </c>
      <c r="C319" s="18" t="s">
        <v>3031</v>
      </c>
      <c r="D319" s="17" t="str">
        <f>VLOOKUP($C319,allFlowProduct!$A:$P,4,FALSE)</f>
        <v>หอมแดง</v>
      </c>
      <c r="E319" s="17" t="str">
        <f>VLOOKUP($C319,allFlowProduct!$A:$P,5,FALSE)</f>
        <v>กก</v>
      </c>
      <c r="F319" s="17">
        <f>VLOOKUP($C319,allFlowProduct!$A:$P,3,FALSE)</f>
        <v>3</v>
      </c>
      <c r="G319" s="17">
        <f>VLOOKUP($C319,allFlowProduct!$A:$P,8,FALSE)</f>
        <v>7</v>
      </c>
      <c r="H319" s="17">
        <f t="shared" si="4"/>
        <v>-1</v>
      </c>
    </row>
    <row r="320" spans="1:8" x14ac:dyDescent="0.5">
      <c r="A320" s="17" t="s">
        <v>773</v>
      </c>
      <c r="B320" s="17" t="s">
        <v>191</v>
      </c>
      <c r="C320" s="18" t="s">
        <v>3033</v>
      </c>
      <c r="D320" s="17" t="str">
        <f>VLOOKUP($C320,allFlowProduct!$A:$P,4,FALSE)</f>
        <v>หอมหัวใหญ่</v>
      </c>
      <c r="E320" s="17" t="str">
        <f>VLOOKUP($C320,allFlowProduct!$A:$P,5,FALSE)</f>
        <v>กก</v>
      </c>
      <c r="F320" s="17">
        <f>VLOOKUP($C320,allFlowProduct!$A:$P,3,FALSE)</f>
        <v>3</v>
      </c>
      <c r="G320" s="17">
        <f>VLOOKUP($C320,allFlowProduct!$A:$P,8,FALSE)</f>
        <v>7</v>
      </c>
      <c r="H320" s="17">
        <f t="shared" si="4"/>
        <v>-1</v>
      </c>
    </row>
    <row r="321" spans="1:8" x14ac:dyDescent="0.5">
      <c r="A321" s="17" t="s">
        <v>773</v>
      </c>
      <c r="B321" s="17" t="s">
        <v>998</v>
      </c>
      <c r="C321" s="18" t="s">
        <v>3033</v>
      </c>
      <c r="D321" s="17" t="str">
        <f>VLOOKUP($C321,allFlowProduct!$A:$P,4,FALSE)</f>
        <v>หอมหัวใหญ่</v>
      </c>
      <c r="E321" s="17" t="str">
        <f>VLOOKUP($C321,allFlowProduct!$A:$P,5,FALSE)</f>
        <v>กก</v>
      </c>
      <c r="F321" s="17">
        <f>VLOOKUP($C321,allFlowProduct!$A:$P,3,FALSE)</f>
        <v>3</v>
      </c>
      <c r="G321" s="17">
        <f>VLOOKUP($C321,allFlowProduct!$A:$P,8,FALSE)</f>
        <v>7</v>
      </c>
      <c r="H321" s="17">
        <f t="shared" si="4"/>
        <v>-1</v>
      </c>
    </row>
    <row r="322" spans="1:8" x14ac:dyDescent="0.5">
      <c r="A322" s="17" t="s">
        <v>773</v>
      </c>
      <c r="B322" s="17" t="s">
        <v>997</v>
      </c>
      <c r="C322" s="18" t="s">
        <v>3033</v>
      </c>
      <c r="D322" s="17" t="str">
        <f>VLOOKUP($C322,allFlowProduct!$A:$P,4,FALSE)</f>
        <v>หอมหัวใหญ่</v>
      </c>
      <c r="E322" s="17" t="str">
        <f>VLOOKUP($C322,allFlowProduct!$A:$P,5,FALSE)</f>
        <v>กก</v>
      </c>
      <c r="F322" s="17">
        <f>VLOOKUP($C322,allFlowProduct!$A:$P,3,FALSE)</f>
        <v>3</v>
      </c>
      <c r="G322" s="17">
        <f>VLOOKUP($C322,allFlowProduct!$A:$P,8,FALSE)</f>
        <v>7</v>
      </c>
      <c r="H322" s="17">
        <f t="shared" ref="H322:H329" si="5">IF($G322=7,-1,IF($G322=1,7,IF($G322=3,7,IF($G322=5,0,"error"))))</f>
        <v>-1</v>
      </c>
    </row>
    <row r="323" spans="1:8" x14ac:dyDescent="0.5">
      <c r="A323" s="17" t="s">
        <v>139</v>
      </c>
      <c r="B323" s="17" t="s">
        <v>765</v>
      </c>
      <c r="C323" s="12" t="s">
        <v>3398</v>
      </c>
      <c r="D323" s="17" t="str">
        <f>VLOOKUP($C323,allFlowProduct!$A:$P,4,FALSE)</f>
        <v>หอยขาว</v>
      </c>
      <c r="E323" s="17" t="str">
        <f>VLOOKUP($C323,allFlowProduct!$A:$P,5,FALSE)</f>
        <v>กก</v>
      </c>
      <c r="F323" s="17">
        <f>VLOOKUP($C323,allFlowProduct!$A:$P,3,FALSE)</f>
        <v>5</v>
      </c>
      <c r="G323" s="17">
        <f>VLOOKUP($C323,allFlowProduct!$A:$P,8,FALSE)</f>
        <v>7</v>
      </c>
      <c r="H323" s="17">
        <f t="shared" si="5"/>
        <v>-1</v>
      </c>
    </row>
    <row r="324" spans="1:8" x14ac:dyDescent="0.5">
      <c r="A324" s="17" t="s">
        <v>920</v>
      </c>
      <c r="B324" s="17" t="s">
        <v>191</v>
      </c>
      <c r="C324" s="18" t="s">
        <v>2986</v>
      </c>
      <c r="D324" s="17" t="str">
        <f>VLOOKUP($C324,allFlowProduct!$A:$P,4,FALSE)</f>
        <v>หัวไชเท้า</v>
      </c>
      <c r="E324" s="17" t="str">
        <f>VLOOKUP($C324,allFlowProduct!$A:$P,5,FALSE)</f>
        <v>กก</v>
      </c>
      <c r="F324" s="17">
        <f>VLOOKUP($C324,allFlowProduct!$A:$P,3,FALSE)</f>
        <v>3</v>
      </c>
      <c r="G324" s="17">
        <f>VLOOKUP($C324,allFlowProduct!$A:$P,8,FALSE)</f>
        <v>7</v>
      </c>
      <c r="H324" s="17">
        <f t="shared" si="5"/>
        <v>-1</v>
      </c>
    </row>
    <row r="325" spans="1:8" x14ac:dyDescent="0.5">
      <c r="A325" s="17" t="s">
        <v>795</v>
      </c>
      <c r="B325" s="17" t="s">
        <v>1014</v>
      </c>
      <c r="C325" s="18" t="s">
        <v>2985</v>
      </c>
      <c r="D325" s="17" t="str">
        <f>VLOOKUP($C325,allFlowProduct!$A:$P,4,FALSE)</f>
        <v>หัวปลี</v>
      </c>
      <c r="E325" s="17" t="str">
        <f>VLOOKUP($C325,allFlowProduct!$A:$P,5,FALSE)</f>
        <v>หัว</v>
      </c>
      <c r="F325" s="17">
        <f>VLOOKUP($C325,allFlowProduct!$A:$P,3,FALSE)</f>
        <v>3</v>
      </c>
      <c r="G325" s="17">
        <f>VLOOKUP($C325,allFlowProduct!$A:$P,8,FALSE)</f>
        <v>7</v>
      </c>
      <c r="H325" s="17">
        <f t="shared" si="5"/>
        <v>-1</v>
      </c>
    </row>
    <row r="326" spans="1:8" x14ac:dyDescent="0.5">
      <c r="A326" s="17" t="s">
        <v>795</v>
      </c>
      <c r="B326" s="17" t="s">
        <v>1015</v>
      </c>
      <c r="C326" s="18" t="s">
        <v>2985</v>
      </c>
      <c r="D326" s="17" t="str">
        <f>VLOOKUP($C326,allFlowProduct!$A:$P,4,FALSE)</f>
        <v>หัวปลี</v>
      </c>
      <c r="E326" s="17" t="str">
        <f>VLOOKUP($C326,allFlowProduct!$A:$P,5,FALSE)</f>
        <v>หัว</v>
      </c>
      <c r="F326" s="17">
        <f>VLOOKUP($C326,allFlowProduct!$A:$P,3,FALSE)</f>
        <v>3</v>
      </c>
      <c r="G326" s="17">
        <f>VLOOKUP($C326,allFlowProduct!$A:$P,8,FALSE)</f>
        <v>7</v>
      </c>
      <c r="H326" s="17">
        <f t="shared" si="5"/>
        <v>-1</v>
      </c>
    </row>
    <row r="327" spans="1:8" x14ac:dyDescent="0.5">
      <c r="A327" s="17" t="s">
        <v>795</v>
      </c>
      <c r="B327" s="17" t="s">
        <v>1016</v>
      </c>
      <c r="C327" s="18" t="s">
        <v>2985</v>
      </c>
      <c r="D327" s="17" t="str">
        <f>VLOOKUP($C327,allFlowProduct!$A:$P,4,FALSE)</f>
        <v>หัวปลี</v>
      </c>
      <c r="E327" s="17" t="str">
        <f>VLOOKUP($C327,allFlowProduct!$A:$P,5,FALSE)</f>
        <v>หัว</v>
      </c>
      <c r="F327" s="17">
        <f>VLOOKUP($C327,allFlowProduct!$A:$P,3,FALSE)</f>
        <v>3</v>
      </c>
      <c r="G327" s="17">
        <f>VLOOKUP($C327,allFlowProduct!$A:$P,8,FALSE)</f>
        <v>7</v>
      </c>
      <c r="H327" s="17">
        <f t="shared" si="5"/>
        <v>-1</v>
      </c>
    </row>
    <row r="328" spans="1:8" x14ac:dyDescent="0.5">
      <c r="A328" s="17" t="s">
        <v>861</v>
      </c>
      <c r="B328" s="17" t="s">
        <v>765</v>
      </c>
      <c r="C328" s="18" t="s">
        <v>3162</v>
      </c>
      <c r="D328" s="17" t="str">
        <f>VLOOKUP($C328,allFlowProduct!$A:$P,4,FALSE)</f>
        <v>อ่อมแซบ</v>
      </c>
      <c r="E328" s="17" t="str">
        <f>VLOOKUP($C328,allFlowProduct!$A:$P,5,FALSE)</f>
        <v>กก</v>
      </c>
      <c r="F328" s="17">
        <f>VLOOKUP($C328,allFlowProduct!$A:$P,3,FALSE)</f>
        <v>3</v>
      </c>
      <c r="G328" s="17">
        <f>VLOOKUP($C328,allFlowProduct!$A:$P,8,FALSE)</f>
        <v>7</v>
      </c>
      <c r="H328" s="17">
        <f t="shared" si="5"/>
        <v>-1</v>
      </c>
    </row>
    <row r="329" spans="1:8" x14ac:dyDescent="0.5">
      <c r="A329" s="17" t="s">
        <v>901</v>
      </c>
      <c r="B329" s="17" t="s">
        <v>765</v>
      </c>
      <c r="C329" s="12" t="s">
        <v>3453</v>
      </c>
      <c r="D329" s="17" t="str">
        <f>VLOOKUP($C329,allFlowProduct!$A:$P,4,FALSE)</f>
        <v>ปลาอังเกย (ปลากะพง)</v>
      </c>
      <c r="E329" s="17" t="str">
        <f>VLOOKUP($C329,allFlowProduct!$A:$P,5,FALSE)</f>
        <v>กก</v>
      </c>
      <c r="F329" s="17">
        <f>VLOOKUP($C329,allFlowProduct!$A:$P,3,FALSE)</f>
        <v>5</v>
      </c>
      <c r="G329" s="17">
        <f>VLOOKUP($C329,allFlowProduct!$A:$P,8,FALSE)</f>
        <v>7</v>
      </c>
      <c r="H329" s="17">
        <f t="shared" si="5"/>
        <v>-1</v>
      </c>
    </row>
  </sheetData>
  <conditionalFormatting sqref="A2:A329">
    <cfRule type="duplicateValues" dxfId="636" priority="193"/>
  </conditionalFormatting>
  <conditionalFormatting sqref="C2">
    <cfRule type="duplicateValues" dxfId="635" priority="190"/>
  </conditionalFormatting>
  <conditionalFormatting sqref="C2">
    <cfRule type="duplicateValues" dxfId="634" priority="191"/>
  </conditionalFormatting>
  <conditionalFormatting sqref="C2">
    <cfRule type="duplicateValues" dxfId="633" priority="192"/>
  </conditionalFormatting>
  <conditionalFormatting sqref="C5">
    <cfRule type="duplicateValues" dxfId="632" priority="188"/>
  </conditionalFormatting>
  <conditionalFormatting sqref="C5">
    <cfRule type="duplicateValues" dxfId="631" priority="189"/>
  </conditionalFormatting>
  <conditionalFormatting sqref="C38:C39">
    <cfRule type="duplicateValues" dxfId="630" priority="187"/>
  </conditionalFormatting>
  <conditionalFormatting sqref="C40">
    <cfRule type="duplicateValues" dxfId="629" priority="186"/>
  </conditionalFormatting>
  <conditionalFormatting sqref="C41:C43">
    <cfRule type="duplicateValues" dxfId="628" priority="185"/>
  </conditionalFormatting>
  <conditionalFormatting sqref="C44">
    <cfRule type="duplicateValues" dxfId="627" priority="184"/>
  </conditionalFormatting>
  <conditionalFormatting sqref="C45:C47">
    <cfRule type="duplicateValues" dxfId="626" priority="183"/>
  </conditionalFormatting>
  <conditionalFormatting sqref="C48:C50">
    <cfRule type="duplicateValues" dxfId="625" priority="182"/>
  </conditionalFormatting>
  <conditionalFormatting sqref="C51">
    <cfRule type="duplicateValues" dxfId="624" priority="181"/>
  </conditionalFormatting>
  <conditionalFormatting sqref="C52">
    <cfRule type="duplicateValues" dxfId="623" priority="180"/>
  </conditionalFormatting>
  <conditionalFormatting sqref="C53">
    <cfRule type="duplicateValues" dxfId="622" priority="179"/>
  </conditionalFormatting>
  <conditionalFormatting sqref="C54">
    <cfRule type="duplicateValues" dxfId="621" priority="178"/>
  </conditionalFormatting>
  <conditionalFormatting sqref="C63">
    <cfRule type="duplicateValues" dxfId="620" priority="176"/>
  </conditionalFormatting>
  <conditionalFormatting sqref="C63">
    <cfRule type="duplicateValues" dxfId="619" priority="177"/>
  </conditionalFormatting>
  <conditionalFormatting sqref="C64">
    <cfRule type="duplicateValues" dxfId="618" priority="174"/>
  </conditionalFormatting>
  <conditionalFormatting sqref="C64">
    <cfRule type="duplicateValues" dxfId="617" priority="175"/>
  </conditionalFormatting>
  <conditionalFormatting sqref="C65">
    <cfRule type="duplicateValues" dxfId="616" priority="172"/>
  </conditionalFormatting>
  <conditionalFormatting sqref="C65">
    <cfRule type="duplicateValues" dxfId="615" priority="173"/>
  </conditionalFormatting>
  <conditionalFormatting sqref="C75">
    <cfRule type="duplicateValues" dxfId="614" priority="169"/>
  </conditionalFormatting>
  <conditionalFormatting sqref="C75">
    <cfRule type="duplicateValues" dxfId="613" priority="170"/>
  </conditionalFormatting>
  <conditionalFormatting sqref="C75">
    <cfRule type="duplicateValues" dxfId="612" priority="171"/>
  </conditionalFormatting>
  <conditionalFormatting sqref="C85">
    <cfRule type="duplicateValues" dxfId="611" priority="168"/>
  </conditionalFormatting>
  <conditionalFormatting sqref="C86">
    <cfRule type="duplicateValues" dxfId="610" priority="167"/>
  </conditionalFormatting>
  <conditionalFormatting sqref="C100">
    <cfRule type="duplicateValues" dxfId="609" priority="164"/>
  </conditionalFormatting>
  <conditionalFormatting sqref="C100">
    <cfRule type="duplicateValues" dxfId="608" priority="165"/>
  </conditionalFormatting>
  <conditionalFormatting sqref="C100">
    <cfRule type="duplicateValues" dxfId="607" priority="166"/>
  </conditionalFormatting>
  <conditionalFormatting sqref="C109">
    <cfRule type="duplicateValues" dxfId="606" priority="161"/>
  </conditionalFormatting>
  <conditionalFormatting sqref="C109">
    <cfRule type="duplicateValues" dxfId="605" priority="162"/>
  </conditionalFormatting>
  <conditionalFormatting sqref="C109">
    <cfRule type="duplicateValues" dxfId="604" priority="163"/>
  </conditionalFormatting>
  <conditionalFormatting sqref="C117">
    <cfRule type="duplicateValues" dxfId="603" priority="158"/>
  </conditionalFormatting>
  <conditionalFormatting sqref="C117">
    <cfRule type="duplicateValues" dxfId="602" priority="159"/>
  </conditionalFormatting>
  <conditionalFormatting sqref="C117">
    <cfRule type="duplicateValues" dxfId="601" priority="160"/>
  </conditionalFormatting>
  <conditionalFormatting sqref="C118">
    <cfRule type="duplicateValues" dxfId="600" priority="155"/>
  </conditionalFormatting>
  <conditionalFormatting sqref="C118">
    <cfRule type="duplicateValues" dxfId="599" priority="156"/>
  </conditionalFormatting>
  <conditionalFormatting sqref="C118">
    <cfRule type="duplicateValues" dxfId="598" priority="157"/>
  </conditionalFormatting>
  <conditionalFormatting sqref="C119">
    <cfRule type="duplicateValues" dxfId="597" priority="152"/>
  </conditionalFormatting>
  <conditionalFormatting sqref="C119">
    <cfRule type="duplicateValues" dxfId="596" priority="153"/>
  </conditionalFormatting>
  <conditionalFormatting sqref="C119">
    <cfRule type="duplicateValues" dxfId="595" priority="154"/>
  </conditionalFormatting>
  <conditionalFormatting sqref="C121">
    <cfRule type="duplicateValues" dxfId="594" priority="150"/>
  </conditionalFormatting>
  <conditionalFormatting sqref="C121">
    <cfRule type="duplicateValues" dxfId="593" priority="151"/>
  </conditionalFormatting>
  <conditionalFormatting sqref="C125">
    <cfRule type="duplicateValues" dxfId="592" priority="148"/>
  </conditionalFormatting>
  <conditionalFormatting sqref="C125">
    <cfRule type="duplicateValues" dxfId="591" priority="149"/>
  </conditionalFormatting>
  <conditionalFormatting sqref="C134">
    <cfRule type="duplicateValues" dxfId="590" priority="145"/>
  </conditionalFormatting>
  <conditionalFormatting sqref="C134">
    <cfRule type="duplicateValues" dxfId="589" priority="146"/>
  </conditionalFormatting>
  <conditionalFormatting sqref="C134">
    <cfRule type="duplicateValues" dxfId="588" priority="147"/>
  </conditionalFormatting>
  <conditionalFormatting sqref="C183">
    <cfRule type="duplicateValues" dxfId="587" priority="142"/>
  </conditionalFormatting>
  <conditionalFormatting sqref="C183">
    <cfRule type="duplicateValues" dxfId="586" priority="143"/>
  </conditionalFormatting>
  <conditionalFormatting sqref="C183">
    <cfRule type="duplicateValues" dxfId="585" priority="144"/>
  </conditionalFormatting>
  <conditionalFormatting sqref="C185">
    <cfRule type="duplicateValues" dxfId="584" priority="139"/>
  </conditionalFormatting>
  <conditionalFormatting sqref="C185">
    <cfRule type="duplicateValues" dxfId="583" priority="140"/>
  </conditionalFormatting>
  <conditionalFormatting sqref="C185">
    <cfRule type="duplicateValues" dxfId="582" priority="141"/>
  </conditionalFormatting>
  <conditionalFormatting sqref="C189">
    <cfRule type="duplicateValues" dxfId="581" priority="137"/>
  </conditionalFormatting>
  <conditionalFormatting sqref="C189">
    <cfRule type="duplicateValues" dxfId="580" priority="138"/>
  </conditionalFormatting>
  <conditionalFormatting sqref="C196">
    <cfRule type="duplicateValues" dxfId="579" priority="134"/>
  </conditionalFormatting>
  <conditionalFormatting sqref="C196">
    <cfRule type="duplicateValues" dxfId="578" priority="135"/>
  </conditionalFormatting>
  <conditionalFormatting sqref="C196">
    <cfRule type="duplicateValues" dxfId="577" priority="136"/>
  </conditionalFormatting>
  <conditionalFormatting sqref="C197">
    <cfRule type="duplicateValues" dxfId="576" priority="131"/>
  </conditionalFormatting>
  <conditionalFormatting sqref="C197">
    <cfRule type="duplicateValues" dxfId="575" priority="132"/>
  </conditionalFormatting>
  <conditionalFormatting sqref="C197">
    <cfRule type="duplicateValues" dxfId="574" priority="133"/>
  </conditionalFormatting>
  <conditionalFormatting sqref="C211">
    <cfRule type="duplicateValues" dxfId="573" priority="128"/>
  </conditionalFormatting>
  <conditionalFormatting sqref="C211">
    <cfRule type="duplicateValues" dxfId="572" priority="129"/>
  </conditionalFormatting>
  <conditionalFormatting sqref="C211">
    <cfRule type="duplicateValues" dxfId="571" priority="130"/>
  </conditionalFormatting>
  <conditionalFormatting sqref="C225">
    <cfRule type="duplicateValues" dxfId="570" priority="126"/>
  </conditionalFormatting>
  <conditionalFormatting sqref="C225">
    <cfRule type="duplicateValues" dxfId="569" priority="127"/>
  </conditionalFormatting>
  <conditionalFormatting sqref="C231">
    <cfRule type="duplicateValues" dxfId="568" priority="124"/>
  </conditionalFormatting>
  <conditionalFormatting sqref="C231">
    <cfRule type="duplicateValues" dxfId="567" priority="125"/>
  </conditionalFormatting>
  <conditionalFormatting sqref="C241">
    <cfRule type="duplicateValues" dxfId="566" priority="121"/>
  </conditionalFormatting>
  <conditionalFormatting sqref="C241">
    <cfRule type="duplicateValues" dxfId="565" priority="122"/>
  </conditionalFormatting>
  <conditionalFormatting sqref="C241">
    <cfRule type="duplicateValues" dxfId="564" priority="123"/>
  </conditionalFormatting>
  <conditionalFormatting sqref="C242">
    <cfRule type="duplicateValues" dxfId="563" priority="118"/>
  </conditionalFormatting>
  <conditionalFormatting sqref="C242">
    <cfRule type="duplicateValues" dxfId="562" priority="119"/>
  </conditionalFormatting>
  <conditionalFormatting sqref="C242">
    <cfRule type="duplicateValues" dxfId="561" priority="120"/>
  </conditionalFormatting>
  <conditionalFormatting sqref="C244">
    <cfRule type="duplicateValues" dxfId="560" priority="116"/>
  </conditionalFormatting>
  <conditionalFormatting sqref="C244">
    <cfRule type="duplicateValues" dxfId="559" priority="117"/>
  </conditionalFormatting>
  <conditionalFormatting sqref="C247">
    <cfRule type="duplicateValues" dxfId="558" priority="114"/>
  </conditionalFormatting>
  <conditionalFormatting sqref="C247">
    <cfRule type="duplicateValues" dxfId="557" priority="115"/>
  </conditionalFormatting>
  <conditionalFormatting sqref="C248">
    <cfRule type="duplicateValues" dxfId="556" priority="112"/>
  </conditionalFormatting>
  <conditionalFormatting sqref="C248">
    <cfRule type="duplicateValues" dxfId="555" priority="113"/>
  </conditionalFormatting>
  <conditionalFormatting sqref="C249">
    <cfRule type="duplicateValues" dxfId="554" priority="110"/>
  </conditionalFormatting>
  <conditionalFormatting sqref="C249">
    <cfRule type="duplicateValues" dxfId="553" priority="111"/>
  </conditionalFormatting>
  <conditionalFormatting sqref="C250">
    <cfRule type="duplicateValues" dxfId="552" priority="107"/>
  </conditionalFormatting>
  <conditionalFormatting sqref="C250">
    <cfRule type="duplicateValues" dxfId="551" priority="108"/>
  </conditionalFormatting>
  <conditionalFormatting sqref="C250">
    <cfRule type="duplicateValues" dxfId="550" priority="109"/>
  </conditionalFormatting>
  <conditionalFormatting sqref="C252">
    <cfRule type="duplicateValues" dxfId="549" priority="106"/>
  </conditionalFormatting>
  <conditionalFormatting sqref="C262">
    <cfRule type="duplicateValues" dxfId="548" priority="105"/>
  </conditionalFormatting>
  <conditionalFormatting sqref="C264">
    <cfRule type="duplicateValues" dxfId="547" priority="104"/>
  </conditionalFormatting>
  <conditionalFormatting sqref="C265">
    <cfRule type="duplicateValues" dxfId="546" priority="103"/>
  </conditionalFormatting>
  <conditionalFormatting sqref="C266">
    <cfRule type="duplicateValues" dxfId="545" priority="102"/>
  </conditionalFormatting>
  <conditionalFormatting sqref="C270">
    <cfRule type="duplicateValues" dxfId="544" priority="101"/>
  </conditionalFormatting>
  <conditionalFormatting sqref="C272">
    <cfRule type="duplicateValues" dxfId="543" priority="100"/>
  </conditionalFormatting>
  <conditionalFormatting sqref="C271">
    <cfRule type="duplicateValues" dxfId="542" priority="99"/>
  </conditionalFormatting>
  <conditionalFormatting sqref="C275">
    <cfRule type="duplicateValues" dxfId="541" priority="98"/>
  </conditionalFormatting>
  <conditionalFormatting sqref="C280">
    <cfRule type="duplicateValues" dxfId="540" priority="96"/>
  </conditionalFormatting>
  <conditionalFormatting sqref="C280">
    <cfRule type="duplicateValues" dxfId="539" priority="97"/>
  </conditionalFormatting>
  <conditionalFormatting sqref="C282">
    <cfRule type="duplicateValues" dxfId="538" priority="95"/>
  </conditionalFormatting>
  <conditionalFormatting sqref="C283">
    <cfRule type="duplicateValues" dxfId="537" priority="94"/>
  </conditionalFormatting>
  <conditionalFormatting sqref="C68">
    <cfRule type="duplicateValues" dxfId="536" priority="93"/>
  </conditionalFormatting>
  <conditionalFormatting sqref="C68">
    <cfRule type="duplicateValues" dxfId="535" priority="92"/>
  </conditionalFormatting>
  <conditionalFormatting sqref="C70">
    <cfRule type="duplicateValues" dxfId="534" priority="91"/>
  </conditionalFormatting>
  <conditionalFormatting sqref="C70">
    <cfRule type="duplicateValues" dxfId="533" priority="90"/>
  </conditionalFormatting>
  <conditionalFormatting sqref="C71">
    <cfRule type="duplicateValues" dxfId="532" priority="89"/>
  </conditionalFormatting>
  <conditionalFormatting sqref="C71">
    <cfRule type="duplicateValues" dxfId="531" priority="88"/>
  </conditionalFormatting>
  <conditionalFormatting sqref="C69">
    <cfRule type="duplicateValues" dxfId="530" priority="87"/>
  </conditionalFormatting>
  <conditionalFormatting sqref="C69">
    <cfRule type="duplicateValues" dxfId="529" priority="86"/>
  </conditionalFormatting>
  <conditionalFormatting sqref="C133">
    <cfRule type="duplicateValues" dxfId="528" priority="85"/>
  </conditionalFormatting>
  <conditionalFormatting sqref="C133">
    <cfRule type="duplicateValues" dxfId="527" priority="84"/>
  </conditionalFormatting>
  <conditionalFormatting sqref="C140">
    <cfRule type="duplicateValues" dxfId="526" priority="83"/>
  </conditionalFormatting>
  <conditionalFormatting sqref="C140">
    <cfRule type="duplicateValues" dxfId="525" priority="82"/>
  </conditionalFormatting>
  <conditionalFormatting sqref="C141">
    <cfRule type="duplicateValues" dxfId="524" priority="81"/>
  </conditionalFormatting>
  <conditionalFormatting sqref="C141">
    <cfRule type="duplicateValues" dxfId="523" priority="80"/>
  </conditionalFormatting>
  <conditionalFormatting sqref="C142">
    <cfRule type="duplicateValues" dxfId="522" priority="79"/>
  </conditionalFormatting>
  <conditionalFormatting sqref="C142">
    <cfRule type="duplicateValues" dxfId="521" priority="78"/>
  </conditionalFormatting>
  <conditionalFormatting sqref="C146">
    <cfRule type="duplicateValues" dxfId="520" priority="77"/>
  </conditionalFormatting>
  <conditionalFormatting sqref="C146">
    <cfRule type="duplicateValues" dxfId="519" priority="76"/>
  </conditionalFormatting>
  <conditionalFormatting sqref="C143">
    <cfRule type="duplicateValues" dxfId="518" priority="75"/>
  </conditionalFormatting>
  <conditionalFormatting sqref="C143">
    <cfRule type="duplicateValues" dxfId="517" priority="74"/>
  </conditionalFormatting>
  <conditionalFormatting sqref="C144">
    <cfRule type="duplicateValues" dxfId="516" priority="73"/>
  </conditionalFormatting>
  <conditionalFormatting sqref="C144">
    <cfRule type="duplicateValues" dxfId="515" priority="72"/>
  </conditionalFormatting>
  <conditionalFormatting sqref="C145">
    <cfRule type="duplicateValues" dxfId="514" priority="71"/>
  </conditionalFormatting>
  <conditionalFormatting sqref="C145">
    <cfRule type="duplicateValues" dxfId="513" priority="70"/>
  </conditionalFormatting>
  <conditionalFormatting sqref="C147">
    <cfRule type="duplicateValues" dxfId="512" priority="69"/>
  </conditionalFormatting>
  <conditionalFormatting sqref="C147">
    <cfRule type="duplicateValues" dxfId="511" priority="68"/>
  </conditionalFormatting>
  <conditionalFormatting sqref="C148">
    <cfRule type="duplicateValues" dxfId="510" priority="67"/>
  </conditionalFormatting>
  <conditionalFormatting sqref="C148">
    <cfRule type="duplicateValues" dxfId="509" priority="66"/>
  </conditionalFormatting>
  <conditionalFormatting sqref="C149">
    <cfRule type="duplicateValues" dxfId="508" priority="65"/>
  </conditionalFormatting>
  <conditionalFormatting sqref="C149">
    <cfRule type="duplicateValues" dxfId="507" priority="64"/>
  </conditionalFormatting>
  <conditionalFormatting sqref="C150">
    <cfRule type="duplicateValues" dxfId="506" priority="63"/>
  </conditionalFormatting>
  <conditionalFormatting sqref="C150">
    <cfRule type="duplicateValues" dxfId="505" priority="62"/>
  </conditionalFormatting>
  <conditionalFormatting sqref="C151">
    <cfRule type="duplicateValues" dxfId="504" priority="61"/>
  </conditionalFormatting>
  <conditionalFormatting sqref="C151">
    <cfRule type="duplicateValues" dxfId="503" priority="60"/>
  </conditionalFormatting>
  <conditionalFormatting sqref="C152">
    <cfRule type="duplicateValues" dxfId="502" priority="59"/>
  </conditionalFormatting>
  <conditionalFormatting sqref="C152">
    <cfRule type="duplicateValues" dxfId="501" priority="58"/>
  </conditionalFormatting>
  <conditionalFormatting sqref="C153">
    <cfRule type="duplicateValues" dxfId="500" priority="57"/>
  </conditionalFormatting>
  <conditionalFormatting sqref="C153">
    <cfRule type="duplicateValues" dxfId="499" priority="56"/>
  </conditionalFormatting>
  <conditionalFormatting sqref="C154">
    <cfRule type="duplicateValues" dxfId="498" priority="55"/>
  </conditionalFormatting>
  <conditionalFormatting sqref="C154">
    <cfRule type="duplicateValues" dxfId="497" priority="54"/>
  </conditionalFormatting>
  <conditionalFormatting sqref="C155">
    <cfRule type="duplicateValues" dxfId="496" priority="53"/>
  </conditionalFormatting>
  <conditionalFormatting sqref="C155">
    <cfRule type="duplicateValues" dxfId="495" priority="52"/>
  </conditionalFormatting>
  <conditionalFormatting sqref="C158">
    <cfRule type="duplicateValues" dxfId="494" priority="51"/>
  </conditionalFormatting>
  <conditionalFormatting sqref="C158">
    <cfRule type="duplicateValues" dxfId="493" priority="50"/>
  </conditionalFormatting>
  <conditionalFormatting sqref="C157">
    <cfRule type="duplicateValues" dxfId="492" priority="49"/>
  </conditionalFormatting>
  <conditionalFormatting sqref="C157">
    <cfRule type="duplicateValues" dxfId="491" priority="48"/>
  </conditionalFormatting>
  <conditionalFormatting sqref="C160">
    <cfRule type="duplicateValues" dxfId="490" priority="47"/>
  </conditionalFormatting>
  <conditionalFormatting sqref="C160">
    <cfRule type="duplicateValues" dxfId="489" priority="46"/>
  </conditionalFormatting>
  <conditionalFormatting sqref="C161">
    <cfRule type="duplicateValues" dxfId="488" priority="45"/>
  </conditionalFormatting>
  <conditionalFormatting sqref="C161">
    <cfRule type="duplicateValues" dxfId="487" priority="44"/>
  </conditionalFormatting>
  <conditionalFormatting sqref="C162">
    <cfRule type="duplicateValues" dxfId="486" priority="41"/>
  </conditionalFormatting>
  <conditionalFormatting sqref="C162">
    <cfRule type="duplicateValues" dxfId="485" priority="40"/>
  </conditionalFormatting>
  <conditionalFormatting sqref="C163">
    <cfRule type="duplicateValues" dxfId="484" priority="39"/>
  </conditionalFormatting>
  <conditionalFormatting sqref="C163">
    <cfRule type="duplicateValues" dxfId="483" priority="38"/>
  </conditionalFormatting>
  <conditionalFormatting sqref="C159">
    <cfRule type="duplicateValues" dxfId="482" priority="37"/>
  </conditionalFormatting>
  <conditionalFormatting sqref="C159">
    <cfRule type="duplicateValues" dxfId="481" priority="36"/>
  </conditionalFormatting>
  <conditionalFormatting sqref="C156">
    <cfRule type="duplicateValues" dxfId="480" priority="35"/>
  </conditionalFormatting>
  <conditionalFormatting sqref="C156">
    <cfRule type="duplicateValues" dxfId="479" priority="34"/>
  </conditionalFormatting>
  <conditionalFormatting sqref="C165">
    <cfRule type="duplicateValues" dxfId="478" priority="33"/>
  </conditionalFormatting>
  <conditionalFormatting sqref="C165">
    <cfRule type="duplicateValues" dxfId="477" priority="32"/>
  </conditionalFormatting>
  <conditionalFormatting sqref="C166">
    <cfRule type="duplicateValues" dxfId="476" priority="31"/>
  </conditionalFormatting>
  <conditionalFormatting sqref="C166">
    <cfRule type="duplicateValues" dxfId="475" priority="30"/>
  </conditionalFormatting>
  <conditionalFormatting sqref="C167">
    <cfRule type="duplicateValues" dxfId="474" priority="29"/>
  </conditionalFormatting>
  <conditionalFormatting sqref="C167">
    <cfRule type="duplicateValues" dxfId="473" priority="28"/>
  </conditionalFormatting>
  <conditionalFormatting sqref="C168">
    <cfRule type="duplicateValues" dxfId="472" priority="27"/>
  </conditionalFormatting>
  <conditionalFormatting sqref="C168">
    <cfRule type="duplicateValues" dxfId="471" priority="26"/>
  </conditionalFormatting>
  <conditionalFormatting sqref="C171">
    <cfRule type="duplicateValues" dxfId="470" priority="25"/>
  </conditionalFormatting>
  <conditionalFormatting sqref="C171">
    <cfRule type="duplicateValues" dxfId="469" priority="24"/>
  </conditionalFormatting>
  <conditionalFormatting sqref="C169:C170">
    <cfRule type="duplicateValues" dxfId="468" priority="23"/>
  </conditionalFormatting>
  <conditionalFormatting sqref="C169:C170">
    <cfRule type="duplicateValues" dxfId="467" priority="22"/>
  </conditionalFormatting>
  <conditionalFormatting sqref="C172:C173">
    <cfRule type="duplicateValues" dxfId="466" priority="21"/>
  </conditionalFormatting>
  <conditionalFormatting sqref="C172:C173">
    <cfRule type="duplicateValues" dxfId="465" priority="20"/>
  </conditionalFormatting>
  <conditionalFormatting sqref="C175">
    <cfRule type="duplicateValues" dxfId="464" priority="19"/>
  </conditionalFormatting>
  <conditionalFormatting sqref="C175">
    <cfRule type="duplicateValues" dxfId="463" priority="18"/>
  </conditionalFormatting>
  <conditionalFormatting sqref="C174">
    <cfRule type="duplicateValues" dxfId="462" priority="17"/>
  </conditionalFormatting>
  <conditionalFormatting sqref="C174">
    <cfRule type="duplicateValues" dxfId="461" priority="16"/>
  </conditionalFormatting>
  <conditionalFormatting sqref="C176">
    <cfRule type="duplicateValues" dxfId="460" priority="15"/>
  </conditionalFormatting>
  <conditionalFormatting sqref="C176">
    <cfRule type="duplicateValues" dxfId="459" priority="14"/>
  </conditionalFormatting>
  <conditionalFormatting sqref="C178">
    <cfRule type="duplicateValues" dxfId="458" priority="11"/>
  </conditionalFormatting>
  <conditionalFormatting sqref="C178">
    <cfRule type="duplicateValues" dxfId="457" priority="10"/>
  </conditionalFormatting>
  <conditionalFormatting sqref="C177">
    <cfRule type="duplicateValues" dxfId="456" priority="8"/>
  </conditionalFormatting>
  <conditionalFormatting sqref="C177">
    <cfRule type="duplicateValues" dxfId="455" priority="7"/>
  </conditionalFormatting>
  <conditionalFormatting sqref="C177">
    <cfRule type="duplicateValues" dxfId="454" priority="9"/>
  </conditionalFormatting>
  <conditionalFormatting sqref="C179">
    <cfRule type="duplicateValues" dxfId="453" priority="6"/>
  </conditionalFormatting>
  <conditionalFormatting sqref="C315">
    <cfRule type="duplicateValues" dxfId="452" priority="5"/>
  </conditionalFormatting>
  <conditionalFormatting sqref="C316">
    <cfRule type="duplicateValues" dxfId="451" priority="3"/>
  </conditionalFormatting>
  <conditionalFormatting sqref="C323">
    <cfRule type="duplicateValues" dxfId="450" priority="2"/>
  </conditionalFormatting>
  <conditionalFormatting sqref="C329">
    <cfRule type="duplicateValues" dxfId="449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30406-37C7-49FF-AE1A-BF228BC3BD42}">
  <dimension ref="A1:H165"/>
  <sheetViews>
    <sheetView topLeftCell="A73" workbookViewId="0">
      <selection activeCell="C14" sqref="C14"/>
    </sheetView>
  </sheetViews>
  <sheetFormatPr defaultRowHeight="19.8" x14ac:dyDescent="0.5"/>
  <cols>
    <col min="1" max="1" width="28.69921875" style="17" customWidth="1"/>
    <col min="2" max="2" width="33.7968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796875" style="17"/>
  </cols>
  <sheetData>
    <row r="1" spans="1:8" x14ac:dyDescent="0.5">
      <c r="A1" s="17" t="s">
        <v>4</v>
      </c>
      <c r="B1" s="17" t="s">
        <v>5</v>
      </c>
      <c r="C1" s="23" t="s">
        <v>3</v>
      </c>
      <c r="D1" s="17" t="s">
        <v>1</v>
      </c>
      <c r="E1" s="17" t="s">
        <v>13</v>
      </c>
      <c r="F1" s="17" t="s">
        <v>2</v>
      </c>
      <c r="G1" s="17" t="s">
        <v>1499</v>
      </c>
      <c r="H1" s="17" t="s">
        <v>0</v>
      </c>
    </row>
    <row r="2" spans="1:8" x14ac:dyDescent="0.5">
      <c r="A2" s="22" t="s">
        <v>1426</v>
      </c>
      <c r="B2" s="22" t="s">
        <v>765</v>
      </c>
      <c r="C2" s="18" t="s">
        <v>3363</v>
      </c>
      <c r="D2" s="3" t="str">
        <f>VLOOKUP($C2,allFlowProduct!$A:$P,4,FALSE)</f>
        <v xml:space="preserve">ค่าเช่ารถไวท์บีช </v>
      </c>
      <c r="E2" s="3">
        <f>VLOOKUP($C2,allFlowProduct!$A:$P,5,FALSE)</f>
        <v>0</v>
      </c>
      <c r="F2" s="3">
        <f>VLOOKUP($C2,allFlowProduct!$A:$P,3,FALSE)</f>
        <v>1</v>
      </c>
      <c r="G2" s="3">
        <f>VLOOKUP($C2,allFlowProduct!$A:$P,8,FALSE)</f>
        <v>1</v>
      </c>
      <c r="H2" s="3">
        <f t="shared" ref="H2:H33" si="0">IF($G2=7,-1,IF($G2=1,7,IF($G2=3,7,IF($G2=5,0,"error"))))</f>
        <v>7</v>
      </c>
    </row>
    <row r="3" spans="1:8" x14ac:dyDescent="0.5">
      <c r="A3" s="22" t="s">
        <v>1380</v>
      </c>
      <c r="B3" s="22" t="s">
        <v>765</v>
      </c>
      <c r="C3" s="18" t="s">
        <v>3376</v>
      </c>
      <c r="D3" s="17" t="str">
        <f>VLOOKUP($C3,allFlowProduct!$A:$P,4,FALSE)</f>
        <v xml:space="preserve">ค่าเช่ารถชุมพร </v>
      </c>
      <c r="E3" s="17">
        <f>VLOOKUP($C3,allFlowProduct!$A:$P,5,FALSE)</f>
        <v>0</v>
      </c>
      <c r="F3" s="17">
        <f>VLOOKUP($C3,allFlowProduct!$A:$P,3,FALSE)</f>
        <v>1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22" t="s">
        <v>1361</v>
      </c>
      <c r="B4" s="22" t="s">
        <v>1432</v>
      </c>
      <c r="C4" s="18" t="s">
        <v>3360</v>
      </c>
      <c r="D4" s="17" t="str">
        <f>VLOOKUP($C4,allFlowProduct!$A:$P,4,FALSE)</f>
        <v>Bungalow V</v>
      </c>
      <c r="E4" s="17" t="str">
        <f>VLOOKUP($C4,allFlowProduct!$A:$P,5,FALSE)</f>
        <v>ห้อง</v>
      </c>
      <c r="F4" s="17">
        <f>VLOOKUP($C4,allFlowProduct!$A:$P,3,FALSE)</f>
        <v>1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22" t="s">
        <v>1361</v>
      </c>
      <c r="B5" s="22" t="s">
        <v>1384</v>
      </c>
      <c r="C5" s="18" t="s">
        <v>3360</v>
      </c>
      <c r="D5" s="17" t="str">
        <f>VLOOKUP($C5,allFlowProduct!$A:$P,4,FALSE)</f>
        <v>Bungalow V</v>
      </c>
      <c r="E5" s="17" t="str">
        <f>VLOOKUP($C5,allFlowProduct!$A:$P,5,FALSE)</f>
        <v>ห้อง</v>
      </c>
      <c r="F5" s="17">
        <f>VLOOKUP($C5,allFlowProduct!$A:$P,3,FALSE)</f>
        <v>1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22" t="s">
        <v>1361</v>
      </c>
      <c r="B6" s="22" t="s">
        <v>1433</v>
      </c>
      <c r="C6" s="18" t="s">
        <v>3360</v>
      </c>
      <c r="D6" s="17" t="str">
        <f>VLOOKUP($C6,allFlowProduct!$A:$P,4,FALSE)</f>
        <v>Bungalow V</v>
      </c>
      <c r="E6" s="17" t="str">
        <f>VLOOKUP($C6,allFlowProduct!$A:$P,5,FALSE)</f>
        <v>ห้อง</v>
      </c>
      <c r="F6" s="17">
        <f>VLOOKUP($C6,allFlowProduct!$A:$P,3,FALSE)</f>
        <v>1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22" t="s">
        <v>1361</v>
      </c>
      <c r="B7" s="22" t="s">
        <v>1434</v>
      </c>
      <c r="C7" s="18" t="s">
        <v>3360</v>
      </c>
      <c r="D7" s="17" t="str">
        <f>VLOOKUP($C7,allFlowProduct!$A:$P,4,FALSE)</f>
        <v>Bungalow V</v>
      </c>
      <c r="E7" s="17" t="str">
        <f>VLOOKUP($C7,allFlowProduct!$A:$P,5,FALSE)</f>
        <v>ห้อง</v>
      </c>
      <c r="F7" s="17">
        <f>VLOOKUP($C7,allFlowProduct!$A:$P,3,FALSE)</f>
        <v>1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22" t="s">
        <v>1361</v>
      </c>
      <c r="B8" s="22" t="s">
        <v>1435</v>
      </c>
      <c r="C8" s="18" t="s">
        <v>3360</v>
      </c>
      <c r="D8" s="17" t="str">
        <f>VLOOKUP($C8,allFlowProduct!$A:$P,4,FALSE)</f>
        <v>Bungalow V</v>
      </c>
      <c r="E8" s="17" t="str">
        <f>VLOOKUP($C8,allFlowProduct!$A:$P,5,FALSE)</f>
        <v>ห้อง</v>
      </c>
      <c r="F8" s="17">
        <f>VLOOKUP($C8,allFlowProduct!$A:$P,3,FALSE)</f>
        <v>1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22" t="s">
        <v>1361</v>
      </c>
      <c r="B9" s="22" t="s">
        <v>1436</v>
      </c>
      <c r="C9" s="18" t="s">
        <v>3360</v>
      </c>
      <c r="D9" s="17" t="str">
        <f>VLOOKUP($C9,allFlowProduct!$A:$P,4,FALSE)</f>
        <v>Bungalow V</v>
      </c>
      <c r="E9" s="17" t="str">
        <f>VLOOKUP($C9,allFlowProduct!$A:$P,5,FALSE)</f>
        <v>ห้อง</v>
      </c>
      <c r="F9" s="17">
        <f>VLOOKUP($C9,allFlowProduct!$A:$P,3,FALSE)</f>
        <v>1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22" t="s">
        <v>1361</v>
      </c>
      <c r="B10" s="22" t="s">
        <v>765</v>
      </c>
      <c r="C10" s="18" t="s">
        <v>3360</v>
      </c>
      <c r="D10" s="17" t="str">
        <f>VLOOKUP($C10,allFlowProduct!$A:$P,4,FALSE)</f>
        <v>Bungalow V</v>
      </c>
      <c r="E10" s="17" t="str">
        <f>VLOOKUP($C10,allFlowProduct!$A:$P,5,FALSE)</f>
        <v>ห้อง</v>
      </c>
      <c r="F10" s="17">
        <f>VLOOKUP($C10,allFlowProduct!$A:$P,3,FALSE)</f>
        <v>1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22" t="s">
        <v>1361</v>
      </c>
      <c r="B11" s="22" t="s">
        <v>1283</v>
      </c>
      <c r="C11" s="18" t="s">
        <v>3360</v>
      </c>
      <c r="D11" s="17" t="str">
        <f>VLOOKUP($C11,allFlowProduct!$A:$P,4,FALSE)</f>
        <v>Bungalow V</v>
      </c>
      <c r="E11" s="17" t="str">
        <f>VLOOKUP($C11,allFlowProduct!$A:$P,5,FALSE)</f>
        <v>ห้อง</v>
      </c>
      <c r="F11" s="17">
        <f>VLOOKUP($C11,allFlowProduct!$A:$P,3,FALSE)</f>
        <v>1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22" t="s">
        <v>1361</v>
      </c>
      <c r="B12" s="22" t="s">
        <v>1474</v>
      </c>
      <c r="C12" s="18" t="s">
        <v>3360</v>
      </c>
      <c r="D12" s="17" t="str">
        <f>VLOOKUP($C12,allFlowProduct!$A:$P,4,FALSE)</f>
        <v>Bungalow V</v>
      </c>
      <c r="E12" s="17" t="str">
        <f>VLOOKUP($C12,allFlowProduct!$A:$P,5,FALSE)</f>
        <v>ห้อง</v>
      </c>
      <c r="F12" s="17">
        <f>VLOOKUP($C12,allFlowProduct!$A:$P,3,FALSE)</f>
        <v>1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22" t="s">
        <v>1361</v>
      </c>
      <c r="B13" s="22" t="s">
        <v>1475</v>
      </c>
      <c r="C13" s="18" t="s">
        <v>3360</v>
      </c>
      <c r="D13" s="17" t="str">
        <f>VLOOKUP($C13,allFlowProduct!$A:$P,4,FALSE)</f>
        <v>Bungalow V</v>
      </c>
      <c r="E13" s="17" t="str">
        <f>VLOOKUP($C13,allFlowProduct!$A:$P,5,FALSE)</f>
        <v>ห้อง</v>
      </c>
      <c r="F13" s="17">
        <f>VLOOKUP($C13,allFlowProduct!$A:$P,3,FALSE)</f>
        <v>1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22" t="s">
        <v>1415</v>
      </c>
      <c r="B14" s="22" t="s">
        <v>765</v>
      </c>
      <c r="C14" s="12" t="s">
        <v>3977</v>
      </c>
      <c r="D14" s="17" t="str">
        <f>VLOOKUP($C14,allFlowProduct!$A:$P,4,FALSE)</f>
        <v>อาหารเย็น</v>
      </c>
      <c r="E14" s="17" t="str">
        <f>VLOOKUP($C14,allFlowProduct!$A:$P,5,FALSE)</f>
        <v>ชุด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22" t="s">
        <v>1363</v>
      </c>
      <c r="B15" s="22" t="s">
        <v>1283</v>
      </c>
      <c r="C15" s="18" t="s">
        <v>3366</v>
      </c>
      <c r="D15" s="17" t="str">
        <f>VLOOKUP($C15,allFlowProduct!$A:$P,4,FALSE)</f>
        <v>Gardenview Bungalow</v>
      </c>
      <c r="E15" s="17" t="str">
        <f>VLOOKUP($C15,allFlowProduct!$A:$P,5,FALSE)</f>
        <v>ห้อง</v>
      </c>
      <c r="F15" s="17">
        <f>VLOOKUP($C15,allFlowProduct!$A:$P,3,FALSE)</f>
        <v>1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22" t="s">
        <v>1363</v>
      </c>
      <c r="B16" s="22" t="s">
        <v>1433</v>
      </c>
      <c r="C16" s="18" t="s">
        <v>3366</v>
      </c>
      <c r="D16" s="17" t="str">
        <f>VLOOKUP($C16,allFlowProduct!$A:$P,4,FALSE)</f>
        <v>Gardenview Bungalow</v>
      </c>
      <c r="E16" s="17" t="str">
        <f>VLOOKUP($C16,allFlowProduct!$A:$P,5,FALSE)</f>
        <v>ห้อง</v>
      </c>
      <c r="F16" s="17">
        <f>VLOOKUP($C16,allFlowProduct!$A:$P,3,FALSE)</f>
        <v>1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22" t="s">
        <v>1363</v>
      </c>
      <c r="B17" s="22" t="s">
        <v>1437</v>
      </c>
      <c r="C17" s="18" t="s">
        <v>3366</v>
      </c>
      <c r="D17" s="17" t="str">
        <f>VLOOKUP($C17,allFlowProduct!$A:$P,4,FALSE)</f>
        <v>Gardenview Bungalow</v>
      </c>
      <c r="E17" s="17" t="str">
        <f>VLOOKUP($C17,allFlowProduct!$A:$P,5,FALSE)</f>
        <v>ห้อง</v>
      </c>
      <c r="F17" s="17">
        <f>VLOOKUP($C17,allFlowProduct!$A:$P,3,FALSE)</f>
        <v>1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22" t="s">
        <v>1363</v>
      </c>
      <c r="B18" s="22" t="s">
        <v>1384</v>
      </c>
      <c r="C18" s="18" t="s">
        <v>3366</v>
      </c>
      <c r="D18" s="17" t="str">
        <f>VLOOKUP($C18,allFlowProduct!$A:$P,4,FALSE)</f>
        <v>Gardenview Bungalow</v>
      </c>
      <c r="E18" s="17" t="str">
        <f>VLOOKUP($C18,allFlowProduct!$A:$P,5,FALSE)</f>
        <v>ห้อง</v>
      </c>
      <c r="F18" s="17">
        <f>VLOOKUP($C18,allFlowProduct!$A:$P,3,FALSE)</f>
        <v>1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22" t="s">
        <v>1363</v>
      </c>
      <c r="B19" s="22" t="s">
        <v>1438</v>
      </c>
      <c r="C19" s="18" t="s">
        <v>3366</v>
      </c>
      <c r="D19" s="17" t="str">
        <f>VLOOKUP($C19,allFlowProduct!$A:$P,4,FALSE)</f>
        <v>Gardenview Bungalow</v>
      </c>
      <c r="E19" s="17" t="str">
        <f>VLOOKUP($C19,allFlowProduct!$A:$P,5,FALSE)</f>
        <v>ห้อง</v>
      </c>
      <c r="F19" s="17">
        <f>VLOOKUP($C19,allFlowProduct!$A:$P,3,FALSE)</f>
        <v>1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22" t="s">
        <v>1384</v>
      </c>
      <c r="B20" s="22" t="s">
        <v>1453</v>
      </c>
      <c r="C20" s="18" t="s">
        <v>3969</v>
      </c>
      <c r="D20" s="17" t="str">
        <f>VLOOKUP($C20,allFlowProduct!$A:$P,4,FALSE)</f>
        <v>คอร์ส Home School</v>
      </c>
      <c r="E20" s="17" t="str">
        <f>VLOOKUP($C20,allFlowProduct!$A:$P,5,FALSE)</f>
        <v>คอร์ส</v>
      </c>
      <c r="F20" s="17">
        <f>VLOOKUP($C20,allFlowProduct!$A:$P,3,FALSE)</f>
        <v>1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22" t="s">
        <v>1369</v>
      </c>
      <c r="B21" s="22" t="s">
        <v>1283</v>
      </c>
      <c r="C21" s="18" t="s">
        <v>3367</v>
      </c>
      <c r="D21" s="17" t="str">
        <f>VLOOKUP($C21,allFlowProduct!$A:$P,4,FALSE)</f>
        <v>Ma Lae Lay</v>
      </c>
      <c r="E21" s="17" t="str">
        <f>VLOOKUP($C21,allFlowProduct!$A:$P,5,FALSE)</f>
        <v>ห้อง</v>
      </c>
      <c r="F21" s="17">
        <f>VLOOKUP($C21,allFlowProduct!$A:$P,3,FALSE)</f>
        <v>1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22" t="s">
        <v>1369</v>
      </c>
      <c r="B22" s="22" t="s">
        <v>1443</v>
      </c>
      <c r="C22" s="18" t="s">
        <v>3367</v>
      </c>
      <c r="D22" s="17" t="str">
        <f>VLOOKUP($C22,allFlowProduct!$A:$P,4,FALSE)</f>
        <v>Ma Lae Lay</v>
      </c>
      <c r="E22" s="17" t="str">
        <f>VLOOKUP($C22,allFlowProduct!$A:$P,5,FALSE)</f>
        <v>ห้อง</v>
      </c>
      <c r="F22" s="17">
        <f>VLOOKUP($C22,allFlowProduct!$A:$P,3,FALSE)</f>
        <v>1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22" t="s">
        <v>1369</v>
      </c>
      <c r="B23" s="22" t="s">
        <v>1369</v>
      </c>
      <c r="C23" s="18" t="s">
        <v>3367</v>
      </c>
      <c r="D23" s="17" t="str">
        <f>VLOOKUP($C23,allFlowProduct!$A:$P,4,FALSE)</f>
        <v>Ma Lae Lay</v>
      </c>
      <c r="E23" s="17" t="str">
        <f>VLOOKUP($C23,allFlowProduct!$A:$P,5,FALSE)</f>
        <v>ห้อง</v>
      </c>
      <c r="F23" s="17">
        <f>VLOOKUP($C23,allFlowProduct!$A:$P,3,FALSE)</f>
        <v>1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22" t="s">
        <v>1369</v>
      </c>
      <c r="B24" s="22" t="s">
        <v>1444</v>
      </c>
      <c r="C24" s="18" t="s">
        <v>3367</v>
      </c>
      <c r="D24" s="17" t="str">
        <f>VLOOKUP($C24,allFlowProduct!$A:$P,4,FALSE)</f>
        <v>Ma Lae Lay</v>
      </c>
      <c r="E24" s="17" t="str">
        <f>VLOOKUP($C24,allFlowProduct!$A:$P,5,FALSE)</f>
        <v>ห้อง</v>
      </c>
      <c r="F24" s="17">
        <f>VLOOKUP($C24,allFlowProduct!$A:$P,3,FALSE)</f>
        <v>1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22" t="s">
        <v>1369</v>
      </c>
      <c r="B25" s="22" t="s">
        <v>1440</v>
      </c>
      <c r="C25" s="18" t="s">
        <v>3367</v>
      </c>
      <c r="D25" s="17" t="str">
        <f>VLOOKUP($C25,allFlowProduct!$A:$P,4,FALSE)</f>
        <v>Ma Lae Lay</v>
      </c>
      <c r="E25" s="17" t="str">
        <f>VLOOKUP($C25,allFlowProduct!$A:$P,5,FALSE)</f>
        <v>ห้อง</v>
      </c>
      <c r="F25" s="17">
        <f>VLOOKUP($C25,allFlowProduct!$A:$P,3,FALSE)</f>
        <v>1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22" t="s">
        <v>1369</v>
      </c>
      <c r="B26" s="22" t="s">
        <v>1445</v>
      </c>
      <c r="C26" s="18" t="s">
        <v>3367</v>
      </c>
      <c r="D26" s="17" t="str">
        <f>VLOOKUP($C26,allFlowProduct!$A:$P,4,FALSE)</f>
        <v>Ma Lae Lay</v>
      </c>
      <c r="E26" s="17" t="str">
        <f>VLOOKUP($C26,allFlowProduct!$A:$P,5,FALSE)</f>
        <v>ห้อง</v>
      </c>
      <c r="F26" s="17">
        <f>VLOOKUP($C26,allFlowProduct!$A:$P,3,FALSE)</f>
        <v>1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22" t="s">
        <v>1362</v>
      </c>
      <c r="B27" s="22" t="s">
        <v>1283</v>
      </c>
      <c r="C27" s="18" t="s">
        <v>3368</v>
      </c>
      <c r="D27" s="17" t="str">
        <f>VLOOKUP($C27,allFlowProduct!$A:$P,4,FALSE)</f>
        <v>Seaview</v>
      </c>
      <c r="E27" s="17" t="str">
        <f>VLOOKUP($C27,allFlowProduct!$A:$P,5,FALSE)</f>
        <v>ห้อง</v>
      </c>
      <c r="F27" s="17">
        <f>VLOOKUP($C27,allFlowProduct!$A:$P,3,FALSE)</f>
        <v>1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22" t="s">
        <v>1362</v>
      </c>
      <c r="B28" s="22" t="s">
        <v>1437</v>
      </c>
      <c r="C28" s="18" t="s">
        <v>3368</v>
      </c>
      <c r="D28" s="17" t="str">
        <f>VLOOKUP($C28,allFlowProduct!$A:$P,4,FALSE)</f>
        <v>Seaview</v>
      </c>
      <c r="E28" s="17" t="str">
        <f>VLOOKUP($C28,allFlowProduct!$A:$P,5,FALSE)</f>
        <v>ห้อง</v>
      </c>
      <c r="F28" s="17">
        <f>VLOOKUP($C28,allFlowProduct!$A:$P,3,FALSE)</f>
        <v>1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22" t="s">
        <v>1362</v>
      </c>
      <c r="B29" s="22" t="s">
        <v>1384</v>
      </c>
      <c r="C29" s="18" t="s">
        <v>3368</v>
      </c>
      <c r="D29" s="17" t="str">
        <f>VLOOKUP($C29,allFlowProduct!$A:$P,4,FALSE)</f>
        <v>Seaview</v>
      </c>
      <c r="E29" s="17" t="str">
        <f>VLOOKUP($C29,allFlowProduct!$A:$P,5,FALSE)</f>
        <v>ห้อง</v>
      </c>
      <c r="F29" s="17">
        <f>VLOOKUP($C29,allFlowProduct!$A:$P,3,FALSE)</f>
        <v>1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22" t="s">
        <v>1362</v>
      </c>
      <c r="B30" s="22" t="s">
        <v>1433</v>
      </c>
      <c r="C30" s="18" t="s">
        <v>3368</v>
      </c>
      <c r="D30" s="17" t="str">
        <f>VLOOKUP($C30,allFlowProduct!$A:$P,4,FALSE)</f>
        <v>Seaview</v>
      </c>
      <c r="E30" s="17" t="str">
        <f>VLOOKUP($C30,allFlowProduct!$A:$P,5,FALSE)</f>
        <v>ห้อง</v>
      </c>
      <c r="F30" s="17">
        <f>VLOOKUP($C30,allFlowProduct!$A:$P,3,FALSE)</f>
        <v>1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22" t="s">
        <v>1362</v>
      </c>
      <c r="B31" s="22" t="s">
        <v>1471</v>
      </c>
      <c r="C31" s="18" t="s">
        <v>3368</v>
      </c>
      <c r="D31" s="17" t="str">
        <f>VLOOKUP($C31,allFlowProduct!$A:$P,4,FALSE)</f>
        <v>Seaview</v>
      </c>
      <c r="E31" s="17" t="str">
        <f>VLOOKUP($C31,allFlowProduct!$A:$P,5,FALSE)</f>
        <v>ห้อง</v>
      </c>
      <c r="F31" s="17">
        <f>VLOOKUP($C31,allFlowProduct!$A:$P,3,FALSE)</f>
        <v>1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22" t="s">
        <v>1362</v>
      </c>
      <c r="B32" s="22" t="s">
        <v>1472</v>
      </c>
      <c r="C32" s="18" t="s">
        <v>3368</v>
      </c>
      <c r="D32" s="17" t="str">
        <f>VLOOKUP($C32,allFlowProduct!$A:$P,4,FALSE)</f>
        <v>Seaview</v>
      </c>
      <c r="E32" s="17" t="str">
        <f>VLOOKUP($C32,allFlowProduct!$A:$P,5,FALSE)</f>
        <v>ห้อง</v>
      </c>
      <c r="F32" s="17">
        <f>VLOOKUP($C32,allFlowProduct!$A:$P,3,FALSE)</f>
        <v>1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22" t="s">
        <v>1362</v>
      </c>
      <c r="B33" s="22" t="s">
        <v>1473</v>
      </c>
      <c r="C33" s="18" t="s">
        <v>3368</v>
      </c>
      <c r="D33" s="17" t="str">
        <f>VLOOKUP($C33,allFlowProduct!$A:$P,4,FALSE)</f>
        <v>Seaview</v>
      </c>
      <c r="E33" s="17" t="str">
        <f>VLOOKUP($C33,allFlowProduct!$A:$P,5,FALSE)</f>
        <v>ห้อง</v>
      </c>
      <c r="F33" s="17">
        <f>VLOOKUP($C33,allFlowProduct!$A:$P,3,FALSE)</f>
        <v>1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22" t="s">
        <v>1362</v>
      </c>
      <c r="B34" s="22" t="s">
        <v>1368</v>
      </c>
      <c r="C34" s="18" t="s">
        <v>3368</v>
      </c>
      <c r="D34" s="17" t="str">
        <f>VLOOKUP($C34,allFlowProduct!$A:$P,4,FALSE)</f>
        <v>Seaview</v>
      </c>
      <c r="E34" s="17" t="str">
        <f>VLOOKUP($C34,allFlowProduct!$A:$P,5,FALSE)</f>
        <v>ห้อง</v>
      </c>
      <c r="F34" s="17">
        <f>VLOOKUP($C34,allFlowProduct!$A:$P,3,FALSE)</f>
        <v>1</v>
      </c>
      <c r="G34" s="17">
        <f>VLOOKUP($C34,allFlowProduct!$A:$P,8,FALSE)</f>
        <v>1</v>
      </c>
      <c r="H34" s="17">
        <f t="shared" ref="H34:H65" si="1">IF($G34=7,-1,IF($G34=1,7,IF($G34=3,7,IF($G34=5,0,"error"))))</f>
        <v>7</v>
      </c>
    </row>
    <row r="35" spans="1:8" x14ac:dyDescent="0.5">
      <c r="A35" s="22" t="s">
        <v>1367</v>
      </c>
      <c r="B35" s="22" t="s">
        <v>1441</v>
      </c>
      <c r="C35" s="18" t="s">
        <v>3369</v>
      </c>
      <c r="D35" s="17" t="str">
        <f>VLOOKUP($C35,allFlowProduct!$A:$P,4,FALSE)</f>
        <v>Standard Room F.1</v>
      </c>
      <c r="E35" s="17" t="str">
        <f>VLOOKUP($C35,allFlowProduct!$A:$P,5,FALSE)</f>
        <v>ห้อง</v>
      </c>
      <c r="F35" s="17">
        <f>VLOOKUP($C35,allFlowProduct!$A:$P,3,FALSE)</f>
        <v>1</v>
      </c>
      <c r="G35" s="17">
        <f>VLOOKUP($C35,allFlowProduct!$A:$P,8,FALSE)</f>
        <v>1</v>
      </c>
      <c r="H35" s="17">
        <f t="shared" si="1"/>
        <v>7</v>
      </c>
    </row>
    <row r="36" spans="1:8" x14ac:dyDescent="0.5">
      <c r="A36" s="22" t="s">
        <v>1367</v>
      </c>
      <c r="B36" s="22" t="s">
        <v>1432</v>
      </c>
      <c r="C36" s="18" t="s">
        <v>3369</v>
      </c>
      <c r="D36" s="17" t="str">
        <f>VLOOKUP($C36,allFlowProduct!$A:$P,4,FALSE)</f>
        <v>Standard Room F.1</v>
      </c>
      <c r="E36" s="17" t="str">
        <f>VLOOKUP($C36,allFlowProduct!$A:$P,5,FALSE)</f>
        <v>ห้อง</v>
      </c>
      <c r="F36" s="17">
        <f>VLOOKUP($C36,allFlowProduct!$A:$P,3,FALSE)</f>
        <v>1</v>
      </c>
      <c r="G36" s="17">
        <f>VLOOKUP($C36,allFlowProduct!$A:$P,8,FALSE)</f>
        <v>1</v>
      </c>
      <c r="H36" s="17">
        <f t="shared" si="1"/>
        <v>7</v>
      </c>
    </row>
    <row r="37" spans="1:8" x14ac:dyDescent="0.5">
      <c r="A37" s="22" t="s">
        <v>1367</v>
      </c>
      <c r="B37" s="22" t="s">
        <v>1433</v>
      </c>
      <c r="C37" s="18" t="s">
        <v>3369</v>
      </c>
      <c r="D37" s="17" t="str">
        <f>VLOOKUP($C37,allFlowProduct!$A:$P,4,FALSE)</f>
        <v>Standard Room F.1</v>
      </c>
      <c r="E37" s="17" t="str">
        <f>VLOOKUP($C37,allFlowProduct!$A:$P,5,FALSE)</f>
        <v>ห้อง</v>
      </c>
      <c r="F37" s="17">
        <f>VLOOKUP($C37,allFlowProduct!$A:$P,3,FALSE)</f>
        <v>1</v>
      </c>
      <c r="G37" s="17">
        <f>VLOOKUP($C37,allFlowProduct!$A:$P,8,FALSE)</f>
        <v>1</v>
      </c>
      <c r="H37" s="17">
        <f t="shared" si="1"/>
        <v>7</v>
      </c>
    </row>
    <row r="38" spans="1:8" x14ac:dyDescent="0.5">
      <c r="A38" s="22" t="s">
        <v>1367</v>
      </c>
      <c r="B38" s="22" t="s">
        <v>1437</v>
      </c>
      <c r="C38" s="18" t="s">
        <v>3369</v>
      </c>
      <c r="D38" s="17" t="str">
        <f>VLOOKUP($C38,allFlowProduct!$A:$P,4,FALSE)</f>
        <v>Standard Room F.1</v>
      </c>
      <c r="E38" s="17" t="str">
        <f>VLOOKUP($C38,allFlowProduct!$A:$P,5,FALSE)</f>
        <v>ห้อง</v>
      </c>
      <c r="F38" s="17">
        <f>VLOOKUP($C38,allFlowProduct!$A:$P,3,FALSE)</f>
        <v>1</v>
      </c>
      <c r="G38" s="17">
        <f>VLOOKUP($C38,allFlowProduct!$A:$P,8,FALSE)</f>
        <v>1</v>
      </c>
      <c r="H38" s="17">
        <f t="shared" si="1"/>
        <v>7</v>
      </c>
    </row>
    <row r="39" spans="1:8" x14ac:dyDescent="0.5">
      <c r="A39" s="22" t="s">
        <v>1367</v>
      </c>
      <c r="B39" s="22" t="s">
        <v>1442</v>
      </c>
      <c r="C39" s="18" t="s">
        <v>3369</v>
      </c>
      <c r="D39" s="17" t="str">
        <f>VLOOKUP($C39,allFlowProduct!$A:$P,4,FALSE)</f>
        <v>Standard Room F.1</v>
      </c>
      <c r="E39" s="17" t="str">
        <f>VLOOKUP($C39,allFlowProduct!$A:$P,5,FALSE)</f>
        <v>ห้อง</v>
      </c>
      <c r="F39" s="17">
        <f>VLOOKUP($C39,allFlowProduct!$A:$P,3,FALSE)</f>
        <v>1</v>
      </c>
      <c r="G39" s="17">
        <f>VLOOKUP($C39,allFlowProduct!$A:$P,8,FALSE)</f>
        <v>1</v>
      </c>
      <c r="H39" s="17">
        <f t="shared" si="1"/>
        <v>7</v>
      </c>
    </row>
    <row r="40" spans="1:8" x14ac:dyDescent="0.5">
      <c r="A40" s="22" t="s">
        <v>1367</v>
      </c>
      <c r="B40" s="22" t="s">
        <v>1283</v>
      </c>
      <c r="C40" s="18" t="s">
        <v>3369</v>
      </c>
      <c r="D40" s="17" t="str">
        <f>VLOOKUP($C40,allFlowProduct!$A:$P,4,FALSE)</f>
        <v>Standard Room F.1</v>
      </c>
      <c r="E40" s="17" t="str">
        <f>VLOOKUP($C40,allFlowProduct!$A:$P,5,FALSE)</f>
        <v>ห้อง</v>
      </c>
      <c r="F40" s="17">
        <f>VLOOKUP($C40,allFlowProduct!$A:$P,3,FALSE)</f>
        <v>1</v>
      </c>
      <c r="G40" s="17">
        <f>VLOOKUP($C40,allFlowProduct!$A:$P,8,FALSE)</f>
        <v>1</v>
      </c>
      <c r="H40" s="17">
        <f t="shared" si="1"/>
        <v>7</v>
      </c>
    </row>
    <row r="41" spans="1:8" x14ac:dyDescent="0.5">
      <c r="A41" s="22" t="s">
        <v>1367</v>
      </c>
      <c r="B41" s="22" t="s">
        <v>1476</v>
      </c>
      <c r="C41" s="18" t="s">
        <v>3369</v>
      </c>
      <c r="D41" s="17" t="str">
        <f>VLOOKUP($C41,allFlowProduct!$A:$P,4,FALSE)</f>
        <v>Standard Room F.1</v>
      </c>
      <c r="E41" s="17" t="str">
        <f>VLOOKUP($C41,allFlowProduct!$A:$P,5,FALSE)</f>
        <v>ห้อง</v>
      </c>
      <c r="F41" s="17">
        <f>VLOOKUP($C41,allFlowProduct!$A:$P,3,FALSE)</f>
        <v>1</v>
      </c>
      <c r="G41" s="17">
        <f>VLOOKUP($C41,allFlowProduct!$A:$P,8,FALSE)</f>
        <v>1</v>
      </c>
      <c r="H41" s="17">
        <f t="shared" si="1"/>
        <v>7</v>
      </c>
    </row>
    <row r="42" spans="1:8" x14ac:dyDescent="0.5">
      <c r="A42" s="22" t="s">
        <v>1367</v>
      </c>
      <c r="B42" s="22" t="s">
        <v>1477</v>
      </c>
      <c r="C42" s="18" t="s">
        <v>3369</v>
      </c>
      <c r="D42" s="17" t="str">
        <f>VLOOKUP($C42,allFlowProduct!$A:$P,4,FALSE)</f>
        <v>Standard Room F.1</v>
      </c>
      <c r="E42" s="17" t="str">
        <f>VLOOKUP($C42,allFlowProduct!$A:$P,5,FALSE)</f>
        <v>ห้อง</v>
      </c>
      <c r="F42" s="17">
        <f>VLOOKUP($C42,allFlowProduct!$A:$P,3,FALSE)</f>
        <v>1</v>
      </c>
      <c r="G42" s="17">
        <f>VLOOKUP($C42,allFlowProduct!$A:$P,8,FALSE)</f>
        <v>1</v>
      </c>
      <c r="H42" s="17">
        <f t="shared" si="1"/>
        <v>7</v>
      </c>
    </row>
    <row r="43" spans="1:8" x14ac:dyDescent="0.5">
      <c r="A43" s="22" t="s">
        <v>1367</v>
      </c>
      <c r="B43" s="22" t="s">
        <v>1478</v>
      </c>
      <c r="C43" s="18" t="s">
        <v>3369</v>
      </c>
      <c r="D43" s="17" t="str">
        <f>VLOOKUP($C43,allFlowProduct!$A:$P,4,FALSE)</f>
        <v>Standard Room F.1</v>
      </c>
      <c r="E43" s="17" t="str">
        <f>VLOOKUP($C43,allFlowProduct!$A:$P,5,FALSE)</f>
        <v>ห้อง</v>
      </c>
      <c r="F43" s="17">
        <f>VLOOKUP($C43,allFlowProduct!$A:$P,3,FALSE)</f>
        <v>1</v>
      </c>
      <c r="G43" s="17">
        <f>VLOOKUP($C43,allFlowProduct!$A:$P,8,FALSE)</f>
        <v>1</v>
      </c>
      <c r="H43" s="17">
        <f t="shared" si="1"/>
        <v>7</v>
      </c>
    </row>
    <row r="44" spans="1:8" x14ac:dyDescent="0.5">
      <c r="A44" s="22" t="s">
        <v>1364</v>
      </c>
      <c r="B44" s="22" t="s">
        <v>1439</v>
      </c>
      <c r="C44" s="18" t="s">
        <v>3370</v>
      </c>
      <c r="D44" s="17" t="str">
        <f>VLOOKUP($C44,allFlowProduct!$A:$P,4,FALSE)</f>
        <v>Standard Room F.2</v>
      </c>
      <c r="E44" s="17" t="str">
        <f>VLOOKUP($C44,allFlowProduct!$A:$P,5,FALSE)</f>
        <v>ห้อง</v>
      </c>
      <c r="F44" s="17">
        <f>VLOOKUP($C44,allFlowProduct!$A:$P,3,FALSE)</f>
        <v>1</v>
      </c>
      <c r="G44" s="17">
        <f>VLOOKUP($C44,allFlowProduct!$A:$P,8,FALSE)</f>
        <v>1</v>
      </c>
      <c r="H44" s="17">
        <f t="shared" si="1"/>
        <v>7</v>
      </c>
    </row>
    <row r="45" spans="1:8" x14ac:dyDescent="0.5">
      <c r="A45" s="22" t="s">
        <v>1364</v>
      </c>
      <c r="B45" s="22" t="s">
        <v>1433</v>
      </c>
      <c r="C45" s="18" t="s">
        <v>3370</v>
      </c>
      <c r="D45" s="17" t="str">
        <f>VLOOKUP($C45,allFlowProduct!$A:$P,4,FALSE)</f>
        <v>Standard Room F.2</v>
      </c>
      <c r="E45" s="17" t="str">
        <f>VLOOKUP($C45,allFlowProduct!$A:$P,5,FALSE)</f>
        <v>ห้อง</v>
      </c>
      <c r="F45" s="17">
        <f>VLOOKUP($C45,allFlowProduct!$A:$P,3,FALSE)</f>
        <v>1</v>
      </c>
      <c r="G45" s="17">
        <f>VLOOKUP($C45,allFlowProduct!$A:$P,8,FALSE)</f>
        <v>1</v>
      </c>
      <c r="H45" s="17">
        <f t="shared" si="1"/>
        <v>7</v>
      </c>
    </row>
    <row r="46" spans="1:8" x14ac:dyDescent="0.5">
      <c r="A46" s="22" t="s">
        <v>1364</v>
      </c>
      <c r="B46" s="22" t="s">
        <v>1384</v>
      </c>
      <c r="C46" s="18" t="s">
        <v>3370</v>
      </c>
      <c r="D46" s="17" t="str">
        <f>VLOOKUP($C46,allFlowProduct!$A:$P,4,FALSE)</f>
        <v>Standard Room F.2</v>
      </c>
      <c r="E46" s="17" t="str">
        <f>VLOOKUP($C46,allFlowProduct!$A:$P,5,FALSE)</f>
        <v>ห้อง</v>
      </c>
      <c r="F46" s="17">
        <f>VLOOKUP($C46,allFlowProduct!$A:$P,3,FALSE)</f>
        <v>1</v>
      </c>
      <c r="G46" s="17">
        <f>VLOOKUP($C46,allFlowProduct!$A:$P,8,FALSE)</f>
        <v>1</v>
      </c>
      <c r="H46" s="17">
        <f t="shared" si="1"/>
        <v>7</v>
      </c>
    </row>
    <row r="47" spans="1:8" x14ac:dyDescent="0.5">
      <c r="A47" s="22" t="s">
        <v>1364</v>
      </c>
      <c r="B47" s="22" t="s">
        <v>1437</v>
      </c>
      <c r="C47" s="18" t="s">
        <v>3370</v>
      </c>
      <c r="D47" s="17" t="str">
        <f>VLOOKUP($C47,allFlowProduct!$A:$P,4,FALSE)</f>
        <v>Standard Room F.2</v>
      </c>
      <c r="E47" s="17" t="str">
        <f>VLOOKUP($C47,allFlowProduct!$A:$P,5,FALSE)</f>
        <v>ห้อง</v>
      </c>
      <c r="F47" s="17">
        <f>VLOOKUP($C47,allFlowProduct!$A:$P,3,FALSE)</f>
        <v>1</v>
      </c>
      <c r="G47" s="17">
        <f>VLOOKUP($C47,allFlowProduct!$A:$P,8,FALSE)</f>
        <v>1</v>
      </c>
      <c r="H47" s="17">
        <f t="shared" si="1"/>
        <v>7</v>
      </c>
    </row>
    <row r="48" spans="1:8" x14ac:dyDescent="0.5">
      <c r="A48" s="22" t="s">
        <v>1364</v>
      </c>
      <c r="B48" s="22" t="s">
        <v>1283</v>
      </c>
      <c r="C48" s="18" t="s">
        <v>3370</v>
      </c>
      <c r="D48" s="17" t="str">
        <f>VLOOKUP($C48,allFlowProduct!$A:$P,4,FALSE)</f>
        <v>Standard Room F.2</v>
      </c>
      <c r="E48" s="17" t="str">
        <f>VLOOKUP($C48,allFlowProduct!$A:$P,5,FALSE)</f>
        <v>ห้อง</v>
      </c>
      <c r="F48" s="17">
        <f>VLOOKUP($C48,allFlowProduct!$A:$P,3,FALSE)</f>
        <v>1</v>
      </c>
      <c r="G48" s="17">
        <f>VLOOKUP($C48,allFlowProduct!$A:$P,8,FALSE)</f>
        <v>1</v>
      </c>
      <c r="H48" s="17">
        <f t="shared" si="1"/>
        <v>7</v>
      </c>
    </row>
    <row r="49" spans="1:8" x14ac:dyDescent="0.5">
      <c r="A49" s="22" t="s">
        <v>1373</v>
      </c>
      <c r="B49" s="22" t="s">
        <v>1433</v>
      </c>
      <c r="C49" s="18" t="s">
        <v>3371</v>
      </c>
      <c r="D49" s="17" t="str">
        <f>VLOOKUP($C49,allFlowProduct!$A:$P,4,FALSE)</f>
        <v>Standard Room F.3</v>
      </c>
      <c r="E49" s="17" t="str">
        <f>VLOOKUP($C49,allFlowProduct!$A:$P,5,FALSE)</f>
        <v>ห้อง</v>
      </c>
      <c r="F49" s="17">
        <f>VLOOKUP($C49,allFlowProduct!$A:$P,3,FALSE)</f>
        <v>1</v>
      </c>
      <c r="G49" s="17">
        <f>VLOOKUP($C49,allFlowProduct!$A:$P,8,FALSE)</f>
        <v>1</v>
      </c>
      <c r="H49" s="17">
        <f t="shared" si="1"/>
        <v>7</v>
      </c>
    </row>
    <row r="50" spans="1:8" x14ac:dyDescent="0.5">
      <c r="A50" s="22" t="s">
        <v>1400</v>
      </c>
      <c r="B50" s="22" t="s">
        <v>1467</v>
      </c>
      <c r="C50" s="12" t="s">
        <v>3885</v>
      </c>
      <c r="D50" s="17" t="str">
        <f>VLOOKUP($C50,allFlowProduct!$A:$P,4,FALSE)</f>
        <v>เเยมสัปปะรด</v>
      </c>
      <c r="E50" s="17" t="str">
        <f>VLOOKUP($C50,allFlowProduct!$A:$P,5,FALSE)</f>
        <v>อ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1"/>
        <v>7</v>
      </c>
    </row>
    <row r="51" spans="1:8" x14ac:dyDescent="0.5">
      <c r="A51" s="22" t="s">
        <v>1400</v>
      </c>
      <c r="B51" s="22" t="s">
        <v>1221</v>
      </c>
      <c r="C51" s="12" t="s">
        <v>3883</v>
      </c>
      <c r="D51" s="17" t="str">
        <f>VLOOKUP($C51,allFlowProduct!$A:$P,4,FALSE)</f>
        <v>เเยมมะละกอ</v>
      </c>
      <c r="E51" s="17" t="str">
        <f>VLOOKUP($C51,allFlowProduct!$A:$P,5,FALSE)</f>
        <v>ชุด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1"/>
        <v>7</v>
      </c>
    </row>
    <row r="52" spans="1:8" x14ac:dyDescent="0.5">
      <c r="A52" s="22" t="s">
        <v>1400</v>
      </c>
      <c r="B52" s="22" t="s">
        <v>1468</v>
      </c>
      <c r="C52" s="12" t="s">
        <v>3884</v>
      </c>
      <c r="D52" s="17" t="str">
        <f>VLOOKUP($C52,allFlowProduct!$A:$P,4,FALSE)</f>
        <v>แยมเสาวรส</v>
      </c>
      <c r="E52" s="17" t="str">
        <f>VLOOKUP($C52,allFlowProduct!$A:$P,5,FALSE)</f>
        <v>ชุด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1"/>
        <v>7</v>
      </c>
    </row>
    <row r="53" spans="1:8" x14ac:dyDescent="0.5">
      <c r="A53" s="22" t="s">
        <v>1404</v>
      </c>
      <c r="B53" s="22" t="s">
        <v>765</v>
      </c>
      <c r="C53" s="12" t="s">
        <v>3979</v>
      </c>
      <c r="D53" s="17" t="str">
        <f>VLOOKUP($C53,allFlowProduct!$A:$P,4,FALSE)</f>
        <v>เค้กแครอท</v>
      </c>
      <c r="E53" s="17" t="str">
        <f>VLOOKUP($C53,allFlowProduct!$A:$P,5,FALSE)</f>
        <v>จาน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1"/>
        <v>7</v>
      </c>
    </row>
    <row r="54" spans="1:8" x14ac:dyDescent="0.5">
      <c r="A54" s="22" t="s">
        <v>1365</v>
      </c>
      <c r="B54" s="22" t="s">
        <v>765</v>
      </c>
      <c r="C54" s="18" t="s">
        <v>3372</v>
      </c>
      <c r="D54" s="17" t="str">
        <f>VLOOKUP($C54,allFlowProduct!$A:$P,4,FALSE)</f>
        <v>เตียงเสริม</v>
      </c>
      <c r="E54" s="17" t="str">
        <f>VLOOKUP($C54,allFlowProduct!$A:$P,5,FALSE)</f>
        <v>เตียง</v>
      </c>
      <c r="F54" s="17">
        <f>VLOOKUP($C54,allFlowProduct!$A:$P,3,FALSE)</f>
        <v>1</v>
      </c>
      <c r="G54" s="17">
        <f>VLOOKUP($C54,allFlowProduct!$A:$P,8,FALSE)</f>
        <v>1</v>
      </c>
      <c r="H54" s="17">
        <f t="shared" si="1"/>
        <v>7</v>
      </c>
    </row>
    <row r="55" spans="1:8" x14ac:dyDescent="0.5">
      <c r="A55" s="22" t="s">
        <v>1365</v>
      </c>
      <c r="B55" s="22" t="s">
        <v>1365</v>
      </c>
      <c r="C55" s="18" t="s">
        <v>3372</v>
      </c>
      <c r="D55" s="17" t="str">
        <f>VLOOKUP($C55,allFlowProduct!$A:$P,4,FALSE)</f>
        <v>เตียงเสริม</v>
      </c>
      <c r="E55" s="17" t="str">
        <f>VLOOKUP($C55,allFlowProduct!$A:$P,5,FALSE)</f>
        <v>เตียง</v>
      </c>
      <c r="F55" s="17">
        <f>VLOOKUP($C55,allFlowProduct!$A:$P,3,FALSE)</f>
        <v>1</v>
      </c>
      <c r="G55" s="17">
        <f>VLOOKUP($C55,allFlowProduct!$A:$P,8,FALSE)</f>
        <v>1</v>
      </c>
      <c r="H55" s="17">
        <f t="shared" si="1"/>
        <v>7</v>
      </c>
    </row>
    <row r="56" spans="1:8" x14ac:dyDescent="0.5">
      <c r="A56" s="22" t="s">
        <v>1365</v>
      </c>
      <c r="B56" s="22" t="s">
        <v>1440</v>
      </c>
      <c r="C56" s="18" t="s">
        <v>3372</v>
      </c>
      <c r="D56" s="17" t="str">
        <f>VLOOKUP($C56,allFlowProduct!$A:$P,4,FALSE)</f>
        <v>เตียงเสริม</v>
      </c>
      <c r="E56" s="17" t="str">
        <f>VLOOKUP($C56,allFlowProduct!$A:$P,5,FALSE)</f>
        <v>เตียง</v>
      </c>
      <c r="F56" s="17">
        <f>VLOOKUP($C56,allFlowProduct!$A:$P,3,FALSE)</f>
        <v>1</v>
      </c>
      <c r="G56" s="17">
        <f>VLOOKUP($C56,allFlowProduct!$A:$P,8,FALSE)</f>
        <v>1</v>
      </c>
      <c r="H56" s="17">
        <f t="shared" si="1"/>
        <v>7</v>
      </c>
    </row>
    <row r="57" spans="1:8" x14ac:dyDescent="0.5">
      <c r="A57" s="22" t="s">
        <v>1365</v>
      </c>
      <c r="B57" s="22" t="s">
        <v>1283</v>
      </c>
      <c r="C57" s="18" t="s">
        <v>3372</v>
      </c>
      <c r="D57" s="17" t="str">
        <f>VLOOKUP($C57,allFlowProduct!$A:$P,4,FALSE)</f>
        <v>เตียงเสริม</v>
      </c>
      <c r="E57" s="17" t="str">
        <f>VLOOKUP($C57,allFlowProduct!$A:$P,5,FALSE)</f>
        <v>เตียง</v>
      </c>
      <c r="F57" s="17">
        <f>VLOOKUP($C57,allFlowProduct!$A:$P,3,FALSE)</f>
        <v>1</v>
      </c>
      <c r="G57" s="17">
        <f>VLOOKUP($C57,allFlowProduct!$A:$P,8,FALSE)</f>
        <v>1</v>
      </c>
      <c r="H57" s="17">
        <f t="shared" si="1"/>
        <v>7</v>
      </c>
    </row>
    <row r="58" spans="1:8" x14ac:dyDescent="0.5">
      <c r="A58" s="22" t="s">
        <v>1365</v>
      </c>
      <c r="B58" s="22" t="s">
        <v>1475</v>
      </c>
      <c r="C58" s="18" t="s">
        <v>3372</v>
      </c>
      <c r="D58" s="17" t="str">
        <f>VLOOKUP($C58,allFlowProduct!$A:$P,4,FALSE)</f>
        <v>เตียงเสริม</v>
      </c>
      <c r="E58" s="17" t="str">
        <f>VLOOKUP($C58,allFlowProduct!$A:$P,5,FALSE)</f>
        <v>เตียง</v>
      </c>
      <c r="F58" s="17">
        <f>VLOOKUP($C58,allFlowProduct!$A:$P,3,FALSE)</f>
        <v>1</v>
      </c>
      <c r="G58" s="17">
        <f>VLOOKUP($C58,allFlowProduct!$A:$P,8,FALSE)</f>
        <v>1</v>
      </c>
      <c r="H58" s="17">
        <f t="shared" si="1"/>
        <v>7</v>
      </c>
    </row>
    <row r="59" spans="1:8" x14ac:dyDescent="0.5">
      <c r="A59" s="22" t="s">
        <v>1365</v>
      </c>
      <c r="B59" s="22" t="s">
        <v>1479</v>
      </c>
      <c r="C59" s="18" t="s">
        <v>3372</v>
      </c>
      <c r="D59" s="17" t="str">
        <f>VLOOKUP($C59,allFlowProduct!$A:$P,4,FALSE)</f>
        <v>เตียงเสริม</v>
      </c>
      <c r="E59" s="17" t="str">
        <f>VLOOKUP($C59,allFlowProduct!$A:$P,5,FALSE)</f>
        <v>เตียง</v>
      </c>
      <c r="F59" s="17">
        <f>VLOOKUP($C59,allFlowProduct!$A:$P,3,FALSE)</f>
        <v>1</v>
      </c>
      <c r="G59" s="17">
        <f>VLOOKUP($C59,allFlowProduct!$A:$P,8,FALSE)</f>
        <v>1</v>
      </c>
      <c r="H59" s="17">
        <f t="shared" si="1"/>
        <v>7</v>
      </c>
    </row>
    <row r="60" spans="1:8" x14ac:dyDescent="0.5">
      <c r="A60" s="22" t="s">
        <v>1365</v>
      </c>
      <c r="B60" s="22" t="s">
        <v>1438</v>
      </c>
      <c r="C60" s="18" t="s">
        <v>3372</v>
      </c>
      <c r="D60" s="17" t="str">
        <f>VLOOKUP($C60,allFlowProduct!$A:$P,4,FALSE)</f>
        <v>เตียงเสริม</v>
      </c>
      <c r="E60" s="17" t="str">
        <f>VLOOKUP($C60,allFlowProduct!$A:$P,5,FALSE)</f>
        <v>เตียง</v>
      </c>
      <c r="F60" s="17">
        <f>VLOOKUP($C60,allFlowProduct!$A:$P,3,FALSE)</f>
        <v>1</v>
      </c>
      <c r="G60" s="17">
        <f>VLOOKUP($C60,allFlowProduct!$A:$P,8,FALSE)</f>
        <v>1</v>
      </c>
      <c r="H60" s="17">
        <f t="shared" si="1"/>
        <v>7</v>
      </c>
    </row>
    <row r="61" spans="1:8" x14ac:dyDescent="0.5">
      <c r="A61" s="22" t="s">
        <v>1365</v>
      </c>
      <c r="B61" s="22" t="s">
        <v>1433</v>
      </c>
      <c r="C61" s="18" t="s">
        <v>3372</v>
      </c>
      <c r="D61" s="17" t="str">
        <f>VLOOKUP($C61,allFlowProduct!$A:$P,4,FALSE)</f>
        <v>เตียงเสริม</v>
      </c>
      <c r="E61" s="17" t="str">
        <f>VLOOKUP($C61,allFlowProduct!$A:$P,5,FALSE)</f>
        <v>เตียง</v>
      </c>
      <c r="F61" s="17">
        <f>VLOOKUP($C61,allFlowProduct!$A:$P,3,FALSE)</f>
        <v>1</v>
      </c>
      <c r="G61" s="17">
        <f>VLOOKUP($C61,allFlowProduct!$A:$P,8,FALSE)</f>
        <v>1</v>
      </c>
      <c r="H61" s="17">
        <f t="shared" si="1"/>
        <v>7</v>
      </c>
    </row>
    <row r="62" spans="1:8" x14ac:dyDescent="0.5">
      <c r="A62" s="22" t="s">
        <v>1370</v>
      </c>
      <c r="B62" s="22" t="s">
        <v>1283</v>
      </c>
      <c r="C62" s="18" t="s">
        <v>3373</v>
      </c>
      <c r="D62" s="17" t="str">
        <f>VLOOKUP($C62,allFlowProduct!$A:$P,4,FALSE)</f>
        <v>เสริมฟูก</v>
      </c>
      <c r="E62" s="17" t="str">
        <f>VLOOKUP($C62,allFlowProduct!$A:$P,5,FALSE)</f>
        <v>ที่</v>
      </c>
      <c r="F62" s="17">
        <f>VLOOKUP($C62,allFlowProduct!$A:$P,3,FALSE)</f>
        <v>1</v>
      </c>
      <c r="G62" s="17">
        <f>VLOOKUP($C62,allFlowProduct!$A:$P,8,FALSE)</f>
        <v>1</v>
      </c>
      <c r="H62" s="17">
        <f t="shared" si="1"/>
        <v>7</v>
      </c>
    </row>
    <row r="63" spans="1:8" x14ac:dyDescent="0.5">
      <c r="A63" s="22" t="s">
        <v>1370</v>
      </c>
      <c r="B63" s="22" t="s">
        <v>1446</v>
      </c>
      <c r="C63" s="18" t="s">
        <v>3373</v>
      </c>
      <c r="D63" s="17" t="str">
        <f>VLOOKUP($C63,allFlowProduct!$A:$P,4,FALSE)</f>
        <v>เสริมฟูก</v>
      </c>
      <c r="E63" s="17" t="str">
        <f>VLOOKUP($C63,allFlowProduct!$A:$P,5,FALSE)</f>
        <v>ที่</v>
      </c>
      <c r="F63" s="17">
        <f>VLOOKUP($C63,allFlowProduct!$A:$P,3,FALSE)</f>
        <v>1</v>
      </c>
      <c r="G63" s="17">
        <f>VLOOKUP($C63,allFlowProduct!$A:$P,8,FALSE)</f>
        <v>1</v>
      </c>
      <c r="H63" s="17">
        <f t="shared" si="1"/>
        <v>7</v>
      </c>
    </row>
    <row r="64" spans="1:8" x14ac:dyDescent="0.5">
      <c r="A64" s="22" t="s">
        <v>1370</v>
      </c>
      <c r="B64" s="22" t="s">
        <v>1475</v>
      </c>
      <c r="C64" s="18" t="s">
        <v>3373</v>
      </c>
      <c r="D64" s="17" t="str">
        <f>VLOOKUP($C64,allFlowProduct!$A:$P,4,FALSE)</f>
        <v>เสริมฟูก</v>
      </c>
      <c r="E64" s="17" t="str">
        <f>VLOOKUP($C64,allFlowProduct!$A:$P,5,FALSE)</f>
        <v>ที่</v>
      </c>
      <c r="F64" s="17">
        <f>VLOOKUP($C64,allFlowProduct!$A:$P,3,FALSE)</f>
        <v>1</v>
      </c>
      <c r="G64" s="17">
        <f>VLOOKUP($C64,allFlowProduct!$A:$P,8,FALSE)</f>
        <v>1</v>
      </c>
      <c r="H64" s="17">
        <f t="shared" si="1"/>
        <v>7</v>
      </c>
    </row>
    <row r="65" spans="1:8" x14ac:dyDescent="0.5">
      <c r="A65" s="22" t="s">
        <v>1370</v>
      </c>
      <c r="B65" s="22" t="s">
        <v>1480</v>
      </c>
      <c r="C65" s="18" t="s">
        <v>3373</v>
      </c>
      <c r="D65" s="17" t="str">
        <f>VLOOKUP($C65,allFlowProduct!$A:$P,4,FALSE)</f>
        <v>เสริมฟูก</v>
      </c>
      <c r="E65" s="17" t="str">
        <f>VLOOKUP($C65,allFlowProduct!$A:$P,5,FALSE)</f>
        <v>ที่</v>
      </c>
      <c r="F65" s="17">
        <f>VLOOKUP($C65,allFlowProduct!$A:$P,3,FALSE)</f>
        <v>1</v>
      </c>
      <c r="G65" s="17">
        <f>VLOOKUP($C65,allFlowProduct!$A:$P,8,FALSE)</f>
        <v>1</v>
      </c>
      <c r="H65" s="17">
        <f t="shared" si="1"/>
        <v>7</v>
      </c>
    </row>
    <row r="66" spans="1:8" x14ac:dyDescent="0.5">
      <c r="A66" s="22" t="s">
        <v>9</v>
      </c>
      <c r="B66" s="22" t="s">
        <v>1283</v>
      </c>
      <c r="C66" s="12" t="s">
        <v>3982</v>
      </c>
      <c r="D66" s="17" t="str">
        <f>VLOOKUP($C66,allFlowProduct!$A:$P,4,FALSE)</f>
        <v>เสื้อธรรมธุรกิจ</v>
      </c>
      <c r="E66" s="17" t="str">
        <f>VLOOKUP($C66,allFlowProduct!$A:$P,5,FALSE)</f>
        <v>ตัว</v>
      </c>
      <c r="F66" s="17">
        <f>VLOOKUP($C66,allFlowProduct!$A:$P,3,FALSE)</f>
        <v>5</v>
      </c>
      <c r="G66" s="17">
        <f>VLOOKUP($C66,allFlowProduct!$A:$P,8,FALSE)</f>
        <v>1</v>
      </c>
      <c r="H66" s="17">
        <f t="shared" ref="H66:H97" si="2">IF($G66=7,-1,IF($G66=1,7,IF($G66=3,7,IF($G66=5,0,"error"))))</f>
        <v>7</v>
      </c>
    </row>
    <row r="67" spans="1:8" x14ac:dyDescent="0.5">
      <c r="A67" s="22" t="s">
        <v>9</v>
      </c>
      <c r="B67" s="22" t="s">
        <v>765</v>
      </c>
      <c r="C67" s="12" t="s">
        <v>3982</v>
      </c>
      <c r="D67" s="17" t="str">
        <f>VLOOKUP($C67,allFlowProduct!$A:$P,4,FALSE)</f>
        <v>เสื้อธรรมธุรกิจ</v>
      </c>
      <c r="E67" s="17" t="str">
        <f>VLOOKUP($C67,allFlowProduct!$A:$P,5,FALSE)</f>
        <v>ตัว</v>
      </c>
      <c r="F67" s="17">
        <f>VLOOKUP($C67,allFlowProduct!$A:$P,3,FALSE)</f>
        <v>5</v>
      </c>
      <c r="G67" s="17">
        <f>VLOOKUP($C67,allFlowProduct!$A:$P,8,FALSE)</f>
        <v>1</v>
      </c>
      <c r="H67" s="17">
        <f t="shared" si="2"/>
        <v>7</v>
      </c>
    </row>
    <row r="68" spans="1:8" x14ac:dyDescent="0.5">
      <c r="A68" s="22" t="s">
        <v>9</v>
      </c>
      <c r="B68" s="22" t="s">
        <v>1469</v>
      </c>
      <c r="C68" s="12" t="s">
        <v>3982</v>
      </c>
      <c r="D68" s="17" t="str">
        <f>VLOOKUP($C68,allFlowProduct!$A:$P,4,FALSE)</f>
        <v>เสื้อธรรมธุรกิจ</v>
      </c>
      <c r="E68" s="17" t="str">
        <f>VLOOKUP($C68,allFlowProduct!$A:$P,5,FALSE)</f>
        <v>ตัว</v>
      </c>
      <c r="F68" s="17">
        <f>VLOOKUP($C68,allFlowProduct!$A:$P,3,FALSE)</f>
        <v>5</v>
      </c>
      <c r="G68" s="17">
        <f>VLOOKUP($C68,allFlowProduct!$A:$P,8,FALSE)</f>
        <v>1</v>
      </c>
      <c r="H68" s="17">
        <f t="shared" si="2"/>
        <v>7</v>
      </c>
    </row>
    <row r="69" spans="1:8" x14ac:dyDescent="0.5">
      <c r="A69" s="22" t="s">
        <v>1418</v>
      </c>
      <c r="B69" s="22" t="s">
        <v>765</v>
      </c>
      <c r="C69" s="12" t="s">
        <v>3842</v>
      </c>
      <c r="D69" s="17" t="str">
        <f>VLOOKUP($C69,allFlowProduct!$A:$P,4,FALSE)</f>
        <v>ใบเหลียงอบชีส</v>
      </c>
      <c r="E69" s="17" t="str">
        <f>VLOOKUP($C69,allFlowProduct!$A:$P,5,FALSE)</f>
        <v>จาน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2"/>
        <v>7</v>
      </c>
    </row>
    <row r="70" spans="1:8" x14ac:dyDescent="0.5">
      <c r="A70" s="22" t="s">
        <v>1412</v>
      </c>
      <c r="B70" s="22" t="s">
        <v>765</v>
      </c>
      <c r="C70" s="24"/>
      <c r="D70" s="17" t="e">
        <f>VLOOKUP($C70,allFlowProduct!$A:$P,4,FALSE)</f>
        <v>#N/A</v>
      </c>
      <c r="E70" s="17" t="e">
        <f>VLOOKUP($C70,allFlowProduct!$A:$P,5,FALSE)</f>
        <v>#N/A</v>
      </c>
      <c r="F70" s="17" t="e">
        <f>VLOOKUP($C70,allFlowProduct!$A:$P,3,FALSE)</f>
        <v>#N/A</v>
      </c>
      <c r="G70" s="17" t="e">
        <f>VLOOKUP($C70,allFlowProduct!$A:$P,8,FALSE)</f>
        <v>#N/A</v>
      </c>
      <c r="H70" s="17" t="e">
        <f t="shared" si="2"/>
        <v>#N/A</v>
      </c>
    </row>
    <row r="71" spans="1:8" x14ac:dyDescent="0.5">
      <c r="A71" s="22" t="s">
        <v>1087</v>
      </c>
      <c r="B71" s="22" t="s">
        <v>765</v>
      </c>
      <c r="C71" s="12" t="s">
        <v>3836</v>
      </c>
      <c r="D71" s="17" t="str">
        <f>VLOOKUP($C71,allFlowProduct!$A:$P,4,FALSE)</f>
        <v>ไข่เจียว</v>
      </c>
      <c r="E71" s="17" t="str">
        <f>VLOOKUP($C71,allFlowProduct!$A:$P,5,FALSE)</f>
        <v>จาน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2"/>
        <v>7</v>
      </c>
    </row>
    <row r="72" spans="1:8" x14ac:dyDescent="0.5">
      <c r="A72" s="22" t="s">
        <v>1414</v>
      </c>
      <c r="B72" s="22" t="s">
        <v>765</v>
      </c>
      <c r="C72" s="12" t="s">
        <v>3881</v>
      </c>
      <c r="D72" s="17" t="str">
        <f>VLOOKUP($C72,allFlowProduct!$A:$P,4,FALSE)</f>
        <v>กล้วยทอด เล็ก</v>
      </c>
      <c r="E72" s="17" t="str">
        <f>VLOOKUP($C72,allFlowProduct!$A:$P,5,FALSE)</f>
        <v>จาน</v>
      </c>
      <c r="F72" s="17">
        <f>VLOOKUP($C72,allFlowProduct!$A:$P,3,FALSE)</f>
        <v>3</v>
      </c>
      <c r="G72" s="17">
        <f>VLOOKUP($C72,allFlowProduct!$A:$P,8,FALSE)</f>
        <v>1</v>
      </c>
      <c r="H72" s="17">
        <f t="shared" si="2"/>
        <v>7</v>
      </c>
    </row>
    <row r="73" spans="1:8" x14ac:dyDescent="0.5">
      <c r="A73" s="22" t="s">
        <v>1413</v>
      </c>
      <c r="B73" s="22" t="s">
        <v>1470</v>
      </c>
      <c r="C73" s="12" t="s">
        <v>3879</v>
      </c>
      <c r="D73" s="17" t="str">
        <f>VLOOKUP($C73,allFlowProduct!$A:$P,4,FALSE)</f>
        <v>กล้วยทอด ใหญ่</v>
      </c>
      <c r="E73" s="17" t="str">
        <f>VLOOKUP($C73,allFlowProduct!$A:$P,5,FALSE)</f>
        <v>จาน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2"/>
        <v>7</v>
      </c>
    </row>
    <row r="74" spans="1:8" x14ac:dyDescent="0.5">
      <c r="A74" s="22" t="s">
        <v>1389</v>
      </c>
      <c r="B74" s="22" t="s">
        <v>765</v>
      </c>
      <c r="C74" s="12" t="s">
        <v>3950</v>
      </c>
      <c r="D74" s="17" t="str">
        <f>VLOOKUP($C74,allFlowProduct!$A:$P,4,FALSE)</f>
        <v>กาเเฟ ร้อน</v>
      </c>
      <c r="E74" s="17" t="str">
        <f>VLOOKUP($C74,allFlowProduct!$A:$P,5,FALSE)</f>
        <v>แก้ว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2"/>
        <v>7</v>
      </c>
    </row>
    <row r="75" spans="1:8" x14ac:dyDescent="0.5">
      <c r="A75" s="22" t="s">
        <v>1277</v>
      </c>
      <c r="B75" s="22" t="s">
        <v>765</v>
      </c>
      <c r="C75" s="12" t="s">
        <v>3950</v>
      </c>
      <c r="D75" s="17" t="str">
        <f>VLOOKUP($C75,allFlowProduct!$A:$P,4,FALSE)</f>
        <v>กาเเฟ ร้อน</v>
      </c>
      <c r="E75" s="17" t="str">
        <f>VLOOKUP($C75,allFlowProduct!$A:$P,5,FALSE)</f>
        <v>แก้ว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2"/>
        <v>7</v>
      </c>
    </row>
    <row r="76" spans="1:8" x14ac:dyDescent="0.5">
      <c r="A76" s="22" t="s">
        <v>1218</v>
      </c>
      <c r="B76" s="22" t="s">
        <v>765</v>
      </c>
      <c r="C76" s="12" t="s">
        <v>3882</v>
      </c>
      <c r="D76" s="17" t="str">
        <f>VLOOKUP($C76,allFlowProduct!$A:$P,4,FALSE)</f>
        <v>กาโนล่า</v>
      </c>
      <c r="E76" s="17" t="str">
        <f>VLOOKUP($C76,allFlowProduct!$A:$P,5,FALSE)</f>
        <v/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2"/>
        <v>7</v>
      </c>
    </row>
    <row r="77" spans="1:8" x14ac:dyDescent="0.5">
      <c r="A77" s="22" t="s">
        <v>1374</v>
      </c>
      <c r="B77" s="22" t="s">
        <v>765</v>
      </c>
      <c r="D77" s="17" t="e">
        <f>VLOOKUP($C77,allFlowProduct!$A:$P,4,FALSE)</f>
        <v>#N/A</v>
      </c>
      <c r="E77" s="17" t="e">
        <f>VLOOKUP($C77,allFlowProduct!$A:$P,5,FALSE)</f>
        <v>#N/A</v>
      </c>
      <c r="F77" s="17" t="e">
        <f>VLOOKUP($C77,allFlowProduct!$A:$P,3,FALSE)</f>
        <v>#N/A</v>
      </c>
      <c r="G77" s="17" t="e">
        <f>VLOOKUP($C77,allFlowProduct!$A:$P,8,FALSE)</f>
        <v>#N/A</v>
      </c>
      <c r="H77" s="17" t="e">
        <f t="shared" si="2"/>
        <v>#N/A</v>
      </c>
    </row>
    <row r="78" spans="1:8" x14ac:dyDescent="0.5">
      <c r="A78" s="22" t="s">
        <v>1396</v>
      </c>
      <c r="B78" s="22" t="s">
        <v>765</v>
      </c>
      <c r="C78" s="24"/>
      <c r="D78" s="17" t="e">
        <f>VLOOKUP($C78,allFlowProduct!$A:$P,4,FALSE)</f>
        <v>#N/A</v>
      </c>
      <c r="E78" s="17" t="e">
        <f>VLOOKUP($C78,allFlowProduct!$A:$P,5,FALSE)</f>
        <v>#N/A</v>
      </c>
      <c r="F78" s="17" t="e">
        <f>VLOOKUP($C78,allFlowProduct!$A:$P,3,FALSE)</f>
        <v>#N/A</v>
      </c>
      <c r="G78" s="17" t="e">
        <f>VLOOKUP($C78,allFlowProduct!$A:$P,8,FALSE)</f>
        <v>#N/A</v>
      </c>
      <c r="H78" s="17" t="e">
        <f t="shared" si="2"/>
        <v>#N/A</v>
      </c>
    </row>
    <row r="79" spans="1:8" x14ac:dyDescent="0.5">
      <c r="A79" s="22" t="s">
        <v>1422</v>
      </c>
      <c r="B79" s="22" t="s">
        <v>765</v>
      </c>
      <c r="D79" s="17" t="e">
        <f>VLOOKUP($C79,allFlowProduct!$A:$P,4,FALSE)</f>
        <v>#N/A</v>
      </c>
      <c r="E79" s="17" t="e">
        <f>VLOOKUP($C79,allFlowProduct!$A:$P,5,FALSE)</f>
        <v>#N/A</v>
      </c>
      <c r="F79" s="17" t="e">
        <f>VLOOKUP($C79,allFlowProduct!$A:$P,3,FALSE)</f>
        <v>#N/A</v>
      </c>
      <c r="G79" s="17" t="e">
        <f>VLOOKUP($C79,allFlowProduct!$A:$P,8,FALSE)</f>
        <v>#N/A</v>
      </c>
      <c r="H79" s="17" t="e">
        <f t="shared" si="2"/>
        <v>#N/A</v>
      </c>
    </row>
    <row r="80" spans="1:8" x14ac:dyDescent="0.5">
      <c r="A80" s="22" t="s">
        <v>1417</v>
      </c>
      <c r="B80" s="22" t="s">
        <v>765</v>
      </c>
      <c r="D80" s="17" t="e">
        <f>VLOOKUP($C80,allFlowProduct!$A:$P,4,FALSE)</f>
        <v>#N/A</v>
      </c>
      <c r="E80" s="17" t="e">
        <f>VLOOKUP($C80,allFlowProduct!$A:$P,5,FALSE)</f>
        <v>#N/A</v>
      </c>
      <c r="F80" s="17" t="e">
        <f>VLOOKUP($C80,allFlowProduct!$A:$P,3,FALSE)</f>
        <v>#N/A</v>
      </c>
      <c r="G80" s="17" t="e">
        <f>VLOOKUP($C80,allFlowProduct!$A:$P,8,FALSE)</f>
        <v>#N/A</v>
      </c>
      <c r="H80" s="17" t="e">
        <f t="shared" si="2"/>
        <v>#N/A</v>
      </c>
    </row>
    <row r="81" spans="1:8" x14ac:dyDescent="0.5">
      <c r="A81" s="22" t="s">
        <v>1420</v>
      </c>
      <c r="B81" s="22" t="s">
        <v>765</v>
      </c>
      <c r="D81" s="17" t="e">
        <f>VLOOKUP($C81,allFlowProduct!$A:$P,4,FALSE)</f>
        <v>#N/A</v>
      </c>
      <c r="E81" s="17" t="e">
        <f>VLOOKUP($C81,allFlowProduct!$A:$P,5,FALSE)</f>
        <v>#N/A</v>
      </c>
      <c r="F81" s="17" t="e">
        <f>VLOOKUP($C81,allFlowProduct!$A:$P,3,FALSE)</f>
        <v>#N/A</v>
      </c>
      <c r="G81" s="17" t="e">
        <f>VLOOKUP($C81,allFlowProduct!$A:$P,8,FALSE)</f>
        <v>#N/A</v>
      </c>
      <c r="H81" s="17" t="e">
        <f t="shared" si="2"/>
        <v>#N/A</v>
      </c>
    </row>
    <row r="82" spans="1:8" x14ac:dyDescent="0.5">
      <c r="A82" s="22" t="s">
        <v>1377</v>
      </c>
      <c r="B82" s="22" t="s">
        <v>1451</v>
      </c>
      <c r="C82" s="18" t="s">
        <v>3969</v>
      </c>
      <c r="D82" s="17" t="str">
        <f>VLOOKUP($C82,allFlowProduct!$A:$P,4,FALSE)</f>
        <v>คอร์ส Home School</v>
      </c>
      <c r="E82" s="17" t="str">
        <f>VLOOKUP($C82,allFlowProduct!$A:$P,5,FALSE)</f>
        <v>คอร์ส</v>
      </c>
      <c r="F82" s="17">
        <f>VLOOKUP($C82,allFlowProduct!$A:$P,3,FALSE)</f>
        <v>1</v>
      </c>
      <c r="G82" s="17">
        <f>VLOOKUP($C82,allFlowProduct!$A:$P,8,FALSE)</f>
        <v>1</v>
      </c>
      <c r="H82" s="17">
        <f t="shared" si="2"/>
        <v>7</v>
      </c>
    </row>
    <row r="83" spans="1:8" x14ac:dyDescent="0.5">
      <c r="A83" s="22" t="s">
        <v>1377</v>
      </c>
      <c r="B83" s="22" t="s">
        <v>1452</v>
      </c>
      <c r="C83" s="18" t="s">
        <v>3969</v>
      </c>
      <c r="D83" s="17" t="str">
        <f>VLOOKUP($C83,allFlowProduct!$A:$P,4,FALSE)</f>
        <v>คอร์ส Home School</v>
      </c>
      <c r="E83" s="17" t="str">
        <f>VLOOKUP($C83,allFlowProduct!$A:$P,5,FALSE)</f>
        <v>คอร์ส</v>
      </c>
      <c r="F83" s="17">
        <f>VLOOKUP($C83,allFlowProduct!$A:$P,3,FALSE)</f>
        <v>1</v>
      </c>
      <c r="G83" s="17">
        <f>VLOOKUP($C83,allFlowProduct!$A:$P,8,FALSE)</f>
        <v>1</v>
      </c>
      <c r="H83" s="17">
        <f t="shared" si="2"/>
        <v>7</v>
      </c>
    </row>
    <row r="84" spans="1:8" x14ac:dyDescent="0.5">
      <c r="A84" s="22" t="s">
        <v>1377</v>
      </c>
      <c r="B84" s="22" t="s">
        <v>1453</v>
      </c>
      <c r="C84" s="18" t="s">
        <v>3969</v>
      </c>
      <c r="D84" s="17" t="str">
        <f>VLOOKUP($C84,allFlowProduct!$A:$P,4,FALSE)</f>
        <v>คอร์ส Home School</v>
      </c>
      <c r="E84" s="17" t="str">
        <f>VLOOKUP($C84,allFlowProduct!$A:$P,5,FALSE)</f>
        <v>คอร์ส</v>
      </c>
      <c r="F84" s="17">
        <f>VLOOKUP($C84,allFlowProduct!$A:$P,3,FALSE)</f>
        <v>1</v>
      </c>
      <c r="G84" s="17">
        <f>VLOOKUP($C84,allFlowProduct!$A:$P,8,FALSE)</f>
        <v>1</v>
      </c>
      <c r="H84" s="17">
        <f t="shared" si="2"/>
        <v>7</v>
      </c>
    </row>
    <row r="85" spans="1:8" x14ac:dyDescent="0.5">
      <c r="A85" s="22" t="s">
        <v>1377</v>
      </c>
      <c r="B85" s="22" t="s">
        <v>1454</v>
      </c>
      <c r="C85" s="18" t="s">
        <v>3969</v>
      </c>
      <c r="D85" s="17" t="str">
        <f>VLOOKUP($C85,allFlowProduct!$A:$P,4,FALSE)</f>
        <v>คอร์ส Home School</v>
      </c>
      <c r="E85" s="17" t="str">
        <f>VLOOKUP($C85,allFlowProduct!$A:$P,5,FALSE)</f>
        <v>คอร์ส</v>
      </c>
      <c r="F85" s="17">
        <f>VLOOKUP($C85,allFlowProduct!$A:$P,3,FALSE)</f>
        <v>1</v>
      </c>
      <c r="G85" s="17">
        <f>VLOOKUP($C85,allFlowProduct!$A:$P,8,FALSE)</f>
        <v>1</v>
      </c>
      <c r="H85" s="17">
        <f t="shared" si="2"/>
        <v>7</v>
      </c>
    </row>
    <row r="86" spans="1:8" x14ac:dyDescent="0.5">
      <c r="A86" s="22" t="s">
        <v>1382</v>
      </c>
      <c r="B86" s="22" t="s">
        <v>765</v>
      </c>
      <c r="C86" s="18" t="s">
        <v>3965</v>
      </c>
      <c r="D86" s="17" t="str">
        <f>VLOOKUP($C86,allFlowProduct!$A:$P,4,FALSE)</f>
        <v>ค่าของชำรุดเสียหาย</v>
      </c>
      <c r="E86" s="17">
        <f>VLOOKUP($C86,allFlowProduct!$A:$P,5,FALSE)</f>
        <v>0</v>
      </c>
      <c r="F86" s="17">
        <f>VLOOKUP($C86,allFlowProduct!$A:$P,3,FALSE)</f>
        <v>1</v>
      </c>
      <c r="G86" s="17">
        <f>VLOOKUP($C86,allFlowProduct!$A:$P,8,FALSE)</f>
        <v>1</v>
      </c>
      <c r="H86" s="17">
        <f t="shared" si="2"/>
        <v>7</v>
      </c>
    </row>
    <row r="87" spans="1:8" x14ac:dyDescent="0.5">
      <c r="A87" s="22" t="s">
        <v>1416</v>
      </c>
      <c r="B87" s="22" t="s">
        <v>765</v>
      </c>
      <c r="C87" s="18" t="s">
        <v>3965</v>
      </c>
      <c r="D87" s="17" t="str">
        <f>VLOOKUP($C87,allFlowProduct!$A:$P,4,FALSE)</f>
        <v>ค่าของชำรุดเสียหาย</v>
      </c>
      <c r="E87" s="17">
        <f>VLOOKUP($C87,allFlowProduct!$A:$P,5,FALSE)</f>
        <v>0</v>
      </c>
      <c r="F87" s="17">
        <f>VLOOKUP($C87,allFlowProduct!$A:$P,3,FALSE)</f>
        <v>1</v>
      </c>
      <c r="G87" s="17">
        <f>VLOOKUP($C87,allFlowProduct!$A:$P,8,FALSE)</f>
        <v>1</v>
      </c>
      <c r="H87" s="17">
        <f t="shared" si="2"/>
        <v>7</v>
      </c>
    </row>
    <row r="88" spans="1:8" x14ac:dyDescent="0.5">
      <c r="A88" s="22" t="s">
        <v>1386</v>
      </c>
      <c r="B88" s="22" t="s">
        <v>765</v>
      </c>
      <c r="C88" s="24"/>
      <c r="D88" s="17" t="e">
        <f>VLOOKUP($C88,allFlowProduct!$A:$P,4,FALSE)</f>
        <v>#N/A</v>
      </c>
      <c r="E88" s="17" t="e">
        <f>VLOOKUP($C88,allFlowProduct!$A:$P,5,FALSE)</f>
        <v>#N/A</v>
      </c>
      <c r="F88" s="17" t="e">
        <f>VLOOKUP($C88,allFlowProduct!$A:$P,3,FALSE)</f>
        <v>#N/A</v>
      </c>
      <c r="G88" s="17" t="e">
        <f>VLOOKUP($C88,allFlowProduct!$A:$P,8,FALSE)</f>
        <v>#N/A</v>
      </c>
      <c r="H88" s="17" t="e">
        <f t="shared" si="2"/>
        <v>#N/A</v>
      </c>
    </row>
    <row r="89" spans="1:8" x14ac:dyDescent="0.5">
      <c r="A89" s="22" t="s">
        <v>1395</v>
      </c>
      <c r="B89" s="22" t="s">
        <v>765</v>
      </c>
      <c r="C89" s="18" t="s">
        <v>3983</v>
      </c>
      <c r="D89" s="17" t="str">
        <f>VLOOKUP($C89,allFlowProduct!$A:$P,4,FALSE)</f>
        <v>ค่าขายของเก่า</v>
      </c>
      <c r="E89" s="17">
        <f>VLOOKUP($C89,allFlowProduct!$A:$P,5,FALSE)</f>
        <v>0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2"/>
        <v>7</v>
      </c>
    </row>
    <row r="90" spans="1:8" x14ac:dyDescent="0.5">
      <c r="A90" s="22" t="s">
        <v>1381</v>
      </c>
      <c r="B90" s="22" t="s">
        <v>765</v>
      </c>
      <c r="C90" s="18" t="s">
        <v>3379</v>
      </c>
      <c r="D90" s="17" t="str">
        <f>VLOOKUP($C90,allFlowProduct!$A:$P,4,FALSE)</f>
        <v>ค่าซักรีด</v>
      </c>
      <c r="E90" s="17">
        <f>VLOOKUP($C90,allFlowProduct!$A:$P,5,FALSE)</f>
        <v>0</v>
      </c>
      <c r="F90" s="17">
        <f>VLOOKUP($C90,allFlowProduct!$A:$P,3,FALSE)</f>
        <v>1</v>
      </c>
      <c r="G90" s="17">
        <f>VLOOKUP($C90,allFlowProduct!$A:$P,8,FALSE)</f>
        <v>1</v>
      </c>
      <c r="H90" s="17">
        <f t="shared" si="2"/>
        <v>7</v>
      </c>
    </row>
    <row r="91" spans="1:8" x14ac:dyDescent="0.5">
      <c r="A91" s="22" t="s">
        <v>1383</v>
      </c>
      <c r="B91" s="22" t="s">
        <v>765</v>
      </c>
      <c r="C91" s="18" t="s">
        <v>3968</v>
      </c>
      <c r="D91" s="17" t="str">
        <f>VLOOKUP($C91,allFlowProduct!$A:$P,4,FALSE)</f>
        <v>ค่าถ่ายเอกสาร</v>
      </c>
      <c r="E91" s="17">
        <f>VLOOKUP($C91,allFlowProduct!$A:$P,5,FALSE)</f>
        <v>0</v>
      </c>
      <c r="F91" s="17">
        <f>VLOOKUP($C91,allFlowProduct!$A:$P,3,FALSE)</f>
        <v>1</v>
      </c>
      <c r="G91" s="17">
        <f>VLOOKUP($C91,allFlowProduct!$A:$P,8,FALSE)</f>
        <v>1</v>
      </c>
      <c r="H91" s="17">
        <f t="shared" si="2"/>
        <v>7</v>
      </c>
    </row>
    <row r="92" spans="1:8" x14ac:dyDescent="0.5">
      <c r="A92" s="22" t="s">
        <v>1371</v>
      </c>
      <c r="B92" s="22" t="s">
        <v>765</v>
      </c>
      <c r="C92" s="18" t="s">
        <v>3378</v>
      </c>
      <c r="D92" s="17" t="str">
        <f>VLOOKUP($C92,allFlowProduct!$A:$P,4,FALSE)</f>
        <v>ค่าน้องหมา</v>
      </c>
      <c r="E92" s="17">
        <f>VLOOKUP($C92,allFlowProduct!$A:$P,5,FALSE)</f>
        <v>0</v>
      </c>
      <c r="F92" s="17">
        <f>VLOOKUP($C92,allFlowProduct!$A:$P,3,FALSE)</f>
        <v>1</v>
      </c>
      <c r="G92" s="17">
        <f>VLOOKUP($C92,allFlowProduct!$A:$P,8,FALSE)</f>
        <v>1</v>
      </c>
      <c r="H92" s="17">
        <f t="shared" si="2"/>
        <v>7</v>
      </c>
    </row>
    <row r="93" spans="1:8" x14ac:dyDescent="0.5">
      <c r="A93" s="22" t="s">
        <v>1371</v>
      </c>
      <c r="B93" s="22" t="s">
        <v>1371</v>
      </c>
      <c r="C93" s="18" t="s">
        <v>3378</v>
      </c>
      <c r="D93" s="17" t="str">
        <f>VLOOKUP($C93,allFlowProduct!$A:$P,4,FALSE)</f>
        <v>ค่าน้องหมา</v>
      </c>
      <c r="E93" s="17">
        <f>VLOOKUP($C93,allFlowProduct!$A:$P,5,FALSE)</f>
        <v>0</v>
      </c>
      <c r="F93" s="17">
        <f>VLOOKUP($C93,allFlowProduct!$A:$P,3,FALSE)</f>
        <v>1</v>
      </c>
      <c r="G93" s="17">
        <f>VLOOKUP($C93,allFlowProduct!$A:$P,8,FALSE)</f>
        <v>1</v>
      </c>
      <c r="H93" s="17">
        <f t="shared" si="2"/>
        <v>7</v>
      </c>
    </row>
    <row r="94" spans="1:8" x14ac:dyDescent="0.5">
      <c r="A94" s="22" t="s">
        <v>1371</v>
      </c>
      <c r="B94" s="22" t="s">
        <v>1447</v>
      </c>
      <c r="C94" s="18" t="s">
        <v>3378</v>
      </c>
      <c r="D94" s="17" t="str">
        <f>VLOOKUP($C94,allFlowProduct!$A:$P,4,FALSE)</f>
        <v>ค่าน้องหมา</v>
      </c>
      <c r="E94" s="17">
        <f>VLOOKUP($C94,allFlowProduct!$A:$P,5,FALSE)</f>
        <v>0</v>
      </c>
      <c r="F94" s="17">
        <f>VLOOKUP($C94,allFlowProduct!$A:$P,3,FALSE)</f>
        <v>1</v>
      </c>
      <c r="G94" s="17">
        <f>VLOOKUP($C94,allFlowProduct!$A:$P,8,FALSE)</f>
        <v>1</v>
      </c>
      <c r="H94" s="17">
        <f t="shared" si="2"/>
        <v>7</v>
      </c>
    </row>
    <row r="95" spans="1:8" x14ac:dyDescent="0.5">
      <c r="A95" s="22" t="s">
        <v>1376</v>
      </c>
      <c r="B95" s="22" t="s">
        <v>765</v>
      </c>
      <c r="C95" s="18" t="s">
        <v>3377</v>
      </c>
      <c r="D95" s="17" t="str">
        <f>VLOOKUP($C95,allFlowProduct!$A:$P,4,FALSE)</f>
        <v>ค่ารถเฟมทัวร์/คน</v>
      </c>
      <c r="E95" s="17">
        <f>VLOOKUP($C95,allFlowProduct!$A:$P,5,FALSE)</f>
        <v>0</v>
      </c>
      <c r="F95" s="17">
        <f>VLOOKUP($C95,allFlowProduct!$A:$P,3,FALSE)</f>
        <v>1</v>
      </c>
      <c r="G95" s="17">
        <f>VLOOKUP($C95,allFlowProduct!$A:$P,8,FALSE)</f>
        <v>1</v>
      </c>
      <c r="H95" s="17">
        <f t="shared" si="2"/>
        <v>7</v>
      </c>
    </row>
    <row r="96" spans="1:8" x14ac:dyDescent="0.5">
      <c r="A96" s="22" t="s">
        <v>1379</v>
      </c>
      <c r="B96" s="22" t="s">
        <v>765</v>
      </c>
      <c r="C96" s="24"/>
      <c r="D96" s="17" t="e">
        <f>VLOOKUP($C96,allFlowProduct!$A:$P,4,FALSE)</f>
        <v>#N/A</v>
      </c>
      <c r="E96" s="17" t="e">
        <f>VLOOKUP($C96,allFlowProduct!$A:$P,5,FALSE)</f>
        <v>#N/A</v>
      </c>
      <c r="F96" s="17" t="e">
        <f>VLOOKUP($C96,allFlowProduct!$A:$P,3,FALSE)</f>
        <v>#N/A</v>
      </c>
      <c r="G96" s="17" t="e">
        <f>VLOOKUP($C96,allFlowProduct!$A:$P,8,FALSE)</f>
        <v>#N/A</v>
      </c>
      <c r="H96" s="17" t="e">
        <f t="shared" si="2"/>
        <v>#N/A</v>
      </c>
    </row>
    <row r="97" spans="1:8" x14ac:dyDescent="0.5">
      <c r="A97" s="22" t="s">
        <v>1360</v>
      </c>
      <c r="B97" s="22" t="s">
        <v>1427</v>
      </c>
      <c r="C97" s="18" t="s">
        <v>3380</v>
      </c>
      <c r="D97" s="17" t="str">
        <f>VLOOKUP($C97,allFlowProduct!$A:$P,4,FALSE)</f>
        <v>ค่าห้องดำน้ำ</v>
      </c>
      <c r="E97" s="17" t="str">
        <f>VLOOKUP($C97,allFlowProduct!$A:$P,5,FALSE)</f>
        <v>ห้อง</v>
      </c>
      <c r="F97" s="17">
        <f>VLOOKUP($C97,allFlowProduct!$A:$P,3,FALSE)</f>
        <v>1</v>
      </c>
      <c r="G97" s="17">
        <f>VLOOKUP($C97,allFlowProduct!$A:$P,8,FALSE)</f>
        <v>1</v>
      </c>
      <c r="H97" s="17">
        <f t="shared" si="2"/>
        <v>7</v>
      </c>
    </row>
    <row r="98" spans="1:8" x14ac:dyDescent="0.5">
      <c r="A98" s="22" t="s">
        <v>1360</v>
      </c>
      <c r="B98" s="22" t="s">
        <v>1428</v>
      </c>
      <c r="C98" s="18" t="s">
        <v>3380</v>
      </c>
      <c r="D98" s="17" t="str">
        <f>VLOOKUP($C98,allFlowProduct!$A:$P,4,FALSE)</f>
        <v>ค่าห้องดำน้ำ</v>
      </c>
      <c r="E98" s="17" t="str">
        <f>VLOOKUP($C98,allFlowProduct!$A:$P,5,FALSE)</f>
        <v>ห้อง</v>
      </c>
      <c r="F98" s="17">
        <f>VLOOKUP($C98,allFlowProduct!$A:$P,3,FALSE)</f>
        <v>1</v>
      </c>
      <c r="G98" s="17">
        <f>VLOOKUP($C98,allFlowProduct!$A:$P,8,FALSE)</f>
        <v>1</v>
      </c>
      <c r="H98" s="17">
        <f t="shared" ref="H98:H129" si="3">IF($G98=7,-1,IF($G98=1,7,IF($G98=3,7,IF($G98=5,0,"error"))))</f>
        <v>7</v>
      </c>
    </row>
    <row r="99" spans="1:8" x14ac:dyDescent="0.5">
      <c r="A99" s="22" t="s">
        <v>1360</v>
      </c>
      <c r="B99" s="22" t="s">
        <v>1429</v>
      </c>
      <c r="C99" s="18" t="s">
        <v>3380</v>
      </c>
      <c r="D99" s="17" t="str">
        <f>VLOOKUP($C99,allFlowProduct!$A:$P,4,FALSE)</f>
        <v>ค่าห้องดำน้ำ</v>
      </c>
      <c r="E99" s="17" t="str">
        <f>VLOOKUP($C99,allFlowProduct!$A:$P,5,FALSE)</f>
        <v>ห้อง</v>
      </c>
      <c r="F99" s="17">
        <f>VLOOKUP($C99,allFlowProduct!$A:$P,3,FALSE)</f>
        <v>1</v>
      </c>
      <c r="G99" s="17">
        <f>VLOOKUP($C99,allFlowProduct!$A:$P,8,FALSE)</f>
        <v>1</v>
      </c>
      <c r="H99" s="17">
        <f t="shared" si="3"/>
        <v>7</v>
      </c>
    </row>
    <row r="100" spans="1:8" x14ac:dyDescent="0.5">
      <c r="A100" s="22" t="s">
        <v>1360</v>
      </c>
      <c r="B100" s="22" t="s">
        <v>1430</v>
      </c>
      <c r="C100" s="18" t="s">
        <v>3380</v>
      </c>
      <c r="D100" s="17" t="str">
        <f>VLOOKUP($C100,allFlowProduct!$A:$P,4,FALSE)</f>
        <v>ค่าห้องดำน้ำ</v>
      </c>
      <c r="E100" s="17" t="str">
        <f>VLOOKUP($C100,allFlowProduct!$A:$P,5,FALSE)</f>
        <v>ห้อง</v>
      </c>
      <c r="F100" s="17">
        <f>VLOOKUP($C100,allFlowProduct!$A:$P,3,FALSE)</f>
        <v>1</v>
      </c>
      <c r="G100" s="17">
        <f>VLOOKUP($C100,allFlowProduct!$A:$P,8,FALSE)</f>
        <v>1</v>
      </c>
      <c r="H100" s="17">
        <f t="shared" si="3"/>
        <v>7</v>
      </c>
    </row>
    <row r="101" spans="1:8" x14ac:dyDescent="0.5">
      <c r="A101" s="22" t="s">
        <v>1360</v>
      </c>
      <c r="B101" s="22" t="s">
        <v>1431</v>
      </c>
      <c r="C101" s="18" t="s">
        <v>3380</v>
      </c>
      <c r="D101" s="17" t="str">
        <f>VLOOKUP($C101,allFlowProduct!$A:$P,4,FALSE)</f>
        <v>ค่าห้องดำน้ำ</v>
      </c>
      <c r="E101" s="17" t="str">
        <f>VLOOKUP($C101,allFlowProduct!$A:$P,5,FALSE)</f>
        <v>ห้อง</v>
      </c>
      <c r="F101" s="17">
        <f>VLOOKUP($C101,allFlowProduct!$A:$P,3,FALSE)</f>
        <v>1</v>
      </c>
      <c r="G101" s="17">
        <f>VLOOKUP($C101,allFlowProduct!$A:$P,8,FALSE)</f>
        <v>1</v>
      </c>
      <c r="H101" s="17">
        <f t="shared" si="3"/>
        <v>7</v>
      </c>
    </row>
    <row r="102" spans="1:8" x14ac:dyDescent="0.5">
      <c r="A102" s="22" t="s">
        <v>1360</v>
      </c>
      <c r="B102" s="22" t="s">
        <v>765</v>
      </c>
      <c r="C102" s="18" t="s">
        <v>3380</v>
      </c>
      <c r="D102" s="17" t="str">
        <f>VLOOKUP($C102,allFlowProduct!$A:$P,4,FALSE)</f>
        <v>ค่าห้องดำน้ำ</v>
      </c>
      <c r="E102" s="17" t="str">
        <f>VLOOKUP($C102,allFlowProduct!$A:$P,5,FALSE)</f>
        <v>ห้อง</v>
      </c>
      <c r="F102" s="17">
        <f>VLOOKUP($C102,allFlowProduct!$A:$P,3,FALSE)</f>
        <v>1</v>
      </c>
      <c r="G102" s="17">
        <f>VLOOKUP($C102,allFlowProduct!$A:$P,8,FALSE)</f>
        <v>1</v>
      </c>
      <c r="H102" s="17">
        <f t="shared" si="3"/>
        <v>7</v>
      </c>
    </row>
    <row r="103" spans="1:8" x14ac:dyDescent="0.5">
      <c r="A103" s="22" t="s">
        <v>1423</v>
      </c>
      <c r="B103" s="22" t="s">
        <v>765</v>
      </c>
      <c r="C103" s="18" t="s">
        <v>3381</v>
      </c>
      <c r="D103" s="17" t="str">
        <f>VLOOKUP($C103,allFlowProduct!$A:$P,4,FALSE)</f>
        <v>ค่าห้องอาสา</v>
      </c>
      <c r="E103" s="17" t="str">
        <f>VLOOKUP($C103,allFlowProduct!$A:$P,5,FALSE)</f>
        <v>ห้อง</v>
      </c>
      <c r="F103" s="17">
        <f>VLOOKUP($C103,allFlowProduct!$A:$P,3,FALSE)</f>
        <v>1</v>
      </c>
      <c r="G103" s="17">
        <f>VLOOKUP($C103,allFlowProduct!$A:$P,8,FALSE)</f>
        <v>1</v>
      </c>
      <c r="H103" s="17">
        <f t="shared" si="3"/>
        <v>7</v>
      </c>
    </row>
    <row r="104" spans="1:8" x14ac:dyDescent="0.5">
      <c r="A104" s="22" t="s">
        <v>1421</v>
      </c>
      <c r="B104" s="22" t="s">
        <v>765</v>
      </c>
      <c r="C104" s="12" t="s">
        <v>3912</v>
      </c>
      <c r="D104" s="17" t="str">
        <f>VLOOKUP($C104,allFlowProduct!$A:$P,4,FALSE)</f>
        <v>อาหาร/ท่าน</v>
      </c>
      <c r="E104" s="17" t="str">
        <f>VLOOKUP($C104,allFlowProduct!$A:$P,5,FALSE)</f>
        <v>ชุด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3"/>
        <v>7</v>
      </c>
    </row>
    <row r="105" spans="1:8" x14ac:dyDescent="0.5">
      <c r="A105" s="22" t="s">
        <v>1398</v>
      </c>
      <c r="B105" s="22" t="s">
        <v>765</v>
      </c>
      <c r="C105" s="12" t="s">
        <v>3894</v>
      </c>
      <c r="D105" s="17" t="str">
        <f>VLOOKUP($C105,allFlowProduct!$A:$P,4,FALSE)</f>
        <v>คุ้กกี้เม็ดมะม่วง กล้วยตาก</v>
      </c>
      <c r="E105" s="17" t="str">
        <f>VLOOKUP($C105,allFlowProduct!$A:$P,5,FALSE)</f>
        <v>จาน</v>
      </c>
      <c r="F105" s="17">
        <f>VLOOKUP($C105,allFlowProduct!$A:$P,3,FALSE)</f>
        <v>3</v>
      </c>
      <c r="G105" s="17">
        <f>VLOOKUP($C105,allFlowProduct!$A:$P,8,FALSE)</f>
        <v>1</v>
      </c>
      <c r="H105" s="17">
        <f t="shared" si="3"/>
        <v>7</v>
      </c>
    </row>
    <row r="106" spans="1:8" x14ac:dyDescent="0.5">
      <c r="A106" s="22" t="s">
        <v>1419</v>
      </c>
      <c r="B106" s="22" t="s">
        <v>765</v>
      </c>
      <c r="C106" s="18" t="s">
        <v>3967</v>
      </c>
      <c r="D106" s="17" t="str">
        <f>VLOOKUP($C106,allFlowProduct!$A:$P,4,FALSE)</f>
        <v>ค่ากุญแจหาย</v>
      </c>
      <c r="E106" s="17">
        <f>VLOOKUP($C106,allFlowProduct!$A:$P,5,FALSE)</f>
        <v>0</v>
      </c>
      <c r="F106" s="17">
        <f>VLOOKUP($C106,allFlowProduct!$A:$P,3,FALSE)</f>
        <v>1</v>
      </c>
      <c r="G106" s="17">
        <f>VLOOKUP($C106,allFlowProduct!$A:$P,8,FALSE)</f>
        <v>1</v>
      </c>
      <c r="H106" s="17">
        <f t="shared" si="3"/>
        <v>7</v>
      </c>
    </row>
    <row r="107" spans="1:8" x14ac:dyDescent="0.5">
      <c r="A107" s="22" t="s">
        <v>1405</v>
      </c>
      <c r="B107" s="22" t="s">
        <v>765</v>
      </c>
      <c r="C107" s="12" t="s">
        <v>3943</v>
      </c>
      <c r="D107" s="17" t="str">
        <f>VLOOKUP($C107,allFlowProduct!$A:$P,4,FALSE)</f>
        <v>ชาลิปต้น ร้อน</v>
      </c>
      <c r="E107" s="17" t="str">
        <f>VLOOKUP($C107,allFlowProduct!$A:$P,5,FALSE)</f>
        <v>แก้ว</v>
      </c>
      <c r="F107" s="17">
        <f>VLOOKUP($C107,allFlowProduct!$A:$P,3,FALSE)</f>
        <v>3</v>
      </c>
      <c r="G107" s="17">
        <f>VLOOKUP($C107,allFlowProduct!$A:$P,8,FALSE)</f>
        <v>1</v>
      </c>
      <c r="H107" s="17">
        <f t="shared" si="3"/>
        <v>7</v>
      </c>
    </row>
    <row r="108" spans="1:8" x14ac:dyDescent="0.5">
      <c r="A108" s="22" t="s">
        <v>1393</v>
      </c>
      <c r="B108" s="22" t="s">
        <v>765</v>
      </c>
      <c r="C108" s="12" t="s">
        <v>3915</v>
      </c>
      <c r="D108" s="17" t="str">
        <f>VLOOKUP($C108,allFlowProduct!$A:$P,4,FALSE)</f>
        <v>อาหารใส่บาตร ชุด 120</v>
      </c>
      <c r="E108" s="17" t="str">
        <f>VLOOKUP($C108,allFlowProduct!$A:$P,5,FALSE)</f>
        <v>ชุด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3"/>
        <v>7</v>
      </c>
    </row>
    <row r="109" spans="1:8" x14ac:dyDescent="0.5">
      <c r="A109" s="22" t="s">
        <v>1401</v>
      </c>
      <c r="B109" s="22" t="s">
        <v>765</v>
      </c>
      <c r="C109" s="12" t="s">
        <v>3946</v>
      </c>
      <c r="D109" s="17" t="str">
        <f>VLOOKUP($C109,allFlowProduct!$A:$P,4,FALSE)</f>
        <v>ชุดกาเเฟ</v>
      </c>
      <c r="E109" s="17" t="str">
        <f>VLOOKUP($C109,allFlowProduct!$A:$P,5,FALSE)</f>
        <v>ชุด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3"/>
        <v>7</v>
      </c>
    </row>
    <row r="110" spans="1:8" x14ac:dyDescent="0.5">
      <c r="A110" s="22" t="s">
        <v>1378</v>
      </c>
      <c r="B110" s="22" t="s">
        <v>1455</v>
      </c>
      <c r="C110" s="18" t="s">
        <v>3382</v>
      </c>
      <c r="D110" s="17" t="str">
        <f>VLOOKUP($C110,allFlowProduct!$A:$P,4,FALSE)</f>
        <v>ดำน้ำธรรมธุรกิจ</v>
      </c>
      <c r="E110" s="17">
        <f>VLOOKUP($C110,allFlowProduct!$A:$P,5,FALSE)</f>
        <v>0</v>
      </c>
      <c r="F110" s="17">
        <f>VLOOKUP($C110,allFlowProduct!$A:$P,3,FALSE)</f>
        <v>1</v>
      </c>
      <c r="G110" s="17">
        <f>VLOOKUP($C110,allFlowProduct!$A:$P,8,FALSE)</f>
        <v>1</v>
      </c>
      <c r="H110" s="17">
        <f t="shared" si="3"/>
        <v>7</v>
      </c>
    </row>
    <row r="111" spans="1:8" x14ac:dyDescent="0.5">
      <c r="A111" s="22" t="s">
        <v>1378</v>
      </c>
      <c r="B111" s="22" t="s">
        <v>1456</v>
      </c>
      <c r="C111" s="18" t="s">
        <v>3382</v>
      </c>
      <c r="D111" s="17" t="str">
        <f>VLOOKUP($C111,allFlowProduct!$A:$P,4,FALSE)</f>
        <v>ดำน้ำธรรมธุรกิจ</v>
      </c>
      <c r="E111" s="17">
        <f>VLOOKUP($C111,allFlowProduct!$A:$P,5,FALSE)</f>
        <v>0</v>
      </c>
      <c r="F111" s="17">
        <f>VLOOKUP($C111,allFlowProduct!$A:$P,3,FALSE)</f>
        <v>1</v>
      </c>
      <c r="G111" s="17">
        <f>VLOOKUP($C111,allFlowProduct!$A:$P,8,FALSE)</f>
        <v>1</v>
      </c>
      <c r="H111" s="17">
        <f t="shared" si="3"/>
        <v>7</v>
      </c>
    </row>
    <row r="112" spans="1:8" x14ac:dyDescent="0.5">
      <c r="A112" s="22" t="s">
        <v>1392</v>
      </c>
      <c r="B112" s="22" t="s">
        <v>765</v>
      </c>
      <c r="C112" s="24"/>
      <c r="D112" s="17" t="e">
        <f>VLOOKUP($C112,allFlowProduct!$A:$P,4,FALSE)</f>
        <v>#N/A</v>
      </c>
      <c r="E112" s="17" t="e">
        <f>VLOOKUP($C112,allFlowProduct!$A:$P,5,FALSE)</f>
        <v>#N/A</v>
      </c>
      <c r="F112" s="17" t="e">
        <f>VLOOKUP($C112,allFlowProduct!$A:$P,3,FALSE)</f>
        <v>#N/A</v>
      </c>
      <c r="G112" s="17" t="e">
        <f>VLOOKUP($C112,allFlowProduct!$A:$P,8,FALSE)</f>
        <v>#N/A</v>
      </c>
      <c r="H112" s="17" t="e">
        <f t="shared" si="3"/>
        <v>#N/A</v>
      </c>
    </row>
    <row r="113" spans="1:8" x14ac:dyDescent="0.5">
      <c r="A113" s="22" t="s">
        <v>1392</v>
      </c>
      <c r="B113" s="22" t="s">
        <v>1392</v>
      </c>
      <c r="C113" s="24"/>
      <c r="D113" s="17" t="e">
        <f>VLOOKUP($C113,allFlowProduct!$A:$P,4,FALSE)</f>
        <v>#N/A</v>
      </c>
      <c r="E113" s="17" t="e">
        <f>VLOOKUP($C113,allFlowProduct!$A:$P,5,FALSE)</f>
        <v>#N/A</v>
      </c>
      <c r="F113" s="17" t="e">
        <f>VLOOKUP($C113,allFlowProduct!$A:$P,3,FALSE)</f>
        <v>#N/A</v>
      </c>
      <c r="G113" s="17" t="e">
        <f>VLOOKUP($C113,allFlowProduct!$A:$P,8,FALSE)</f>
        <v>#N/A</v>
      </c>
      <c r="H113" s="17" t="e">
        <f t="shared" si="3"/>
        <v>#N/A</v>
      </c>
    </row>
    <row r="114" spans="1:8" x14ac:dyDescent="0.5">
      <c r="A114" s="22" t="s">
        <v>1392</v>
      </c>
      <c r="B114" s="22" t="s">
        <v>1483</v>
      </c>
      <c r="C114" s="24"/>
      <c r="D114" s="17" t="e">
        <f>VLOOKUP($C114,allFlowProduct!$A:$P,4,FALSE)</f>
        <v>#N/A</v>
      </c>
      <c r="E114" s="17" t="e">
        <f>VLOOKUP($C114,allFlowProduct!$A:$P,5,FALSE)</f>
        <v>#N/A</v>
      </c>
      <c r="F114" s="17" t="e">
        <f>VLOOKUP($C114,allFlowProduct!$A:$P,3,FALSE)</f>
        <v>#N/A</v>
      </c>
      <c r="G114" s="17" t="e">
        <f>VLOOKUP($C114,allFlowProduct!$A:$P,8,FALSE)</f>
        <v>#N/A</v>
      </c>
      <c r="H114" s="17" t="e">
        <f t="shared" si="3"/>
        <v>#N/A</v>
      </c>
    </row>
    <row r="115" spans="1:8" x14ac:dyDescent="0.5">
      <c r="A115" s="22" t="s">
        <v>1392</v>
      </c>
      <c r="B115" s="22" t="s">
        <v>1484</v>
      </c>
      <c r="C115" s="24"/>
      <c r="D115" s="17" t="e">
        <f>VLOOKUP($C115,allFlowProduct!$A:$P,4,FALSE)</f>
        <v>#N/A</v>
      </c>
      <c r="E115" s="17" t="e">
        <f>VLOOKUP($C115,allFlowProduct!$A:$P,5,FALSE)</f>
        <v>#N/A</v>
      </c>
      <c r="F115" s="17" t="e">
        <f>VLOOKUP($C115,allFlowProduct!$A:$P,3,FALSE)</f>
        <v>#N/A</v>
      </c>
      <c r="G115" s="17" t="e">
        <f>VLOOKUP($C115,allFlowProduct!$A:$P,8,FALSE)</f>
        <v>#N/A</v>
      </c>
      <c r="H115" s="17" t="e">
        <f t="shared" si="3"/>
        <v>#N/A</v>
      </c>
    </row>
    <row r="116" spans="1:8" x14ac:dyDescent="0.5">
      <c r="A116" s="22" t="s">
        <v>1411</v>
      </c>
      <c r="B116" s="22" t="s">
        <v>765</v>
      </c>
      <c r="C116" s="12" t="s">
        <v>4009</v>
      </c>
      <c r="D116" s="17" t="str">
        <f>VLOOKUP($C116,allFlowProduct!$A:$P,4,FALSE)</f>
        <v>ทอดมันปลา</v>
      </c>
      <c r="E116" s="17" t="str">
        <f>VLOOKUP($C116,allFlowProduct!$A:$P,5,FALSE)</f>
        <v>จาน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3"/>
        <v>7</v>
      </c>
    </row>
    <row r="117" spans="1:8" x14ac:dyDescent="0.5">
      <c r="A117" s="22" t="s">
        <v>1402</v>
      </c>
      <c r="B117" s="22" t="s">
        <v>765</v>
      </c>
      <c r="C117" s="12" t="s">
        <v>3938</v>
      </c>
      <c r="D117" s="17" t="str">
        <f>VLOOKUP($C117,allFlowProduct!$A:$P,4,FALSE)</f>
        <v>น้ำแข็ง</v>
      </c>
      <c r="E117" s="17" t="str">
        <f>VLOOKUP($C117,allFlowProduct!$A:$P,5,FALSE)</f>
        <v>ชุด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3"/>
        <v>7</v>
      </c>
    </row>
    <row r="118" spans="1:8" x14ac:dyDescent="0.5">
      <c r="A118" s="22" t="s">
        <v>1425</v>
      </c>
      <c r="B118" s="22" t="s">
        <v>765</v>
      </c>
      <c r="C118" s="12" t="s">
        <v>3936</v>
      </c>
      <c r="D118" s="17" t="str">
        <f>VLOOKUP($C118,allFlowProduct!$A:$P,4,FALSE)</f>
        <v>น้ำดื่ม</v>
      </c>
      <c r="E118" s="17" t="str">
        <f>VLOOKUP($C118,allFlowProduct!$A:$P,5,FALSE)</f>
        <v>ขวด</v>
      </c>
      <c r="F118" s="17">
        <f>VLOOKUP($C118,allFlowProduct!$A:$P,3,FALSE)</f>
        <v>5</v>
      </c>
      <c r="G118" s="17">
        <f>VLOOKUP($C118,allFlowProduct!$A:$P,8,FALSE)</f>
        <v>1</v>
      </c>
      <c r="H118" s="17">
        <f t="shared" si="3"/>
        <v>7</v>
      </c>
    </row>
    <row r="119" spans="1:8" x14ac:dyDescent="0.5">
      <c r="A119" s="22" t="s">
        <v>1408</v>
      </c>
      <c r="B119" s="22" t="s">
        <v>765</v>
      </c>
      <c r="C119" s="24"/>
      <c r="D119" s="17" t="e">
        <f>VLOOKUP($C119,allFlowProduct!$A:$P,4,FALSE)</f>
        <v>#N/A</v>
      </c>
      <c r="E119" s="17" t="e">
        <f>VLOOKUP($C119,allFlowProduct!$A:$P,5,FALSE)</f>
        <v>#N/A</v>
      </c>
      <c r="F119" s="17" t="e">
        <f>VLOOKUP($C119,allFlowProduct!$A:$P,3,FALSE)</f>
        <v>#N/A</v>
      </c>
      <c r="G119" s="17" t="e">
        <f>VLOOKUP($C119,allFlowProduct!$A:$P,8,FALSE)</f>
        <v>#N/A</v>
      </c>
      <c r="H119" s="17" t="e">
        <f t="shared" si="3"/>
        <v>#N/A</v>
      </c>
    </row>
    <row r="120" spans="1:8" x14ac:dyDescent="0.5">
      <c r="A120" s="22" t="s">
        <v>1390</v>
      </c>
      <c r="B120" s="22" t="s">
        <v>765</v>
      </c>
      <c r="C120" s="12" t="s">
        <v>3936</v>
      </c>
      <c r="D120" s="17" t="str">
        <f>VLOOKUP($C120,allFlowProduct!$A:$P,4,FALSE)</f>
        <v>น้ำดื่ม</v>
      </c>
      <c r="E120" s="17" t="str">
        <f>VLOOKUP($C120,allFlowProduct!$A:$P,5,FALSE)</f>
        <v>ขวด</v>
      </c>
      <c r="F120" s="17">
        <f>VLOOKUP($C120,allFlowProduct!$A:$P,3,FALSE)</f>
        <v>5</v>
      </c>
      <c r="G120" s="17">
        <f>VLOOKUP($C120,allFlowProduct!$A:$P,8,FALSE)</f>
        <v>1</v>
      </c>
      <c r="H120" s="17">
        <f t="shared" si="3"/>
        <v>7</v>
      </c>
    </row>
    <row r="121" spans="1:8" x14ac:dyDescent="0.5">
      <c r="A121" s="22" t="s">
        <v>1261</v>
      </c>
      <c r="B121" s="22" t="s">
        <v>765</v>
      </c>
      <c r="C121" s="12" t="s">
        <v>3935</v>
      </c>
      <c r="D121" s="17" t="str">
        <f>VLOOKUP($C121,allFlowProduct!$A:$P,4,FALSE)</f>
        <v>น้ำปั่น</v>
      </c>
      <c r="E121" s="17" t="str">
        <f>VLOOKUP($C121,allFlowProduct!$A:$P,5,FALSE)</f>
        <v>แก้ว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3"/>
        <v>7</v>
      </c>
    </row>
    <row r="122" spans="1:8" x14ac:dyDescent="0.5">
      <c r="A122" s="22" t="s">
        <v>1399</v>
      </c>
      <c r="B122" s="22" t="s">
        <v>765</v>
      </c>
      <c r="C122" s="24"/>
      <c r="D122" s="17" t="e">
        <f>VLOOKUP($C122,allFlowProduct!$A:$P,4,FALSE)</f>
        <v>#N/A</v>
      </c>
      <c r="E122" s="17" t="e">
        <f>VLOOKUP($C122,allFlowProduct!$A:$P,5,FALSE)</f>
        <v>#N/A</v>
      </c>
      <c r="F122" s="17" t="e">
        <f>VLOOKUP($C122,allFlowProduct!$A:$P,3,FALSE)</f>
        <v>#N/A</v>
      </c>
      <c r="G122" s="17" t="e">
        <f>VLOOKUP($C122,allFlowProduct!$A:$P,8,FALSE)</f>
        <v>#N/A</v>
      </c>
      <c r="H122" s="17" t="e">
        <f t="shared" si="3"/>
        <v>#N/A</v>
      </c>
    </row>
    <row r="123" spans="1:8" x14ac:dyDescent="0.5">
      <c r="A123" s="22" t="s">
        <v>1385</v>
      </c>
      <c r="B123" s="22" t="s">
        <v>1457</v>
      </c>
      <c r="C123" s="12" t="s">
        <v>4003</v>
      </c>
      <c r="D123" s="17" t="str">
        <f>VLOOKUP($C123,allFlowProduct!$A:$P,4,FALSE)</f>
        <v>น้ำมันมะพร้าวมาติ สกัดเย็น 500cc(ชุมพร)</v>
      </c>
      <c r="E123" s="17" t="str">
        <f>VLOOKUP($C123,allFlowProduct!$A:$P,5,FALSE)</f>
        <v>ขวด</v>
      </c>
      <c r="F123" s="17">
        <f>VLOOKUP($C123,allFlowProduct!$A:$P,3,FALSE)</f>
        <v>5</v>
      </c>
      <c r="G123" s="17">
        <f>VLOOKUP($C123,allFlowProduct!$A:$P,8,FALSE)</f>
        <v>1</v>
      </c>
      <c r="H123" s="17">
        <f t="shared" si="3"/>
        <v>7</v>
      </c>
    </row>
    <row r="124" spans="1:8" x14ac:dyDescent="0.5">
      <c r="A124" s="22" t="s">
        <v>1385</v>
      </c>
      <c r="B124" s="22" t="s">
        <v>1458</v>
      </c>
      <c r="C124" s="12" t="s">
        <v>3996</v>
      </c>
      <c r="D124" s="17" t="str">
        <f>VLOOKUP($C124,allFlowProduct!$A:$P,4,FALSE)</f>
        <v>น้ำมันมะพร้าวมาติ สกัดเย็น 85cc(ชุมพร)</v>
      </c>
      <c r="E124" s="17" t="str">
        <f>VLOOKUP($C124,allFlowProduct!$A:$P,5,FALSE)</f>
        <v>ขวด</v>
      </c>
      <c r="F124" s="17">
        <f>VLOOKUP($C124,allFlowProduct!$A:$P,3,FALSE)</f>
        <v>5</v>
      </c>
      <c r="G124" s="17">
        <f>VLOOKUP($C124,allFlowProduct!$A:$P,8,FALSE)</f>
        <v>1</v>
      </c>
      <c r="H124" s="17">
        <f t="shared" si="3"/>
        <v>7</v>
      </c>
    </row>
    <row r="125" spans="1:8" x14ac:dyDescent="0.5">
      <c r="A125" s="22" t="s">
        <v>1385</v>
      </c>
      <c r="B125" s="22" t="s">
        <v>1459</v>
      </c>
      <c r="C125" s="12" t="s">
        <v>3996</v>
      </c>
      <c r="D125" s="17" t="str">
        <f>VLOOKUP($C125,allFlowProduct!$A:$P,4,FALSE)</f>
        <v>น้ำมันมะพร้าวมาติ สกัดเย็น 85cc(ชุมพร)</v>
      </c>
      <c r="E125" s="17" t="str">
        <f>VLOOKUP($C125,allFlowProduct!$A:$P,5,FALSE)</f>
        <v>ขวด</v>
      </c>
      <c r="F125" s="17">
        <f>VLOOKUP($C125,allFlowProduct!$A:$P,3,FALSE)</f>
        <v>5</v>
      </c>
      <c r="G125" s="17">
        <f>VLOOKUP($C125,allFlowProduct!$A:$P,8,FALSE)</f>
        <v>1</v>
      </c>
      <c r="H125" s="17">
        <f t="shared" si="3"/>
        <v>7</v>
      </c>
    </row>
    <row r="126" spans="1:8" x14ac:dyDescent="0.5">
      <c r="A126" s="22" t="s">
        <v>1385</v>
      </c>
      <c r="B126" s="22" t="s">
        <v>1460</v>
      </c>
      <c r="C126" s="12" t="s">
        <v>3997</v>
      </c>
      <c r="D126" s="17" t="str">
        <f>VLOOKUP($C126,allFlowProduct!$A:$P,4,FALSE)</f>
        <v>น้ำมันมะพร้าวมาติ สกัดเย็น 250cc(ชุมพร)</v>
      </c>
      <c r="E126" s="17" t="str">
        <f>VLOOKUP($C126,allFlowProduct!$A:$P,5,FALSE)</f>
        <v>ขวด</v>
      </c>
      <c r="F126" s="17">
        <f>VLOOKUP($C126,allFlowProduct!$A:$P,3,FALSE)</f>
        <v>5</v>
      </c>
      <c r="G126" s="17">
        <f>VLOOKUP($C126,allFlowProduct!$A:$P,8,FALSE)</f>
        <v>1</v>
      </c>
      <c r="H126" s="17">
        <f t="shared" si="3"/>
        <v>7</v>
      </c>
    </row>
    <row r="127" spans="1:8" x14ac:dyDescent="0.5">
      <c r="A127" s="22" t="s">
        <v>1385</v>
      </c>
      <c r="B127" s="22" t="s">
        <v>1461</v>
      </c>
      <c r="C127" s="12" t="s">
        <v>3984</v>
      </c>
      <c r="D127" s="17" t="str">
        <f>VLOOKUP($C127,allFlowProduct!$A:$P,4,FALSE)</f>
        <v>น้ำมันมะพร้าวปรุงอาหาร 750cc(ชุมพร)</v>
      </c>
      <c r="E127" s="17" t="str">
        <f>VLOOKUP($C127,allFlowProduct!$A:$P,5,FALSE)</f>
        <v>ขวด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3"/>
        <v>7</v>
      </c>
    </row>
    <row r="128" spans="1:8" x14ac:dyDescent="0.5">
      <c r="A128" s="22" t="s">
        <v>1385</v>
      </c>
      <c r="B128" s="22" t="s">
        <v>1462</v>
      </c>
      <c r="C128" s="12" t="s">
        <v>3997</v>
      </c>
      <c r="D128" s="17" t="str">
        <f>VLOOKUP($C128,allFlowProduct!$A:$P,4,FALSE)</f>
        <v>น้ำมันมะพร้าวมาติ สกัดเย็น 250cc(ชุมพร)</v>
      </c>
      <c r="E128" s="17" t="str">
        <f>VLOOKUP($C128,allFlowProduct!$A:$P,5,FALSE)</f>
        <v>ขวด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3"/>
        <v>7</v>
      </c>
    </row>
    <row r="129" spans="1:8" x14ac:dyDescent="0.5">
      <c r="A129" s="22" t="s">
        <v>1385</v>
      </c>
      <c r="B129" s="22" t="s">
        <v>1481</v>
      </c>
      <c r="C129" s="12" t="s">
        <v>4005</v>
      </c>
      <c r="D129" s="17" t="str">
        <f>VLOOKUP($C129,allFlowProduct!$A:$P,4,FALSE)</f>
        <v>น้ำมันมะพร้าวมาติ สกัดเย็น 700cc(ชุมพร)</v>
      </c>
      <c r="E129" s="17" t="str">
        <f>VLOOKUP($C129,allFlowProduct!$A:$P,5,FALSE)</f>
        <v>ขวด</v>
      </c>
      <c r="F129" s="17">
        <f>VLOOKUP($C129,allFlowProduct!$A:$P,3,FALSE)</f>
        <v>5</v>
      </c>
      <c r="G129" s="17">
        <f>VLOOKUP($C129,allFlowProduct!$A:$P,8,FALSE)</f>
        <v>1</v>
      </c>
      <c r="H129" s="17">
        <f t="shared" si="3"/>
        <v>7</v>
      </c>
    </row>
    <row r="130" spans="1:8" x14ac:dyDescent="0.5">
      <c r="A130" s="22" t="s">
        <v>1385</v>
      </c>
      <c r="B130" s="22" t="s">
        <v>1482</v>
      </c>
      <c r="C130" s="12" t="s">
        <v>3984</v>
      </c>
      <c r="D130" s="17" t="str">
        <f>VLOOKUP($C130,allFlowProduct!$A:$P,4,FALSE)</f>
        <v>น้ำมันมะพร้าวปรุงอาหาร 750cc(ชุมพร)</v>
      </c>
      <c r="E130" s="17" t="str">
        <f>VLOOKUP($C130,allFlowProduct!$A:$P,5,FALSE)</f>
        <v>ขวด</v>
      </c>
      <c r="F130" s="17">
        <f>VLOOKUP($C130,allFlowProduct!$A:$P,3,FALSE)</f>
        <v>5</v>
      </c>
      <c r="G130" s="17">
        <f>VLOOKUP($C130,allFlowProduct!$A:$P,8,FALSE)</f>
        <v>1</v>
      </c>
      <c r="H130" s="17">
        <f t="shared" ref="H130:H165" si="4">IF($G130=7,-1,IF($G130=1,7,IF($G130=3,7,IF($G130=5,0,"error"))))</f>
        <v>7</v>
      </c>
    </row>
    <row r="131" spans="1:8" x14ac:dyDescent="0.5">
      <c r="A131" s="22" t="s">
        <v>1388</v>
      </c>
      <c r="B131" s="22" t="s">
        <v>1463</v>
      </c>
      <c r="C131" s="12" t="s">
        <v>3993</v>
      </c>
      <c r="D131" s="17" t="str">
        <f>VLOOKUP($C131,allFlowProduct!$A:$P,4,FALSE)</f>
        <v>น้ำมันมะพร้าวมาว่า สกัดเย็น 85cc(ชุมพร)</v>
      </c>
      <c r="E131" s="17" t="str">
        <f>VLOOKUP($C131,allFlowProduct!$A:$P,5,FALSE)</f>
        <v>ขวด</v>
      </c>
      <c r="F131" s="17">
        <f>VLOOKUP($C131,allFlowProduct!$A:$P,3,FALSE)</f>
        <v>5</v>
      </c>
      <c r="G131" s="17">
        <f>VLOOKUP($C131,allFlowProduct!$A:$P,8,FALSE)</f>
        <v>1</v>
      </c>
      <c r="H131" s="17">
        <f t="shared" si="4"/>
        <v>7</v>
      </c>
    </row>
    <row r="132" spans="1:8" x14ac:dyDescent="0.5">
      <c r="A132" s="22" t="s">
        <v>1388</v>
      </c>
      <c r="B132" s="22" t="s">
        <v>1461</v>
      </c>
      <c r="C132" s="12" t="s">
        <v>3984</v>
      </c>
      <c r="D132" s="17" t="str">
        <f>VLOOKUP($C132,allFlowProduct!$A:$P,4,FALSE)</f>
        <v>น้ำมันมะพร้าวปรุงอาหาร 750cc(ชุมพร)</v>
      </c>
      <c r="E132" s="17" t="str">
        <f>VLOOKUP($C132,allFlowProduct!$A:$P,5,FALSE)</f>
        <v>ขวด</v>
      </c>
      <c r="F132" s="17">
        <f>VLOOKUP($C132,allFlowProduct!$A:$P,3,FALSE)</f>
        <v>5</v>
      </c>
      <c r="G132" s="17">
        <f>VLOOKUP($C132,allFlowProduct!$A:$P,8,FALSE)</f>
        <v>1</v>
      </c>
      <c r="H132" s="17">
        <f t="shared" si="4"/>
        <v>7</v>
      </c>
    </row>
    <row r="133" spans="1:8" x14ac:dyDescent="0.5">
      <c r="A133" s="22" t="s">
        <v>1388</v>
      </c>
      <c r="B133" s="22" t="s">
        <v>1464</v>
      </c>
      <c r="C133" s="12" t="s">
        <v>3995</v>
      </c>
      <c r="D133" s="17" t="str">
        <f>VLOOKUP($C133,allFlowProduct!$A:$P,4,FALSE)</f>
        <v>น้ำมันมะพร้าวมาว่า สกัดเย็น 500cc(ชุมพร)</v>
      </c>
      <c r="E133" s="17" t="str">
        <f>VLOOKUP($C133,allFlowProduct!$A:$P,5,FALSE)</f>
        <v>ขวด</v>
      </c>
      <c r="F133" s="17">
        <f>VLOOKUP($C133,allFlowProduct!$A:$P,3,FALSE)</f>
        <v>5</v>
      </c>
      <c r="G133" s="17">
        <f>VLOOKUP($C133,allFlowProduct!$A:$P,8,FALSE)</f>
        <v>1</v>
      </c>
      <c r="H133" s="17">
        <f t="shared" si="4"/>
        <v>7</v>
      </c>
    </row>
    <row r="134" spans="1:8" x14ac:dyDescent="0.5">
      <c r="A134" s="22" t="s">
        <v>1388</v>
      </c>
      <c r="B134" s="22" t="s">
        <v>1460</v>
      </c>
      <c r="C134" s="12" t="s">
        <v>3994</v>
      </c>
      <c r="D134" s="17" t="str">
        <f>VLOOKUP($C134,allFlowProduct!$A:$P,4,FALSE)</f>
        <v>น้ำมันมะพร้าวมาว่า สกัดเย็น 250cc(ชุมพร)</v>
      </c>
      <c r="E134" s="17" t="str">
        <f>VLOOKUP($C134,allFlowProduct!$A:$P,5,FALSE)</f>
        <v>ขวด</v>
      </c>
      <c r="F134" s="17">
        <f>VLOOKUP($C134,allFlowProduct!$A:$P,3,FALSE)</f>
        <v>5</v>
      </c>
      <c r="G134" s="17">
        <f>VLOOKUP($C134,allFlowProduct!$A:$P,8,FALSE)</f>
        <v>1</v>
      </c>
      <c r="H134" s="17">
        <f t="shared" si="4"/>
        <v>7</v>
      </c>
    </row>
    <row r="135" spans="1:8" x14ac:dyDescent="0.5">
      <c r="A135" s="22" t="s">
        <v>1388</v>
      </c>
      <c r="B135" s="22" t="s">
        <v>1458</v>
      </c>
      <c r="C135" s="12" t="s">
        <v>3993</v>
      </c>
      <c r="D135" s="17" t="str">
        <f>VLOOKUP($C135,allFlowProduct!$A:$P,4,FALSE)</f>
        <v>น้ำมันมะพร้าวมาว่า สกัดเย็น 85cc(ชุมพร)</v>
      </c>
      <c r="E135" s="17" t="str">
        <f>VLOOKUP($C135,allFlowProduct!$A:$P,5,FALSE)</f>
        <v>ขวด</v>
      </c>
      <c r="F135" s="17">
        <f>VLOOKUP($C135,allFlowProduct!$A:$P,3,FALSE)</f>
        <v>5</v>
      </c>
      <c r="G135" s="17">
        <f>VLOOKUP($C135,allFlowProduct!$A:$P,8,FALSE)</f>
        <v>1</v>
      </c>
      <c r="H135" s="17">
        <f t="shared" si="4"/>
        <v>7</v>
      </c>
    </row>
    <row r="136" spans="1:8" x14ac:dyDescent="0.5">
      <c r="A136" s="22" t="s">
        <v>1388</v>
      </c>
      <c r="B136" s="22" t="s">
        <v>1465</v>
      </c>
      <c r="C136" s="12" t="s">
        <v>3995</v>
      </c>
      <c r="D136" s="17" t="str">
        <f>VLOOKUP($C136,allFlowProduct!$A:$P,4,FALSE)</f>
        <v>น้ำมันมะพร้าวมาว่า สกัดเย็น 500cc(ชุมพร)</v>
      </c>
      <c r="E136" s="17" t="str">
        <f>VLOOKUP($C136,allFlowProduct!$A:$P,5,FALSE)</f>
        <v>ขวด</v>
      </c>
      <c r="F136" s="17">
        <f>VLOOKUP($C136,allFlowProduct!$A:$P,3,FALSE)</f>
        <v>5</v>
      </c>
      <c r="G136" s="17">
        <f>VLOOKUP($C136,allFlowProduct!$A:$P,8,FALSE)</f>
        <v>1</v>
      </c>
      <c r="H136" s="17">
        <f t="shared" si="4"/>
        <v>7</v>
      </c>
    </row>
    <row r="137" spans="1:8" x14ac:dyDescent="0.5">
      <c r="A137" s="22" t="s">
        <v>1388</v>
      </c>
      <c r="B137" s="22" t="s">
        <v>1481</v>
      </c>
      <c r="C137" s="12" t="s">
        <v>4007</v>
      </c>
      <c r="D137" s="17" t="str">
        <f>VLOOKUP($C137,allFlowProduct!$A:$P,4,FALSE)</f>
        <v>น้ำมันมะพร้าวมาว่า สกัดเย็น 700cc(ชุมพร)</v>
      </c>
      <c r="E137" s="17" t="str">
        <f>VLOOKUP($C137,allFlowProduct!$A:$P,5,FALSE)</f>
        <v>ขวด</v>
      </c>
      <c r="F137" s="17">
        <f>VLOOKUP($C137,allFlowProduct!$A:$P,3,FALSE)</f>
        <v>5</v>
      </c>
      <c r="G137" s="17">
        <f>VLOOKUP($C137,allFlowProduct!$A:$P,8,FALSE)</f>
        <v>1</v>
      </c>
      <c r="H137" s="17">
        <f t="shared" si="4"/>
        <v>7</v>
      </c>
    </row>
    <row r="138" spans="1:8" x14ac:dyDescent="0.5">
      <c r="A138" s="22" t="s">
        <v>1391</v>
      </c>
      <c r="B138" s="22" t="s">
        <v>765</v>
      </c>
      <c r="C138" s="12" t="s">
        <v>3984</v>
      </c>
      <c r="D138" s="17" t="str">
        <f>VLOOKUP($C138,allFlowProduct!$A:$P,4,FALSE)</f>
        <v>น้ำมันมะพร้าวปรุงอาหาร 750cc(ชุมพร)</v>
      </c>
      <c r="E138" s="17" t="str">
        <f>VLOOKUP($C138,allFlowProduct!$A:$P,5,FALSE)</f>
        <v>ขวด</v>
      </c>
      <c r="F138" s="17">
        <f>VLOOKUP($C138,allFlowProduct!$A:$P,3,FALSE)</f>
        <v>5</v>
      </c>
      <c r="G138" s="17">
        <f>VLOOKUP($C138,allFlowProduct!$A:$P,8,FALSE)</f>
        <v>1</v>
      </c>
      <c r="H138" s="17">
        <f t="shared" si="4"/>
        <v>7</v>
      </c>
    </row>
    <row r="139" spans="1:8" x14ac:dyDescent="0.5">
      <c r="A139" s="22" t="s">
        <v>1397</v>
      </c>
      <c r="B139" s="22" t="s">
        <v>765</v>
      </c>
      <c r="C139" s="12" t="s">
        <v>3781</v>
      </c>
      <c r="D139" s="17" t="str">
        <f>VLOOKUP($C139,allFlowProduct!$A:$P,4,FALSE)</f>
        <v>บานาน่าอัพไซส์ดาว</v>
      </c>
      <c r="E139" s="17" t="str">
        <f>VLOOKUP($C139,allFlowProduct!$A:$P,5,FALSE)</f>
        <v>จาน</v>
      </c>
      <c r="F139" s="17">
        <f>VLOOKUP($C139,allFlowProduct!$A:$P,3,FALSE)</f>
        <v>3</v>
      </c>
      <c r="G139" s="17">
        <f>VLOOKUP($C139,allFlowProduct!$A:$P,8,FALSE)</f>
        <v>1</v>
      </c>
      <c r="H139" s="17">
        <f t="shared" si="4"/>
        <v>7</v>
      </c>
    </row>
    <row r="140" spans="1:8" x14ac:dyDescent="0.5">
      <c r="A140" s="22" t="s">
        <v>1258</v>
      </c>
      <c r="B140" s="22" t="s">
        <v>765</v>
      </c>
      <c r="C140" s="24"/>
      <c r="D140" s="17" t="e">
        <f>VLOOKUP($C140,allFlowProduct!$A:$P,4,FALSE)</f>
        <v>#N/A</v>
      </c>
      <c r="E140" s="17" t="e">
        <f>VLOOKUP($C140,allFlowProduct!$A:$P,5,FALSE)</f>
        <v>#N/A</v>
      </c>
      <c r="F140" s="17" t="e">
        <f>VLOOKUP($C140,allFlowProduct!$A:$P,3,FALSE)</f>
        <v>#N/A</v>
      </c>
      <c r="G140" s="17" t="e">
        <f>VLOOKUP($C140,allFlowProduct!$A:$P,8,FALSE)</f>
        <v>#N/A</v>
      </c>
      <c r="H140" s="17" t="e">
        <f t="shared" si="4"/>
        <v>#N/A</v>
      </c>
    </row>
    <row r="141" spans="1:8" x14ac:dyDescent="0.5">
      <c r="A141" s="22" t="s">
        <v>146</v>
      </c>
      <c r="B141" s="22" t="s">
        <v>765</v>
      </c>
      <c r="C141" s="12" t="s">
        <v>3424</v>
      </c>
      <c r="D141" s="17" t="str">
        <f>VLOOKUP($C141,allFlowProduct!$A:$P,4,FALSE)</f>
        <v>ปลาเก๋า เล็ก</v>
      </c>
      <c r="E141" s="17" t="str">
        <f>VLOOKUP($C141,allFlowProduct!$A:$P,5,FALSE)</f>
        <v>กก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4"/>
        <v>-1</v>
      </c>
    </row>
    <row r="142" spans="1:8" x14ac:dyDescent="0.5">
      <c r="A142" s="22" t="s">
        <v>653</v>
      </c>
      <c r="B142" s="22" t="s">
        <v>765</v>
      </c>
      <c r="C142" s="12" t="s">
        <v>3410</v>
      </c>
      <c r="D142" s="17" t="str">
        <f>VLOOKUP($C142,allFlowProduct!$A:$P,4,FALSE)</f>
        <v>ปลากระบอก เล็ก</v>
      </c>
      <c r="E142" s="17" t="str">
        <f>VLOOKUP($C142,allFlowProduct!$A:$P,5,FALSE)</f>
        <v>กก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4"/>
        <v>-1</v>
      </c>
    </row>
    <row r="143" spans="1:8" x14ac:dyDescent="0.5">
      <c r="A143" s="22" t="s">
        <v>143</v>
      </c>
      <c r="B143" s="22" t="s">
        <v>765</v>
      </c>
      <c r="C143" s="12" t="s">
        <v>3422</v>
      </c>
      <c r="D143" s="17" t="str">
        <f>VLOOKUP($C143,allFlowProduct!$A:$P,4,FALSE)</f>
        <v>ปลาทราย</v>
      </c>
      <c r="E143" s="17" t="str">
        <f>VLOOKUP($C143,allFlowProduct!$A:$P,5,FALSE)</f>
        <v>กก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4"/>
        <v>-1</v>
      </c>
    </row>
    <row r="144" spans="1:8" x14ac:dyDescent="0.5">
      <c r="A144" s="22" t="s">
        <v>660</v>
      </c>
      <c r="B144" s="22" t="s">
        <v>765</v>
      </c>
      <c r="C144" s="12" t="s">
        <v>3443</v>
      </c>
      <c r="D144" s="17" t="str">
        <f>VLOOKUP($C144,allFlowProduct!$A:$P,4,FALSE)</f>
        <v>ปลาสากดำ เล็ก</v>
      </c>
      <c r="E144" s="17" t="str">
        <f>VLOOKUP($C144,allFlowProduct!$A:$P,5,FALSE)</f>
        <v>กก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4"/>
        <v>-1</v>
      </c>
    </row>
    <row r="145" spans="1:8" x14ac:dyDescent="0.5">
      <c r="A145" s="22" t="s">
        <v>887</v>
      </c>
      <c r="B145" s="22" t="s">
        <v>765</v>
      </c>
      <c r="C145" s="12" t="s">
        <v>3452</v>
      </c>
      <c r="D145" s="17" t="str">
        <f>VLOOKUP($C145,allFlowProduct!$A:$P,4,FALSE)</f>
        <v>ปลาหวาน(ปลาหลังเขียว)</v>
      </c>
      <c r="E145" s="17" t="str">
        <f>VLOOKUP($C145,allFlowProduct!$A:$P,5,FALSE)</f>
        <v>กก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4"/>
        <v>-1</v>
      </c>
    </row>
    <row r="146" spans="1:8" x14ac:dyDescent="0.5">
      <c r="A146" s="22" t="s">
        <v>175</v>
      </c>
      <c r="B146" s="22" t="s">
        <v>1466</v>
      </c>
      <c r="C146" s="12" t="s">
        <v>3397</v>
      </c>
      <c r="D146" s="17" t="str">
        <f>VLOOKUP($C146,allFlowProduct!$A:$P,4,FALSE)</f>
        <v>ปูดองน้ำปลา (กก)</v>
      </c>
      <c r="E146" s="17" t="str">
        <f>VLOOKUP($C146,allFlowProduct!$A:$P,5,FALSE)</f>
        <v>กก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4"/>
        <v>-1</v>
      </c>
    </row>
    <row r="147" spans="1:8" x14ac:dyDescent="0.5">
      <c r="A147" s="22" t="s">
        <v>175</v>
      </c>
      <c r="B147" s="22" t="s">
        <v>765</v>
      </c>
      <c r="C147" s="12" t="s">
        <v>3397</v>
      </c>
      <c r="D147" s="17" t="str">
        <f>VLOOKUP($C147,allFlowProduct!$A:$P,4,FALSE)</f>
        <v>ปูดองน้ำปลา (กก)</v>
      </c>
      <c r="E147" s="17" t="str">
        <f>VLOOKUP($C147,allFlowProduct!$A:$P,5,FALSE)</f>
        <v>กก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4"/>
        <v>-1</v>
      </c>
    </row>
    <row r="148" spans="1:8" x14ac:dyDescent="0.5">
      <c r="A148" s="22" t="s">
        <v>1403</v>
      </c>
      <c r="B148" s="22" t="s">
        <v>765</v>
      </c>
      <c r="C148" s="12" t="s">
        <v>3773</v>
      </c>
      <c r="D148" s="17" t="str">
        <f>VLOOKUP($C148,allFlowProduct!$A:$P,4,FALSE)</f>
        <v>ปูม้านึ่ง+น้ำจิ้มเเซ่บ</v>
      </c>
      <c r="E148" s="17" t="str">
        <f>VLOOKUP($C148,allFlowProduct!$A:$P,5,FALSE)</f>
        <v>จาน</v>
      </c>
      <c r="F148" s="17">
        <f>VLOOKUP($C148,allFlowProduct!$A:$P,3,FALSE)</f>
        <v>3</v>
      </c>
      <c r="G148" s="17">
        <f>VLOOKUP($C148,allFlowProduct!$A:$P,8,FALSE)</f>
        <v>1</v>
      </c>
      <c r="H148" s="17">
        <f t="shared" si="4"/>
        <v>7</v>
      </c>
    </row>
    <row r="149" spans="1:8" x14ac:dyDescent="0.5">
      <c r="A149" s="22" t="s">
        <v>1410</v>
      </c>
      <c r="B149" s="22" t="s">
        <v>765</v>
      </c>
      <c r="C149" s="12" t="s">
        <v>3773</v>
      </c>
      <c r="D149" s="17" t="str">
        <f>VLOOKUP($C149,allFlowProduct!$A:$P,4,FALSE)</f>
        <v>ปูม้านึ่ง+น้ำจิ้มเเซ่บ</v>
      </c>
      <c r="E149" s="17" t="str">
        <f>VLOOKUP($C149,allFlowProduct!$A:$P,5,FALSE)</f>
        <v>จาน</v>
      </c>
      <c r="F149" s="17">
        <f>VLOOKUP($C149,allFlowProduct!$A:$P,3,FALSE)</f>
        <v>3</v>
      </c>
      <c r="G149" s="17">
        <f>VLOOKUP($C149,allFlowProduct!$A:$P,8,FALSE)</f>
        <v>1</v>
      </c>
      <c r="H149" s="17">
        <f t="shared" si="4"/>
        <v>7</v>
      </c>
    </row>
    <row r="150" spans="1:8" x14ac:dyDescent="0.5">
      <c r="A150" s="22" t="s">
        <v>1394</v>
      </c>
      <c r="B150" s="22" t="s">
        <v>765</v>
      </c>
      <c r="C150" s="24"/>
      <c r="D150" s="17" t="e">
        <f>VLOOKUP($C150,allFlowProduct!$A:$P,4,FALSE)</f>
        <v>#N/A</v>
      </c>
      <c r="E150" s="17" t="e">
        <f>VLOOKUP($C150,allFlowProduct!$A:$P,5,FALSE)</f>
        <v>#N/A</v>
      </c>
      <c r="F150" s="17" t="e">
        <f>VLOOKUP($C150,allFlowProduct!$A:$P,3,FALSE)</f>
        <v>#N/A</v>
      </c>
      <c r="G150" s="17" t="e">
        <f>VLOOKUP($C150,allFlowProduct!$A:$P,8,FALSE)</f>
        <v>#N/A</v>
      </c>
      <c r="H150" s="17" t="e">
        <f t="shared" si="4"/>
        <v>#N/A</v>
      </c>
    </row>
    <row r="151" spans="1:8" x14ac:dyDescent="0.5">
      <c r="A151" s="22" t="s">
        <v>1368</v>
      </c>
      <c r="B151" s="22" t="s">
        <v>765</v>
      </c>
      <c r="C151" s="18" t="s">
        <v>3374</v>
      </c>
      <c r="D151" s="17" t="str">
        <f>VLOOKUP($C151,allFlowProduct!$A:$P,4,FALSE)</f>
        <v>ค่ามัดจำห้องพัก</v>
      </c>
      <c r="E151" s="17" t="str">
        <f>VLOOKUP($C151,allFlowProduct!$A:$P,5,FALSE)</f>
        <v>ห้อง</v>
      </c>
      <c r="F151" s="17">
        <f>VLOOKUP($C151,allFlowProduct!$A:$P,3,FALSE)</f>
        <v>1</v>
      </c>
      <c r="G151" s="17">
        <f>VLOOKUP($C151,allFlowProduct!$A:$P,8,FALSE)</f>
        <v>1</v>
      </c>
      <c r="H151" s="17">
        <f t="shared" si="4"/>
        <v>7</v>
      </c>
    </row>
    <row r="152" spans="1:8" x14ac:dyDescent="0.5">
      <c r="A152" s="22" t="s">
        <v>1366</v>
      </c>
      <c r="B152" s="22" t="s">
        <v>765</v>
      </c>
      <c r="C152" s="18" t="s">
        <v>3374</v>
      </c>
      <c r="D152" s="17" t="str">
        <f>VLOOKUP($C152,allFlowProduct!$A:$P,4,FALSE)</f>
        <v>ค่ามัดจำห้องพัก</v>
      </c>
      <c r="E152" s="17" t="str">
        <f>VLOOKUP($C152,allFlowProduct!$A:$P,5,FALSE)</f>
        <v>ห้อง</v>
      </c>
      <c r="F152" s="17">
        <f>VLOOKUP($C152,allFlowProduct!$A:$P,3,FALSE)</f>
        <v>1</v>
      </c>
      <c r="G152" s="17">
        <f>VLOOKUP($C152,allFlowProduct!$A:$P,8,FALSE)</f>
        <v>1</v>
      </c>
      <c r="H152" s="17">
        <f t="shared" si="4"/>
        <v>7</v>
      </c>
    </row>
    <row r="153" spans="1:8" x14ac:dyDescent="0.5">
      <c r="A153" s="22" t="s">
        <v>1409</v>
      </c>
      <c r="B153" s="22" t="s">
        <v>765</v>
      </c>
      <c r="C153" s="12" t="s">
        <v>3750</v>
      </c>
      <c r="D153" s="17" t="str">
        <f>VLOOKUP($C153,allFlowProduct!$A:$P,4,FALSE)</f>
        <v>ส้มตำใบเหลียงทอดกุ้งสด</v>
      </c>
      <c r="E153" s="17" t="str">
        <f>VLOOKUP($C153,allFlowProduct!$A:$P,5,FALSE)</f>
        <v>จาน</v>
      </c>
      <c r="F153" s="17">
        <f>VLOOKUP($C153,allFlowProduct!$A:$P,3,FALSE)</f>
        <v>3</v>
      </c>
      <c r="G153" s="17">
        <f>VLOOKUP($C153,allFlowProduct!$A:$P,8,FALSE)</f>
        <v>1</v>
      </c>
      <c r="H153" s="17">
        <f t="shared" si="4"/>
        <v>7</v>
      </c>
    </row>
    <row r="154" spans="1:8" x14ac:dyDescent="0.5">
      <c r="A154" s="22" t="s">
        <v>1372</v>
      </c>
      <c r="B154" s="22" t="s">
        <v>765</v>
      </c>
      <c r="C154" s="18" t="s">
        <v>3375</v>
      </c>
      <c r="D154" s="17" t="str">
        <f>VLOOKUP($C154,allFlowProduct!$A:$P,4,FALSE)</f>
        <v>ค่าอัพเกรดห้องพัก</v>
      </c>
      <c r="E154" s="17">
        <f>VLOOKUP($C154,allFlowProduct!$A:$P,5,FALSE)</f>
        <v>0</v>
      </c>
      <c r="F154" s="17">
        <f>VLOOKUP($C154,allFlowProduct!$A:$P,3,FALSE)</f>
        <v>1</v>
      </c>
      <c r="G154" s="17">
        <f>VLOOKUP($C154,allFlowProduct!$A:$P,8,FALSE)</f>
        <v>1</v>
      </c>
      <c r="H154" s="17">
        <f t="shared" si="4"/>
        <v>7</v>
      </c>
    </row>
    <row r="155" spans="1:8" x14ac:dyDescent="0.5">
      <c r="A155" s="22" t="s">
        <v>1093</v>
      </c>
      <c r="B155" s="22" t="s">
        <v>1448</v>
      </c>
      <c r="C155" s="12" t="s">
        <v>3914</v>
      </c>
      <c r="D155" s="17" t="str">
        <f>VLOOKUP($C155,allFlowProduct!$A:$P,4,FALSE)</f>
        <v>อาหารเช้า ผู้ใหญ่</v>
      </c>
      <c r="E155" s="17" t="str">
        <f>VLOOKUP($C155,allFlowProduct!$A:$P,5,FALSE)</f>
        <v>ชุด</v>
      </c>
      <c r="F155" s="17">
        <f>VLOOKUP($C155,allFlowProduct!$A:$P,3,FALSE)</f>
        <v>3</v>
      </c>
      <c r="G155" s="17">
        <f>VLOOKUP($C155,allFlowProduct!$A:$P,8,FALSE)</f>
        <v>1</v>
      </c>
      <c r="H155" s="17">
        <f t="shared" si="4"/>
        <v>7</v>
      </c>
    </row>
    <row r="156" spans="1:8" x14ac:dyDescent="0.5">
      <c r="A156" s="22" t="s">
        <v>1093</v>
      </c>
      <c r="B156" s="22" t="s">
        <v>1449</v>
      </c>
      <c r="C156" s="12" t="s">
        <v>3914</v>
      </c>
      <c r="D156" s="17" t="str">
        <f>VLOOKUP($C156,allFlowProduct!$A:$P,4,FALSE)</f>
        <v>อาหารเช้า ผู้ใหญ่</v>
      </c>
      <c r="E156" s="17" t="str">
        <f>VLOOKUP($C156,allFlowProduct!$A:$P,5,FALSE)</f>
        <v>ชุด</v>
      </c>
      <c r="F156" s="17">
        <f>VLOOKUP($C156,allFlowProduct!$A:$P,3,FALSE)</f>
        <v>3</v>
      </c>
      <c r="G156" s="17">
        <f>VLOOKUP($C156,allFlowProduct!$A:$P,8,FALSE)</f>
        <v>1</v>
      </c>
      <c r="H156" s="17">
        <f t="shared" si="4"/>
        <v>7</v>
      </c>
    </row>
    <row r="157" spans="1:8" x14ac:dyDescent="0.5">
      <c r="A157" s="22" t="s">
        <v>1093</v>
      </c>
      <c r="B157" s="22" t="s">
        <v>1450</v>
      </c>
      <c r="C157" s="12" t="s">
        <v>3913</v>
      </c>
      <c r="D157" s="17" t="str">
        <f>VLOOKUP($C157,allFlowProduct!$A:$P,4,FALSE)</f>
        <v>อาหารเช้า เด็ก</v>
      </c>
      <c r="E157" s="17" t="str">
        <f>VLOOKUP($C157,allFlowProduct!$A:$P,5,FALSE)</f>
        <v>ชุด</v>
      </c>
      <c r="F157" s="17">
        <f>VLOOKUP($C157,allFlowProduct!$A:$P,3,FALSE)</f>
        <v>3</v>
      </c>
      <c r="G157" s="17">
        <f>VLOOKUP($C157,allFlowProduct!$A:$P,8,FALSE)</f>
        <v>1</v>
      </c>
      <c r="H157" s="17">
        <f t="shared" si="4"/>
        <v>7</v>
      </c>
    </row>
    <row r="158" spans="1:8" x14ac:dyDescent="0.5">
      <c r="A158" s="22" t="s">
        <v>1407</v>
      </c>
      <c r="B158" s="22" t="s">
        <v>765</v>
      </c>
      <c r="C158" s="12" t="s">
        <v>3913</v>
      </c>
      <c r="D158" s="17" t="str">
        <f>VLOOKUP($C158,allFlowProduct!$A:$P,4,FALSE)</f>
        <v>อาหารเช้า เด็ก</v>
      </c>
      <c r="E158" s="17" t="str">
        <f>VLOOKUP($C158,allFlowProduct!$A:$P,5,FALSE)</f>
        <v>ชุด</v>
      </c>
      <c r="F158" s="17">
        <f>VLOOKUP($C158,allFlowProduct!$A:$P,3,FALSE)</f>
        <v>3</v>
      </c>
      <c r="G158" s="17">
        <f>VLOOKUP($C158,allFlowProduct!$A:$P,8,FALSE)</f>
        <v>1</v>
      </c>
      <c r="H158" s="17">
        <f t="shared" si="4"/>
        <v>7</v>
      </c>
    </row>
    <row r="159" spans="1:8" x14ac:dyDescent="0.5">
      <c r="A159" s="22" t="s">
        <v>1406</v>
      </c>
      <c r="B159" s="22" t="s">
        <v>765</v>
      </c>
      <c r="C159" s="12" t="s">
        <v>3914</v>
      </c>
      <c r="D159" s="17" t="str">
        <f>VLOOKUP($C159,allFlowProduct!$A:$P,4,FALSE)</f>
        <v>อาหารเช้า ผู้ใหญ่</v>
      </c>
      <c r="E159" s="17" t="str">
        <f>VLOOKUP($C159,allFlowProduct!$A:$P,5,FALSE)</f>
        <v>ชุด</v>
      </c>
      <c r="F159" s="17">
        <f>VLOOKUP($C159,allFlowProduct!$A:$P,3,FALSE)</f>
        <v>3</v>
      </c>
      <c r="G159" s="17">
        <f>VLOOKUP($C159,allFlowProduct!$A:$P,8,FALSE)</f>
        <v>1</v>
      </c>
      <c r="H159" s="17">
        <f t="shared" si="4"/>
        <v>7</v>
      </c>
    </row>
    <row r="160" spans="1:8" x14ac:dyDescent="0.5">
      <c r="A160" s="22" t="s">
        <v>1359</v>
      </c>
      <c r="B160" s="22" t="s">
        <v>1283</v>
      </c>
      <c r="C160" s="12" t="s">
        <v>3977</v>
      </c>
      <c r="D160" s="17" t="str">
        <f>VLOOKUP($C160,allFlowProduct!$A:$P,4,FALSE)</f>
        <v>อาหารเย็น</v>
      </c>
      <c r="E160" s="17" t="str">
        <f>VLOOKUP($C160,allFlowProduct!$A:$P,5,FALSE)</f>
        <v>ชุด</v>
      </c>
      <c r="F160" s="17">
        <f>VLOOKUP($C160,allFlowProduct!$A:$P,3,FALSE)</f>
        <v>3</v>
      </c>
      <c r="G160" s="17">
        <f>VLOOKUP($C160,allFlowProduct!$A:$P,8,FALSE)</f>
        <v>1</v>
      </c>
      <c r="H160" s="17">
        <f t="shared" si="4"/>
        <v>7</v>
      </c>
    </row>
    <row r="161" spans="1:8" x14ac:dyDescent="0.5">
      <c r="A161" s="22" t="s">
        <v>1359</v>
      </c>
      <c r="B161" s="22" t="s">
        <v>765</v>
      </c>
      <c r="C161" s="12" t="s">
        <v>3977</v>
      </c>
      <c r="D161" s="17" t="str">
        <f>VLOOKUP($C161,allFlowProduct!$A:$P,4,FALSE)</f>
        <v>อาหารเย็น</v>
      </c>
      <c r="E161" s="17" t="str">
        <f>VLOOKUP($C161,allFlowProduct!$A:$P,5,FALSE)</f>
        <v>ชุด</v>
      </c>
      <c r="F161" s="17">
        <f>VLOOKUP($C161,allFlowProduct!$A:$P,3,FALSE)</f>
        <v>3</v>
      </c>
      <c r="G161" s="17">
        <f>VLOOKUP($C161,allFlowProduct!$A:$P,8,FALSE)</f>
        <v>1</v>
      </c>
      <c r="H161" s="17">
        <f t="shared" si="4"/>
        <v>7</v>
      </c>
    </row>
    <row r="162" spans="1:8" x14ac:dyDescent="0.5">
      <c r="A162" s="22" t="s">
        <v>1424</v>
      </c>
      <c r="B162" s="22" t="s">
        <v>765</v>
      </c>
      <c r="C162" s="12" t="s">
        <v>3977</v>
      </c>
      <c r="D162" s="17" t="str">
        <f>VLOOKUP($C162,allFlowProduct!$A:$P,4,FALSE)</f>
        <v>อาหารเย็น</v>
      </c>
      <c r="E162" s="17" t="str">
        <f>VLOOKUP($C162,allFlowProduct!$A:$P,5,FALSE)</f>
        <v>ชุด</v>
      </c>
      <c r="F162" s="17">
        <f>VLOOKUP($C162,allFlowProduct!$A:$P,3,FALSE)</f>
        <v>3</v>
      </c>
      <c r="G162" s="17">
        <f>VLOOKUP($C162,allFlowProduct!$A:$P,8,FALSE)</f>
        <v>1</v>
      </c>
      <c r="H162" s="17">
        <f t="shared" si="4"/>
        <v>7</v>
      </c>
    </row>
    <row r="163" spans="1:8" x14ac:dyDescent="0.5">
      <c r="A163" s="22" t="s">
        <v>1387</v>
      </c>
      <c r="B163" s="22" t="s">
        <v>765</v>
      </c>
      <c r="C163" s="12" t="s">
        <v>3977</v>
      </c>
      <c r="D163" s="17" t="str">
        <f>VLOOKUP($C163,allFlowProduct!$A:$P,4,FALSE)</f>
        <v>อาหารเย็น</v>
      </c>
      <c r="E163" s="17" t="str">
        <f>VLOOKUP($C163,allFlowProduct!$A:$P,5,FALSE)</f>
        <v>ชุด</v>
      </c>
      <c r="F163" s="17">
        <f>VLOOKUP($C163,allFlowProduct!$A:$P,3,FALSE)</f>
        <v>3</v>
      </c>
      <c r="G163" s="17">
        <f>VLOOKUP($C163,allFlowProduct!$A:$P,8,FALSE)</f>
        <v>1</v>
      </c>
      <c r="H163" s="17">
        <f t="shared" si="4"/>
        <v>7</v>
      </c>
    </row>
    <row r="164" spans="1:8" x14ac:dyDescent="0.5">
      <c r="A164" s="22" t="s">
        <v>1375</v>
      </c>
      <c r="B164" s="22" t="s">
        <v>765</v>
      </c>
      <c r="C164" s="12" t="s">
        <v>3978</v>
      </c>
      <c r="D164" s="17" t="str">
        <f>VLOOKUP($C164,allFlowProduct!$A:$P,4,FALSE)</f>
        <v>อาหารดำน้ำ</v>
      </c>
      <c r="E164" s="17">
        <f>VLOOKUP($C164,allFlowProduct!$A:$P,5,FALSE)</f>
        <v>0</v>
      </c>
      <c r="F164" s="17">
        <f>VLOOKUP($C164,allFlowProduct!$A:$P,3,FALSE)</f>
        <v>3</v>
      </c>
      <c r="G164" s="17">
        <f>VLOOKUP($C164,allFlowProduct!$A:$P,8,FALSE)</f>
        <v>1</v>
      </c>
      <c r="H164" s="17">
        <f t="shared" si="4"/>
        <v>7</v>
      </c>
    </row>
    <row r="165" spans="1:8" x14ac:dyDescent="0.5">
      <c r="A165" s="22" t="s">
        <v>1086</v>
      </c>
      <c r="B165" s="22" t="s">
        <v>765</v>
      </c>
      <c r="C165" s="12" t="s">
        <v>3918</v>
      </c>
      <c r="D165" s="17" t="str">
        <f>VLOOKUP($C165,allFlowProduct!$A:$P,4,FALSE)</f>
        <v>อาหารนอกรายการ</v>
      </c>
      <c r="E165" s="17" t="str">
        <f>VLOOKUP($C165,allFlowProduct!$A:$P,5,FALSE)</f>
        <v>ชุด</v>
      </c>
      <c r="F165" s="17">
        <f>VLOOKUP($C165,allFlowProduct!$A:$P,3,FALSE)</f>
        <v>3</v>
      </c>
      <c r="G165" s="17">
        <f>VLOOKUP($C165,allFlowProduct!$A:$P,8,FALSE)</f>
        <v>1</v>
      </c>
      <c r="H165" s="17">
        <f t="shared" si="4"/>
        <v>7</v>
      </c>
    </row>
  </sheetData>
  <conditionalFormatting sqref="A2">
    <cfRule type="duplicateValues" dxfId="448" priority="229"/>
  </conditionalFormatting>
  <conditionalFormatting sqref="A2:A165">
    <cfRule type="duplicateValues" dxfId="447" priority="228"/>
  </conditionalFormatting>
  <conditionalFormatting sqref="C53">
    <cfRule type="duplicateValues" dxfId="446" priority="119"/>
  </conditionalFormatting>
  <conditionalFormatting sqref="C53">
    <cfRule type="duplicateValues" dxfId="445" priority="118"/>
  </conditionalFormatting>
  <conditionalFormatting sqref="C53">
    <cfRule type="duplicateValues" dxfId="444" priority="120"/>
  </conditionalFormatting>
  <conditionalFormatting sqref="C69">
    <cfRule type="duplicateValues" dxfId="443" priority="113"/>
  </conditionalFormatting>
  <conditionalFormatting sqref="C69">
    <cfRule type="duplicateValues" dxfId="442" priority="112"/>
  </conditionalFormatting>
  <conditionalFormatting sqref="C69">
    <cfRule type="duplicateValues" dxfId="441" priority="114"/>
  </conditionalFormatting>
  <conditionalFormatting sqref="C71">
    <cfRule type="duplicateValues" dxfId="440" priority="110"/>
  </conditionalFormatting>
  <conditionalFormatting sqref="C71">
    <cfRule type="duplicateValues" dxfId="439" priority="109"/>
  </conditionalFormatting>
  <conditionalFormatting sqref="C71">
    <cfRule type="duplicateValues" dxfId="438" priority="111"/>
  </conditionalFormatting>
  <conditionalFormatting sqref="C73">
    <cfRule type="duplicateValues" dxfId="437" priority="107"/>
  </conditionalFormatting>
  <conditionalFormatting sqref="C73">
    <cfRule type="duplicateValues" dxfId="436" priority="106"/>
  </conditionalFormatting>
  <conditionalFormatting sqref="C73">
    <cfRule type="duplicateValues" dxfId="435" priority="108"/>
  </conditionalFormatting>
  <conditionalFormatting sqref="C72">
    <cfRule type="duplicateValues" dxfId="434" priority="104"/>
  </conditionalFormatting>
  <conditionalFormatting sqref="C72">
    <cfRule type="duplicateValues" dxfId="433" priority="103"/>
  </conditionalFormatting>
  <conditionalFormatting sqref="C72">
    <cfRule type="duplicateValues" dxfId="432" priority="105"/>
  </conditionalFormatting>
  <conditionalFormatting sqref="C74">
    <cfRule type="duplicateValues" dxfId="431" priority="101"/>
  </conditionalFormatting>
  <conditionalFormatting sqref="C74">
    <cfRule type="duplicateValues" dxfId="430" priority="100"/>
  </conditionalFormatting>
  <conditionalFormatting sqref="C74">
    <cfRule type="duplicateValues" dxfId="429" priority="102"/>
  </conditionalFormatting>
  <conditionalFormatting sqref="C75">
    <cfRule type="duplicateValues" dxfId="428" priority="98"/>
  </conditionalFormatting>
  <conditionalFormatting sqref="C75">
    <cfRule type="duplicateValues" dxfId="427" priority="97"/>
  </conditionalFormatting>
  <conditionalFormatting sqref="C75">
    <cfRule type="duplicateValues" dxfId="426" priority="99"/>
  </conditionalFormatting>
  <conditionalFormatting sqref="C76">
    <cfRule type="duplicateValues" dxfId="425" priority="95"/>
  </conditionalFormatting>
  <conditionalFormatting sqref="C76">
    <cfRule type="duplicateValues" dxfId="424" priority="94"/>
  </conditionalFormatting>
  <conditionalFormatting sqref="C76">
    <cfRule type="duplicateValues" dxfId="423" priority="96"/>
  </conditionalFormatting>
  <conditionalFormatting sqref="C107">
    <cfRule type="duplicateValues" dxfId="422" priority="92"/>
  </conditionalFormatting>
  <conditionalFormatting sqref="C107">
    <cfRule type="duplicateValues" dxfId="421" priority="91"/>
  </conditionalFormatting>
  <conditionalFormatting sqref="C107">
    <cfRule type="duplicateValues" dxfId="420" priority="93"/>
  </conditionalFormatting>
  <conditionalFormatting sqref="C105">
    <cfRule type="duplicateValues" dxfId="419" priority="89"/>
  </conditionalFormatting>
  <conditionalFormatting sqref="C105">
    <cfRule type="duplicateValues" dxfId="418" priority="88"/>
  </conditionalFormatting>
  <conditionalFormatting sqref="C105">
    <cfRule type="duplicateValues" dxfId="417" priority="90"/>
  </conditionalFormatting>
  <conditionalFormatting sqref="C89">
    <cfRule type="duplicateValues" dxfId="416" priority="87"/>
  </conditionalFormatting>
  <conditionalFormatting sqref="C89">
    <cfRule type="duplicateValues" dxfId="415" priority="86"/>
  </conditionalFormatting>
  <conditionalFormatting sqref="C132">
    <cfRule type="duplicateValues" dxfId="414" priority="84"/>
  </conditionalFormatting>
  <conditionalFormatting sqref="C132">
    <cfRule type="duplicateValues" dxfId="413" priority="83"/>
  </conditionalFormatting>
  <conditionalFormatting sqref="C132">
    <cfRule type="duplicateValues" dxfId="412" priority="85"/>
  </conditionalFormatting>
  <conditionalFormatting sqref="C138">
    <cfRule type="duplicateValues" dxfId="411" priority="81"/>
  </conditionalFormatting>
  <conditionalFormatting sqref="C138">
    <cfRule type="duplicateValues" dxfId="410" priority="80"/>
  </conditionalFormatting>
  <conditionalFormatting sqref="C138">
    <cfRule type="duplicateValues" dxfId="409" priority="82"/>
  </conditionalFormatting>
  <conditionalFormatting sqref="C126">
    <cfRule type="duplicateValues" dxfId="408" priority="78"/>
  </conditionalFormatting>
  <conditionalFormatting sqref="C126">
    <cfRule type="duplicateValues" dxfId="407" priority="77"/>
  </conditionalFormatting>
  <conditionalFormatting sqref="C126">
    <cfRule type="duplicateValues" dxfId="406" priority="79"/>
  </conditionalFormatting>
  <conditionalFormatting sqref="C127">
    <cfRule type="duplicateValues" dxfId="405" priority="75"/>
  </conditionalFormatting>
  <conditionalFormatting sqref="C127">
    <cfRule type="duplicateValues" dxfId="404" priority="74"/>
  </conditionalFormatting>
  <conditionalFormatting sqref="C127">
    <cfRule type="duplicateValues" dxfId="403" priority="76"/>
  </conditionalFormatting>
  <conditionalFormatting sqref="C123">
    <cfRule type="duplicateValues" dxfId="402" priority="72"/>
  </conditionalFormatting>
  <conditionalFormatting sqref="C123">
    <cfRule type="duplicateValues" dxfId="401" priority="71"/>
  </conditionalFormatting>
  <conditionalFormatting sqref="C123">
    <cfRule type="duplicateValues" dxfId="400" priority="73"/>
  </conditionalFormatting>
  <conditionalFormatting sqref="C124">
    <cfRule type="duplicateValues" dxfId="399" priority="69"/>
  </conditionalFormatting>
  <conditionalFormatting sqref="C124">
    <cfRule type="duplicateValues" dxfId="398" priority="68"/>
  </conditionalFormatting>
  <conditionalFormatting sqref="C124">
    <cfRule type="duplicateValues" dxfId="397" priority="70"/>
  </conditionalFormatting>
  <conditionalFormatting sqref="C125">
    <cfRule type="duplicateValues" dxfId="396" priority="66"/>
  </conditionalFormatting>
  <conditionalFormatting sqref="C125">
    <cfRule type="duplicateValues" dxfId="395" priority="65"/>
  </conditionalFormatting>
  <conditionalFormatting sqref="C125">
    <cfRule type="duplicateValues" dxfId="394" priority="67"/>
  </conditionalFormatting>
  <conditionalFormatting sqref="C128">
    <cfRule type="duplicateValues" dxfId="393" priority="63"/>
  </conditionalFormatting>
  <conditionalFormatting sqref="C128">
    <cfRule type="duplicateValues" dxfId="392" priority="62"/>
  </conditionalFormatting>
  <conditionalFormatting sqref="C128">
    <cfRule type="duplicateValues" dxfId="391" priority="64"/>
  </conditionalFormatting>
  <conditionalFormatting sqref="C129">
    <cfRule type="duplicateValues" dxfId="390" priority="60"/>
  </conditionalFormatting>
  <conditionalFormatting sqref="C129">
    <cfRule type="duplicateValues" dxfId="389" priority="59"/>
  </conditionalFormatting>
  <conditionalFormatting sqref="C129">
    <cfRule type="duplicateValues" dxfId="388" priority="61"/>
  </conditionalFormatting>
  <conditionalFormatting sqref="C130">
    <cfRule type="duplicateValues" dxfId="387" priority="57"/>
  </conditionalFormatting>
  <conditionalFormatting sqref="C130">
    <cfRule type="duplicateValues" dxfId="386" priority="56"/>
  </conditionalFormatting>
  <conditionalFormatting sqref="C130">
    <cfRule type="duplicateValues" dxfId="385" priority="58"/>
  </conditionalFormatting>
  <conditionalFormatting sqref="C131">
    <cfRule type="duplicateValues" dxfId="384" priority="54"/>
  </conditionalFormatting>
  <conditionalFormatting sqref="C131">
    <cfRule type="duplicateValues" dxfId="383" priority="53"/>
  </conditionalFormatting>
  <conditionalFormatting sqref="C131">
    <cfRule type="duplicateValues" dxfId="382" priority="55"/>
  </conditionalFormatting>
  <conditionalFormatting sqref="C135">
    <cfRule type="duplicateValues" dxfId="381" priority="51"/>
  </conditionalFormatting>
  <conditionalFormatting sqref="C135">
    <cfRule type="duplicateValues" dxfId="380" priority="50"/>
  </conditionalFormatting>
  <conditionalFormatting sqref="C135">
    <cfRule type="duplicateValues" dxfId="379" priority="52"/>
  </conditionalFormatting>
  <conditionalFormatting sqref="C133">
    <cfRule type="duplicateValues" dxfId="378" priority="48"/>
  </conditionalFormatting>
  <conditionalFormatting sqref="C133">
    <cfRule type="duplicateValues" dxfId="377" priority="47"/>
  </conditionalFormatting>
  <conditionalFormatting sqref="C133">
    <cfRule type="duplicateValues" dxfId="376" priority="49"/>
  </conditionalFormatting>
  <conditionalFormatting sqref="C136">
    <cfRule type="duplicateValues" dxfId="375" priority="45"/>
  </conditionalFormatting>
  <conditionalFormatting sqref="C136">
    <cfRule type="duplicateValues" dxfId="374" priority="44"/>
  </conditionalFormatting>
  <conditionalFormatting sqref="C136">
    <cfRule type="duplicateValues" dxfId="373" priority="46"/>
  </conditionalFormatting>
  <conditionalFormatting sqref="C134">
    <cfRule type="duplicateValues" dxfId="372" priority="42"/>
  </conditionalFormatting>
  <conditionalFormatting sqref="C134">
    <cfRule type="duplicateValues" dxfId="371" priority="41"/>
  </conditionalFormatting>
  <conditionalFormatting sqref="C134">
    <cfRule type="duplicateValues" dxfId="370" priority="43"/>
  </conditionalFormatting>
  <conditionalFormatting sqref="C137">
    <cfRule type="duplicateValues" dxfId="369" priority="39"/>
  </conditionalFormatting>
  <conditionalFormatting sqref="C137">
    <cfRule type="duplicateValues" dxfId="368" priority="38"/>
  </conditionalFormatting>
  <conditionalFormatting sqref="C137">
    <cfRule type="duplicateValues" dxfId="367" priority="40"/>
  </conditionalFormatting>
  <conditionalFormatting sqref="C139">
    <cfRule type="duplicateValues" dxfId="366" priority="36"/>
  </conditionalFormatting>
  <conditionalFormatting sqref="C139">
    <cfRule type="duplicateValues" dxfId="365" priority="35"/>
  </conditionalFormatting>
  <conditionalFormatting sqref="C139">
    <cfRule type="duplicateValues" dxfId="364" priority="37"/>
  </conditionalFormatting>
  <conditionalFormatting sqref="C117">
    <cfRule type="duplicateValues" dxfId="363" priority="33"/>
  </conditionalFormatting>
  <conditionalFormatting sqref="C117">
    <cfRule type="duplicateValues" dxfId="362" priority="32"/>
  </conditionalFormatting>
  <conditionalFormatting sqref="C117">
    <cfRule type="duplicateValues" dxfId="361" priority="34"/>
  </conditionalFormatting>
  <conditionalFormatting sqref="C118">
    <cfRule type="duplicateValues" dxfId="360" priority="30"/>
  </conditionalFormatting>
  <conditionalFormatting sqref="C118">
    <cfRule type="duplicateValues" dxfId="359" priority="29"/>
  </conditionalFormatting>
  <conditionalFormatting sqref="C118">
    <cfRule type="duplicateValues" dxfId="358" priority="31"/>
  </conditionalFormatting>
  <conditionalFormatting sqref="C120">
    <cfRule type="duplicateValues" dxfId="357" priority="27"/>
  </conditionalFormatting>
  <conditionalFormatting sqref="C120">
    <cfRule type="duplicateValues" dxfId="356" priority="26"/>
  </conditionalFormatting>
  <conditionalFormatting sqref="C120">
    <cfRule type="duplicateValues" dxfId="355" priority="28"/>
  </conditionalFormatting>
  <conditionalFormatting sqref="C121">
    <cfRule type="duplicateValues" dxfId="354" priority="24"/>
  </conditionalFormatting>
  <conditionalFormatting sqref="C121">
    <cfRule type="duplicateValues" dxfId="353" priority="23"/>
  </conditionalFormatting>
  <conditionalFormatting sqref="C121">
    <cfRule type="duplicateValues" dxfId="352" priority="25"/>
  </conditionalFormatting>
  <conditionalFormatting sqref="C116">
    <cfRule type="duplicateValues" dxfId="351" priority="21"/>
  </conditionalFormatting>
  <conditionalFormatting sqref="C116">
    <cfRule type="duplicateValues" dxfId="350" priority="20"/>
  </conditionalFormatting>
  <conditionalFormatting sqref="C116">
    <cfRule type="duplicateValues" dxfId="349" priority="22"/>
  </conditionalFormatting>
  <conditionalFormatting sqref="C148">
    <cfRule type="duplicateValues" dxfId="348" priority="18"/>
  </conditionalFormatting>
  <conditionalFormatting sqref="C148">
    <cfRule type="duplicateValues" dxfId="347" priority="17"/>
  </conditionalFormatting>
  <conditionalFormatting sqref="C148">
    <cfRule type="duplicateValues" dxfId="346" priority="19"/>
  </conditionalFormatting>
  <conditionalFormatting sqref="C149">
    <cfRule type="duplicateValues" dxfId="345" priority="15"/>
  </conditionalFormatting>
  <conditionalFormatting sqref="C149">
    <cfRule type="duplicateValues" dxfId="344" priority="14"/>
  </conditionalFormatting>
  <conditionalFormatting sqref="C149">
    <cfRule type="duplicateValues" dxfId="343" priority="16"/>
  </conditionalFormatting>
  <conditionalFormatting sqref="C141">
    <cfRule type="duplicateValues" dxfId="342" priority="13"/>
  </conditionalFormatting>
  <conditionalFormatting sqref="C141">
    <cfRule type="duplicateValues" dxfId="341" priority="12"/>
  </conditionalFormatting>
  <conditionalFormatting sqref="C143">
    <cfRule type="duplicateValues" dxfId="340" priority="11"/>
  </conditionalFormatting>
  <conditionalFormatting sqref="C143">
    <cfRule type="duplicateValues" dxfId="339" priority="10"/>
  </conditionalFormatting>
  <conditionalFormatting sqref="C142">
    <cfRule type="duplicateValues" dxfId="338" priority="9"/>
  </conditionalFormatting>
  <conditionalFormatting sqref="C142">
    <cfRule type="duplicateValues" dxfId="337" priority="8"/>
  </conditionalFormatting>
  <conditionalFormatting sqref="C144">
    <cfRule type="duplicateValues" dxfId="336" priority="7"/>
  </conditionalFormatting>
  <conditionalFormatting sqref="C144">
    <cfRule type="duplicateValues" dxfId="335" priority="6"/>
  </conditionalFormatting>
  <conditionalFormatting sqref="C145">
    <cfRule type="duplicateValues" dxfId="334" priority="5"/>
  </conditionalFormatting>
  <conditionalFormatting sqref="C145">
    <cfRule type="duplicateValues" dxfId="333" priority="4"/>
  </conditionalFormatting>
  <conditionalFormatting sqref="C14">
    <cfRule type="duplicateValues" dxfId="332" priority="2"/>
  </conditionalFormatting>
  <conditionalFormatting sqref="C14">
    <cfRule type="duplicateValues" dxfId="331" priority="1"/>
  </conditionalFormatting>
  <conditionalFormatting sqref="C14">
    <cfRule type="duplicateValues" dxfId="330" priority="3"/>
  </conditionalFormatting>
  <pageMargins left="0.7" right="0.7" top="0.75" bottom="0.75" header="0.3" footer="0.3"/>
  <legacy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2FE57-70E9-4847-984F-7F9BB9CD3990}">
  <dimension ref="A1:H272"/>
  <sheetViews>
    <sheetView workbookViewId="0">
      <selection activeCell="C160" sqref="C160"/>
    </sheetView>
  </sheetViews>
  <sheetFormatPr defaultRowHeight="19.8" x14ac:dyDescent="0.5"/>
  <cols>
    <col min="1" max="1" width="44.796875" style="17" customWidth="1"/>
    <col min="2" max="2" width="24.699218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796875" style="17"/>
  </cols>
  <sheetData>
    <row r="1" spans="1:8" x14ac:dyDescent="0.5">
      <c r="A1" s="19" t="s">
        <v>4</v>
      </c>
      <c r="B1" s="19" t="s">
        <v>5</v>
      </c>
      <c r="C1" s="59" t="s">
        <v>3</v>
      </c>
      <c r="D1" s="19" t="s">
        <v>1</v>
      </c>
      <c r="E1" s="19" t="s">
        <v>13</v>
      </c>
      <c r="F1" s="19" t="s">
        <v>2</v>
      </c>
      <c r="G1" s="19" t="s">
        <v>1499</v>
      </c>
      <c r="H1" s="19" t="s">
        <v>0</v>
      </c>
    </row>
    <row r="2" spans="1:8" x14ac:dyDescent="0.5">
      <c r="A2" s="22" t="s">
        <v>1151</v>
      </c>
      <c r="B2" s="22" t="s">
        <v>1323</v>
      </c>
      <c r="C2" s="12" t="s">
        <v>3731</v>
      </c>
      <c r="D2" s="3" t="str">
        <f>VLOOKUP($C2,allFlowProduct!$A:$P,4,FALSE)</f>
        <v>อินทรีย์ทอง ใหญ่</v>
      </c>
      <c r="E2" s="3" t="str">
        <f>VLOOKUP($C2,allFlowProduct!$A:$P,5,FALSE)</f>
        <v>จาน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5" si="0">IF($G2=7,-1,IF($G2=1,7,IF($G2=3,7,IF($G2=5,0,"error"))))</f>
        <v>7</v>
      </c>
    </row>
    <row r="3" spans="1:8" x14ac:dyDescent="0.5">
      <c r="A3" s="22" t="s">
        <v>1151</v>
      </c>
      <c r="B3" s="22" t="s">
        <v>1324</v>
      </c>
      <c r="C3" s="12" t="s">
        <v>3732</v>
      </c>
      <c r="D3" s="17" t="str">
        <f>VLOOKUP($C3,allFlowProduct!$A:$P,4,FALSE)</f>
        <v>อินทรีย์ทอง กลาง</v>
      </c>
      <c r="E3" s="17" t="str">
        <f>VLOOKUP($C3,allFlowProduct!$A:$P,5,FALSE)</f>
        <v>จาน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22" t="s">
        <v>1235</v>
      </c>
      <c r="B4" s="22" t="s">
        <v>1323</v>
      </c>
      <c r="C4" s="12" t="s">
        <v>3734</v>
      </c>
      <c r="D4" s="17" t="str">
        <f>VLOOKUP($C4,allFlowProduct!$A:$P,4,FALSE)</f>
        <v>อินทรีย์ทอง+ยำมะม่วง ใหญ่</v>
      </c>
      <c r="E4" s="17" t="str">
        <f>VLOOKUP($C4,allFlowProduct!$A:$P,5,FALSE)</f>
        <v>จาน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22" t="s">
        <v>1235</v>
      </c>
      <c r="B5" s="22" t="s">
        <v>1324</v>
      </c>
      <c r="C5" s="12" t="s">
        <v>3733</v>
      </c>
      <c r="D5" s="17" t="str">
        <f>VLOOKUP($C5,allFlowProduct!$A:$P,4,FALSE)</f>
        <v>อินทรีย์ทอง+ยำมะม่วง กลาง</v>
      </c>
      <c r="E5" s="17" t="str">
        <f>VLOOKUP($C5,allFlowProduct!$A:$P,5,FALSE)</f>
        <v>จาน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22" t="s">
        <v>1256</v>
      </c>
      <c r="B6" s="22" t="s">
        <v>765</v>
      </c>
      <c r="C6" s="12" t="s">
        <v>3428</v>
      </c>
      <c r="D6" s="17" t="str">
        <f>VLOOKUP($C6,allFlowProduct!$A:$P,4,FALSE)</f>
        <v>ปลาอินทรีย์(ชิ้น)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5">
      <c r="A7" s="22" t="s">
        <v>1252</v>
      </c>
      <c r="B7" s="22" t="s">
        <v>765</v>
      </c>
      <c r="C7" s="12" t="s">
        <v>3429</v>
      </c>
      <c r="D7" s="17" t="str">
        <f>VLOOKUP($C7,allFlowProduct!$A:$P,4,FALSE)</f>
        <v>ปลาอินทรีย์แดดเดียว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5">
      <c r="A8" s="22" t="s">
        <v>1098</v>
      </c>
      <c r="B8" s="22" t="s">
        <v>1315</v>
      </c>
      <c r="C8" s="12" t="s">
        <v>3917</v>
      </c>
      <c r="D8" s="17" t="str">
        <f>VLOOKUP($C8,allFlowProduct!$A:$P,4,FALSE)</f>
        <v>อาหารพนักงาน</v>
      </c>
      <c r="E8" s="17" t="str">
        <f>VLOOKUP($C8,allFlowProduct!$A:$P,5,FALSE)</f>
        <v>จาน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22" t="s">
        <v>1086</v>
      </c>
      <c r="B9" s="22" t="s">
        <v>1296</v>
      </c>
      <c r="C9" s="12" t="s">
        <v>3918</v>
      </c>
      <c r="D9" s="17" t="str">
        <f>VLOOKUP($C9,allFlowProduct!$A:$P,4,FALSE)</f>
        <v>อาหารนอกรายการ</v>
      </c>
      <c r="E9" s="17" t="str">
        <f>VLOOKUP($C9,allFlowProduct!$A:$P,5,FALSE)</f>
        <v>ชุด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22" t="s">
        <v>1086</v>
      </c>
      <c r="B10" s="22" t="s">
        <v>1251</v>
      </c>
      <c r="C10" s="12" t="s">
        <v>3918</v>
      </c>
      <c r="D10" s="17" t="str">
        <f>VLOOKUP($C10,allFlowProduct!$A:$P,4,FALSE)</f>
        <v>อาหารนอกรายการ</v>
      </c>
      <c r="E10" s="17" t="str">
        <f>VLOOKUP($C10,allFlowProduct!$A:$P,5,FALSE)</f>
        <v>ชุด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22" t="s">
        <v>1086</v>
      </c>
      <c r="B11" s="22" t="s">
        <v>1297</v>
      </c>
      <c r="C11" s="12" t="s">
        <v>3918</v>
      </c>
      <c r="D11" s="17" t="str">
        <f>VLOOKUP($C11,allFlowProduct!$A:$P,4,FALSE)</f>
        <v>อาหารนอกรายการ</v>
      </c>
      <c r="E11" s="17" t="str">
        <f>VLOOKUP($C11,allFlowProduct!$A:$P,5,FALSE)</f>
        <v>ชุด</v>
      </c>
      <c r="F11" s="17">
        <f>VLOOKUP($C11,allFlowProduct!$A:$P,3,FALSE)</f>
        <v>3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22" t="s">
        <v>1086</v>
      </c>
      <c r="B12" s="22" t="s">
        <v>1298</v>
      </c>
      <c r="C12" s="12" t="s">
        <v>3918</v>
      </c>
      <c r="D12" s="17" t="str">
        <f>VLOOKUP($C12,allFlowProduct!$A:$P,4,FALSE)</f>
        <v>อาหารนอกรายการ</v>
      </c>
      <c r="E12" s="17" t="str">
        <f>VLOOKUP($C12,allFlowProduct!$A:$P,5,FALSE)</f>
        <v>ชุด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22" t="s">
        <v>1086</v>
      </c>
      <c r="B13" s="22" t="s">
        <v>1299</v>
      </c>
      <c r="C13" s="12" t="s">
        <v>3918</v>
      </c>
      <c r="D13" s="17" t="str">
        <f>VLOOKUP($C13,allFlowProduct!$A:$P,4,FALSE)</f>
        <v>อาหารนอกรายการ</v>
      </c>
      <c r="E13" s="17" t="str">
        <f>VLOOKUP($C13,allFlowProduct!$A:$P,5,FALSE)</f>
        <v>ชุด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22" t="s">
        <v>1086</v>
      </c>
      <c r="B14" s="22" t="s">
        <v>1300</v>
      </c>
      <c r="C14" s="12" t="s">
        <v>3918</v>
      </c>
      <c r="D14" s="17" t="str">
        <f>VLOOKUP($C14,allFlowProduct!$A:$P,4,FALSE)</f>
        <v>อาหารนอกรายการ</v>
      </c>
      <c r="E14" s="17" t="str">
        <f>VLOOKUP($C14,allFlowProduct!$A:$P,5,FALSE)</f>
        <v>ชุด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22" t="s">
        <v>1086</v>
      </c>
      <c r="B15" s="22" t="s">
        <v>1301</v>
      </c>
      <c r="C15" s="12" t="s">
        <v>3918</v>
      </c>
      <c r="D15" s="17" t="str">
        <f>VLOOKUP($C15,allFlowProduct!$A:$P,4,FALSE)</f>
        <v>อาหารนอกรายการ</v>
      </c>
      <c r="E15" s="17" t="str">
        <f>VLOOKUP($C15,allFlowProduct!$A:$P,5,FALSE)</f>
        <v>ชุด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22" t="s">
        <v>1086</v>
      </c>
      <c r="B16" s="22" t="s">
        <v>1302</v>
      </c>
      <c r="C16" s="12" t="s">
        <v>3918</v>
      </c>
      <c r="D16" s="17" t="str">
        <f>VLOOKUP($C16,allFlowProduct!$A:$P,4,FALSE)</f>
        <v>อาหารนอกรายการ</v>
      </c>
      <c r="E16" s="17" t="str">
        <f>VLOOKUP($C16,allFlowProduct!$A:$P,5,FALSE)</f>
        <v>ชุด</v>
      </c>
      <c r="F16" s="17">
        <f>VLOOKUP($C16,allFlowProduct!$A:$P,3,FALSE)</f>
        <v>3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22" t="s">
        <v>1173</v>
      </c>
      <c r="B17" s="22" t="s">
        <v>1335</v>
      </c>
      <c r="C17" s="12" t="s">
        <v>3915</v>
      </c>
      <c r="D17" s="17" t="str">
        <f>VLOOKUP($C17,allFlowProduct!$A:$P,4,FALSE)</f>
        <v>อาหารใส่บาตร ชุด 120</v>
      </c>
      <c r="E17" s="17" t="str">
        <f>VLOOKUP($C17,allFlowProduct!$A:$P,5,FALSE)</f>
        <v>ชุด</v>
      </c>
      <c r="F17" s="17">
        <f>VLOOKUP($C17,allFlowProduct!$A:$P,3,FALSE)</f>
        <v>3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22" t="s">
        <v>1173</v>
      </c>
      <c r="B18" s="22" t="s">
        <v>1336</v>
      </c>
      <c r="C18" s="12" t="s">
        <v>3916</v>
      </c>
      <c r="D18" s="17" t="str">
        <f>VLOOKUP($C18,allFlowProduct!$A:$P,4,FALSE)</f>
        <v>อาหารใส่บาตร ชุด 100</v>
      </c>
      <c r="E18" s="17" t="str">
        <f>VLOOKUP($C18,allFlowProduct!$A:$P,5,FALSE)</f>
        <v>ชุด</v>
      </c>
      <c r="F18" s="17">
        <f>VLOOKUP($C18,allFlowProduct!$A:$P,3,FALSE)</f>
        <v>3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22" t="s">
        <v>1093</v>
      </c>
      <c r="B19" s="22" t="s">
        <v>1314</v>
      </c>
      <c r="C19" s="12" t="s">
        <v>3914</v>
      </c>
      <c r="D19" s="17" t="str">
        <f>VLOOKUP($C19,allFlowProduct!$A:$P,4,FALSE)</f>
        <v>อาหารเช้า ผู้ใหญ่</v>
      </c>
      <c r="E19" s="17" t="str">
        <f>VLOOKUP($C19,allFlowProduct!$A:$P,5,FALSE)</f>
        <v>ชุด</v>
      </c>
      <c r="F19" s="17">
        <f>VLOOKUP($C19,allFlowProduct!$A:$P,3,FALSE)</f>
        <v>3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22" t="s">
        <v>1093</v>
      </c>
      <c r="B20" s="22" t="s">
        <v>1346</v>
      </c>
      <c r="C20" s="12" t="s">
        <v>3913</v>
      </c>
      <c r="D20" s="17" t="str">
        <f>VLOOKUP($C20,allFlowProduct!$A:$P,4,FALSE)</f>
        <v>อาหารเช้า เด็ก</v>
      </c>
      <c r="E20" s="17" t="str">
        <f>VLOOKUP($C20,allFlowProduct!$A:$P,5,FALSE)</f>
        <v>ชุด</v>
      </c>
      <c r="F20" s="17">
        <f>VLOOKUP($C20,allFlowProduct!$A:$P,3,FALSE)</f>
        <v>3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22" t="s">
        <v>1202</v>
      </c>
      <c r="B21" s="22" t="s">
        <v>1359</v>
      </c>
      <c r="C21" s="12" t="s">
        <v>3912</v>
      </c>
      <c r="D21" s="17" t="str">
        <f>VLOOKUP($C21,allFlowProduct!$A:$P,4,FALSE)</f>
        <v>อาหาร/ท่าน</v>
      </c>
      <c r="E21" s="17" t="str">
        <f>VLOOKUP($C21,allFlowProduct!$A:$P,5,FALSE)</f>
        <v>ชุด</v>
      </c>
      <c r="F21" s="17">
        <f>VLOOKUP($C21,allFlowProduct!$A:$P,3,FALSE)</f>
        <v>3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22" t="s">
        <v>1202</v>
      </c>
      <c r="B22" s="22" t="s">
        <v>765</v>
      </c>
      <c r="C22" s="12" t="s">
        <v>3912</v>
      </c>
      <c r="D22" s="17" t="str">
        <f>VLOOKUP($C22,allFlowProduct!$A:$P,4,FALSE)</f>
        <v>อาหาร/ท่าน</v>
      </c>
      <c r="E22" s="17" t="str">
        <f>VLOOKUP($C22,allFlowProduct!$A:$P,5,FALSE)</f>
        <v>ชุด</v>
      </c>
      <c r="F22" s="17">
        <f>VLOOKUP($C22,allFlowProduct!$A:$P,3,FALSE)</f>
        <v>3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22" t="s">
        <v>1174</v>
      </c>
      <c r="B23" s="22" t="s">
        <v>1337</v>
      </c>
      <c r="C23" s="12" t="s">
        <v>3919</v>
      </c>
      <c r="D23" s="17" t="str">
        <f>VLOOKUP($C23,allFlowProduct!$A:$P,4,FALSE)</f>
        <v>อเมริกาโน่ ร้อน(ชุมพร)</v>
      </c>
      <c r="E23" s="17" t="str">
        <f>VLOOKUP($C23,allFlowProduct!$A:$P,5,FALSE)</f>
        <v>แก้ว</v>
      </c>
      <c r="F23" s="17">
        <f>VLOOKUP($C23,allFlowProduct!$A:$P,3,FALSE)</f>
        <v>3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22" t="s">
        <v>1174</v>
      </c>
      <c r="B24" s="22" t="s">
        <v>1338</v>
      </c>
      <c r="C24" s="12" t="s">
        <v>3920</v>
      </c>
      <c r="D24" s="17" t="str">
        <f>VLOOKUP($C24,allFlowProduct!$A:$P,4,FALSE)</f>
        <v>อเมริกาโน่ เย็น(ชุมพร)</v>
      </c>
      <c r="E24" s="17" t="str">
        <f>VLOOKUP($C24,allFlowProduct!$A:$P,5,FALSE)</f>
        <v>แก้ว</v>
      </c>
      <c r="F24" s="17">
        <f>VLOOKUP($C24,allFlowProduct!$A:$P,3,FALSE)</f>
        <v>3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22" t="s">
        <v>1255</v>
      </c>
      <c r="B25" s="22" t="s">
        <v>765</v>
      </c>
      <c r="C25" s="12" t="s">
        <v>3735</v>
      </c>
      <c r="D25" s="17" t="str">
        <f>VLOOKUP($C25,allFlowProduct!$A:$P,4,FALSE)</f>
        <v>หอยขมทะเล</v>
      </c>
      <c r="E25" s="17" t="str">
        <f>VLOOKUP($C25,allFlowProduct!$A:$P,5,FALSE)</f>
        <v>จาน</v>
      </c>
      <c r="F25" s="17">
        <f>VLOOKUP($C25,allFlowProduct!$A:$P,3,FALSE)</f>
        <v>3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22" t="s">
        <v>1134</v>
      </c>
      <c r="B26" s="22" t="s">
        <v>765</v>
      </c>
      <c r="C26" s="12" t="s">
        <v>3736</v>
      </c>
      <c r="D26" s="17" t="str">
        <f>VLOOKUP($C26,allFlowProduct!$A:$P,4,FALSE)</f>
        <v>หมูคั่วเกลือ</v>
      </c>
      <c r="E26" s="17" t="str">
        <f>VLOOKUP($C26,allFlowProduct!$A:$P,5,FALSE)</f>
        <v>จาน</v>
      </c>
      <c r="F26" s="17">
        <f>VLOOKUP($C26,allFlowProduct!$A:$P,3,FALSE)</f>
        <v>3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22" t="s">
        <v>1243</v>
      </c>
      <c r="B27" s="22" t="s">
        <v>765</v>
      </c>
      <c r="C27" s="12" t="s">
        <v>3737</v>
      </c>
      <c r="D27" s="17" t="str">
        <f>VLOOKUP($C27,allFlowProduct!$A:$P,4,FALSE)</f>
        <v>หมึกสายลวก+น้ำจิ้มเเซ่บ</v>
      </c>
      <c r="E27" s="17" t="str">
        <f>VLOOKUP($C27,allFlowProduct!$A:$P,5,FALSE)</f>
        <v>จาน</v>
      </c>
      <c r="F27" s="17">
        <f>VLOOKUP($C27,allFlowProduct!$A:$P,3,FALSE)</f>
        <v>3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22" t="s">
        <v>1193</v>
      </c>
      <c r="B28" s="22" t="s">
        <v>765</v>
      </c>
      <c r="C28" s="12" t="s">
        <v>3738</v>
      </c>
      <c r="D28" s="17" t="str">
        <f>VLOOKUP($C28,allFlowProduct!$A:$P,4,FALSE)</f>
        <v>หมึกสวรรค์</v>
      </c>
      <c r="E28" s="17" t="str">
        <f>VLOOKUP($C28,allFlowProduct!$A:$P,5,FALSE)</f>
        <v>จาน</v>
      </c>
      <c r="F28" s="17">
        <f>VLOOKUP($C28,allFlowProduct!$A:$P,3,FALSE)</f>
        <v>3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22" t="s">
        <v>1147</v>
      </c>
      <c r="B29" s="22" t="s">
        <v>765</v>
      </c>
      <c r="C29" s="12" t="s">
        <v>3739</v>
      </c>
      <c r="D29" s="17" t="str">
        <f>VLOOKUP($C29,allFlowProduct!$A:$P,4,FALSE)</f>
        <v>หมึกย่าง</v>
      </c>
      <c r="E29" s="17" t="str">
        <f>VLOOKUP($C29,allFlowProduct!$A:$P,5,FALSE)</f>
        <v>จาน</v>
      </c>
      <c r="F29" s="17">
        <f>VLOOKUP($C29,allFlowProduct!$A:$P,3,FALSE)</f>
        <v>3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22" t="s">
        <v>1152</v>
      </c>
      <c r="B30" s="22" t="s">
        <v>765</v>
      </c>
      <c r="C30" s="12" t="s">
        <v>3740</v>
      </c>
      <c r="D30" s="17" t="str">
        <f>VLOOKUP($C30,allFlowProduct!$A:$P,4,FALSE)</f>
        <v>หมึกนึ่งมะนาว</v>
      </c>
      <c r="E30" s="17" t="str">
        <f>VLOOKUP($C30,allFlowProduct!$A:$P,5,FALSE)</f>
        <v>จาน</v>
      </c>
      <c r="F30" s="17">
        <f>VLOOKUP($C30,allFlowProduct!$A:$P,3,FALSE)</f>
        <v>3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22" t="s">
        <v>1139</v>
      </c>
      <c r="B31" s="22" t="s">
        <v>765</v>
      </c>
      <c r="C31" s="12" t="s">
        <v>3741</v>
      </c>
      <c r="D31" s="17" t="str">
        <f>VLOOKUP($C31,allFlowProduct!$A:$P,4,FALSE)</f>
        <v>หมึกทอดกระเทียม</v>
      </c>
      <c r="E31" s="17" t="str">
        <f>VLOOKUP($C31,allFlowProduct!$A:$P,5,FALSE)</f>
        <v>จาน</v>
      </c>
      <c r="F31" s="17">
        <f>VLOOKUP($C31,allFlowProduct!$A:$P,3,FALSE)</f>
        <v>3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22" t="s">
        <v>1249</v>
      </c>
      <c r="B32" s="22" t="s">
        <v>765</v>
      </c>
      <c r="C32" s="12" t="s">
        <v>3742</v>
      </c>
      <c r="D32" s="17" t="str">
        <f>VLOOKUP($C32,allFlowProduct!$A:$P,4,FALSE)</f>
        <v>หมึกไข่ย่าง</v>
      </c>
      <c r="E32" s="17" t="str">
        <f>VLOOKUP($C32,allFlowProduct!$A:$P,5,FALSE)</f>
        <v>จาน</v>
      </c>
      <c r="F32" s="17">
        <f>VLOOKUP($C32,allFlowProduct!$A:$P,3,FALSE)</f>
        <v>3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22" t="s">
        <v>1240</v>
      </c>
      <c r="B33" s="22" t="s">
        <v>765</v>
      </c>
      <c r="C33" s="12" t="s">
        <v>3743</v>
      </c>
      <c r="D33" s="17" t="str">
        <f>VLOOKUP($C33,allFlowProduct!$A:$P,4,FALSE)</f>
        <v>หมึกไข่นึ่งมะนาว</v>
      </c>
      <c r="E33" s="17" t="str">
        <f>VLOOKUP($C33,allFlowProduct!$A:$P,5,FALSE)</f>
        <v>จาน</v>
      </c>
      <c r="F33" s="17">
        <f>VLOOKUP($C33,allFlowProduct!$A:$P,3,FALSE)</f>
        <v>3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22" t="s">
        <v>1254</v>
      </c>
      <c r="B34" s="22" t="s">
        <v>765</v>
      </c>
      <c r="C34" s="12" t="s">
        <v>3744</v>
      </c>
      <c r="D34" s="17" t="str">
        <f>VLOOKUP($C34,allFlowProduct!$A:$P,4,FALSE)</f>
        <v>หมึกไข่  1 kg.</v>
      </c>
      <c r="E34" s="17" t="str">
        <f>VLOOKUP($C34,allFlowProduct!$A:$P,5,FALSE)</f>
        <v>จาน</v>
      </c>
      <c r="F34" s="17">
        <f>VLOOKUP($C34,allFlowProduct!$A:$P,3,FALSE)</f>
        <v>3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22" t="s">
        <v>1159</v>
      </c>
      <c r="B35" s="22" t="s">
        <v>765</v>
      </c>
      <c r="C35" s="12" t="s">
        <v>3745</v>
      </c>
      <c r="D35" s="17" t="str">
        <f>VLOOKUP($C35,allFlowProduct!$A:$P,4,FALSE)</f>
        <v>สัมตำเคย</v>
      </c>
      <c r="E35" s="17" t="str">
        <f>VLOOKUP($C35,allFlowProduct!$A:$P,5,FALSE)</f>
        <v>จาน</v>
      </c>
      <c r="F35" s="17">
        <f>VLOOKUP($C35,allFlowProduct!$A:$P,3,FALSE)</f>
        <v>3</v>
      </c>
      <c r="G35" s="17">
        <f>VLOOKUP($C35,allFlowProduct!$A:$P,8,FALSE)</f>
        <v>1</v>
      </c>
      <c r="H35" s="17">
        <f t="shared" si="0"/>
        <v>7</v>
      </c>
    </row>
    <row r="36" spans="1:8" x14ac:dyDescent="0.5">
      <c r="A36" s="22" t="s">
        <v>1158</v>
      </c>
      <c r="B36" s="22" t="s">
        <v>765</v>
      </c>
      <c r="C36" s="12" t="s">
        <v>3746</v>
      </c>
      <c r="D36" s="17" t="str">
        <f>VLOOKUP($C36,allFlowProduct!$A:$P,4,FALSE)</f>
        <v>สับปะรดสวีพริกแห้ง</v>
      </c>
      <c r="E36" s="17" t="str">
        <f>VLOOKUP($C36,allFlowProduct!$A:$P,5,FALSE)</f>
        <v>จาน</v>
      </c>
      <c r="F36" s="17">
        <f>VLOOKUP($C36,allFlowProduct!$A:$P,3,FALSE)</f>
        <v>3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22" t="s">
        <v>1105</v>
      </c>
      <c r="B37" s="22" t="s">
        <v>765</v>
      </c>
      <c r="C37" s="12" t="s">
        <v>3900</v>
      </c>
      <c r="D37" s="17" t="str">
        <f>VLOOKUP($C37,allFlowProduct!$A:$P,4,FALSE)</f>
        <v>สับปะรดปั่นกับใบโหระพา</v>
      </c>
      <c r="E37" s="17" t="str">
        <f>VLOOKUP($C37,allFlowProduct!$A:$P,5,FALSE)</f>
        <v>แก้ว</v>
      </c>
      <c r="F37" s="17">
        <f>VLOOKUP($C37,allFlowProduct!$A:$P,3,FALSE)</f>
        <v>3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22" t="s">
        <v>1286</v>
      </c>
      <c r="B38" s="22" t="s">
        <v>765</v>
      </c>
      <c r="C38" s="12" t="s">
        <v>3747</v>
      </c>
      <c r="D38" s="17" t="str">
        <f>VLOOKUP($C38,allFlowProduct!$A:$P,4,FALSE)</f>
        <v>สะตอผัดกุ้ง</v>
      </c>
      <c r="E38" s="17" t="str">
        <f>VLOOKUP($C38,allFlowProduct!$A:$P,5,FALSE)</f>
        <v>จาน</v>
      </c>
      <c r="F38" s="17">
        <f>VLOOKUP($C38,allFlowProduct!$A:$P,3,FALSE)</f>
        <v>3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22" t="s">
        <v>1198</v>
      </c>
      <c r="B39" s="22" t="s">
        <v>765</v>
      </c>
      <c r="C39" s="12" t="s">
        <v>3748</v>
      </c>
      <c r="D39" s="17" t="str">
        <f>VLOOKUP($C39,allFlowProduct!$A:$P,4,FALSE)</f>
        <v>สลัดปลาย่างบัลซัมมิค</v>
      </c>
      <c r="E39" s="17" t="str">
        <f>VLOOKUP($C39,allFlowProduct!$A:$P,5,FALSE)</f>
        <v>จาน</v>
      </c>
      <c r="F39" s="17">
        <f>VLOOKUP($C39,allFlowProduct!$A:$P,3,FALSE)</f>
        <v>3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22" t="s">
        <v>1156</v>
      </c>
      <c r="B40" s="22" t="s">
        <v>765</v>
      </c>
      <c r="C40" s="12" t="s">
        <v>3749</v>
      </c>
      <c r="D40" s="17" t="str">
        <f>VLOOKUP($C40,allFlowProduct!$A:$P,4,FALSE)</f>
        <v>ส้มตำไทย</v>
      </c>
      <c r="E40" s="17" t="str">
        <f>VLOOKUP($C40,allFlowProduct!$A:$P,5,FALSE)</f>
        <v>จาน</v>
      </c>
      <c r="F40" s="17">
        <f>VLOOKUP($C40,allFlowProduct!$A:$P,3,FALSE)</f>
        <v>3</v>
      </c>
      <c r="G40" s="17">
        <f>VLOOKUP($C40,allFlowProduct!$A:$P,8,FALSE)</f>
        <v>1</v>
      </c>
      <c r="H40" s="17">
        <f t="shared" si="0"/>
        <v>7</v>
      </c>
    </row>
    <row r="41" spans="1:8" x14ac:dyDescent="0.5">
      <c r="A41" s="22" t="s">
        <v>1154</v>
      </c>
      <c r="B41" s="22" t="s">
        <v>765</v>
      </c>
      <c r="C41" s="12" t="s">
        <v>3750</v>
      </c>
      <c r="D41" s="17" t="str">
        <f>VLOOKUP($C41,allFlowProduct!$A:$P,4,FALSE)</f>
        <v>ส้มตำใบเหลียงทอดกุ้งสด</v>
      </c>
      <c r="E41" s="17" t="str">
        <f>VLOOKUP($C41,allFlowProduct!$A:$P,5,FALSE)</f>
        <v>จาน</v>
      </c>
      <c r="F41" s="17">
        <f>VLOOKUP($C41,allFlowProduct!$A:$P,3,FALSE)</f>
        <v>3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22" t="s">
        <v>1195</v>
      </c>
      <c r="B42" s="22" t="s">
        <v>765</v>
      </c>
      <c r="C42" s="12" t="s">
        <v>3751</v>
      </c>
      <c r="D42" s="17" t="str">
        <f>VLOOKUP($C42,allFlowProduct!$A:$P,4,FALSE)</f>
        <v>สปาเกตตี้ผัดทะเลและพริกแห้ง</v>
      </c>
      <c r="E42" s="17" t="str">
        <f>VLOOKUP($C42,allFlowProduct!$A:$P,5,FALSE)</f>
        <v>จาน</v>
      </c>
      <c r="F42" s="17">
        <f>VLOOKUP($C42,allFlowProduct!$A:$P,3,FALSE)</f>
        <v>3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22" t="s">
        <v>1196</v>
      </c>
      <c r="B43" s="22" t="s">
        <v>765</v>
      </c>
      <c r="C43" s="12" t="s">
        <v>3752</v>
      </c>
      <c r="D43" s="17" t="str">
        <f>VLOOKUP($C43,allFlowProduct!$A:$P,4,FALSE)</f>
        <v>สปาเก็ตตี้คาโบนาร่า</v>
      </c>
      <c r="E43" s="17" t="str">
        <f>VLOOKUP($C43,allFlowProduct!$A:$P,5,FALSE)</f>
        <v>จาน</v>
      </c>
      <c r="F43" s="17">
        <f>VLOOKUP($C43,allFlowProduct!$A:$P,3,FALSE)</f>
        <v>3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22" t="s">
        <v>1145</v>
      </c>
      <c r="B44" s="22" t="s">
        <v>765</v>
      </c>
      <c r="C44" s="12" t="s">
        <v>3753</v>
      </c>
      <c r="D44" s="17" t="str">
        <f>VLOOKUP($C44,allFlowProduct!$A:$P,4,FALSE)</f>
        <v>สเต็กหมูจิ้มแจ่ว</v>
      </c>
      <c r="E44" s="17" t="str">
        <f>VLOOKUP($C44,allFlowProduct!$A:$P,5,FALSE)</f>
        <v>จาน</v>
      </c>
      <c r="F44" s="17">
        <f>VLOOKUP($C44,allFlowProduct!$A:$P,3,FALSE)</f>
        <v>3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22" t="s">
        <v>1239</v>
      </c>
      <c r="B45" s="22" t="s">
        <v>765</v>
      </c>
      <c r="C45" s="12" t="s">
        <v>3754</v>
      </c>
      <c r="D45" s="17" t="str">
        <f>VLOOKUP($C45,allFlowProduct!$A:$P,4,FALSE)</f>
        <v>ลาบปลาอินทรีย์</v>
      </c>
      <c r="E45" s="17" t="str">
        <f>VLOOKUP($C45,allFlowProduct!$A:$P,5,FALSE)</f>
        <v>จาน</v>
      </c>
      <c r="F45" s="17">
        <f>VLOOKUP($C45,allFlowProduct!$A:$P,3,FALSE)</f>
        <v>3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22" t="s">
        <v>1155</v>
      </c>
      <c r="B46" s="22" t="s">
        <v>765</v>
      </c>
      <c r="C46" s="12" t="s">
        <v>3755</v>
      </c>
      <c r="D46" s="17" t="str">
        <f>VLOOKUP($C46,allFlowProduct!$A:$P,4,FALSE)</f>
        <v>ลาบกะพงทอด</v>
      </c>
      <c r="E46" s="17" t="str">
        <f>VLOOKUP($C46,allFlowProduct!$A:$P,5,FALSE)</f>
        <v>จาน</v>
      </c>
      <c r="F46" s="17">
        <f>VLOOKUP($C46,allFlowProduct!$A:$P,3,FALSE)</f>
        <v>3</v>
      </c>
      <c r="G46" s="17">
        <f>VLOOKUP($C46,allFlowProduct!$A:$P,8,FALSE)</f>
        <v>1</v>
      </c>
      <c r="H46" s="17">
        <f t="shared" si="0"/>
        <v>7</v>
      </c>
    </row>
    <row r="47" spans="1:8" x14ac:dyDescent="0.5">
      <c r="A47" s="22" t="s">
        <v>1175</v>
      </c>
      <c r="B47" s="22" t="s">
        <v>766</v>
      </c>
      <c r="C47" s="12" t="s">
        <v>3922</v>
      </c>
      <c r="D47" s="17" t="str">
        <f>VLOOKUP($C47,allFlowProduct!$A:$P,4,FALSE)</f>
        <v>ลาเต้ เย็น(ชุมพร)</v>
      </c>
      <c r="E47" s="17" t="str">
        <f>VLOOKUP($C47,allFlowProduct!$A:$P,5,FALSE)</f>
        <v>แก้ว</v>
      </c>
      <c r="F47" s="17">
        <f>VLOOKUP($C47,allFlowProduct!$A:$P,3,FALSE)</f>
        <v>3</v>
      </c>
      <c r="G47" s="17">
        <f>VLOOKUP($C47,allFlowProduct!$A:$P,8,FALSE)</f>
        <v>1</v>
      </c>
      <c r="H47" s="17">
        <f t="shared" si="0"/>
        <v>7</v>
      </c>
    </row>
    <row r="48" spans="1:8" x14ac:dyDescent="0.5">
      <c r="A48" s="22" t="s">
        <v>1175</v>
      </c>
      <c r="B48" s="22" t="s">
        <v>767</v>
      </c>
      <c r="C48" s="12" t="s">
        <v>3921</v>
      </c>
      <c r="D48" s="17" t="str">
        <f>VLOOKUP($C48,allFlowProduct!$A:$P,4,FALSE)</f>
        <v>ลาเต้ ร้อน(ชุมพร)</v>
      </c>
      <c r="E48" s="17" t="str">
        <f>VLOOKUP($C48,allFlowProduct!$A:$P,5,FALSE)</f>
        <v>แก้ว</v>
      </c>
      <c r="F48" s="17">
        <f>VLOOKUP($C48,allFlowProduct!$A:$P,3,FALSE)</f>
        <v>3</v>
      </c>
      <c r="G48" s="17">
        <f>VLOOKUP($C48,allFlowProduct!$A:$P,8,FALSE)</f>
        <v>1</v>
      </c>
      <c r="H48" s="17">
        <f t="shared" si="0"/>
        <v>7</v>
      </c>
    </row>
    <row r="49" spans="1:8" x14ac:dyDescent="0.5">
      <c r="A49" s="22" t="s">
        <v>1279</v>
      </c>
      <c r="B49" s="22" t="s">
        <v>765</v>
      </c>
      <c r="C49" s="12" t="s">
        <v>3921</v>
      </c>
      <c r="D49" s="17" t="str">
        <f>VLOOKUP($C49,allFlowProduct!$A:$P,4,FALSE)</f>
        <v>ลาเต้ ร้อน(ชุมพร)</v>
      </c>
      <c r="E49" s="17" t="str">
        <f>VLOOKUP($C49,allFlowProduct!$A:$P,5,FALSE)</f>
        <v>แก้ว</v>
      </c>
      <c r="F49" s="17">
        <f>VLOOKUP($C49,allFlowProduct!$A:$P,3,FALSE)</f>
        <v>3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22" t="s">
        <v>1291</v>
      </c>
      <c r="B50" s="22" t="s">
        <v>765</v>
      </c>
      <c r="C50" s="12" t="s">
        <v>3756</v>
      </c>
      <c r="D50" s="17" t="str">
        <f>VLOOKUP($C50,allFlowProduct!$A:$P,4,FALSE)</f>
        <v>ยำวุ้นเส้นโบราณ</v>
      </c>
      <c r="E50" s="17" t="str">
        <f>VLOOKUP($C50,allFlowProduct!$A:$P,5,FALSE)</f>
        <v>จาน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22" t="s">
        <v>1275</v>
      </c>
      <c r="B51" s="22" t="s">
        <v>765</v>
      </c>
      <c r="C51" s="12" t="s">
        <v>3757</v>
      </c>
      <c r="D51" s="17" t="str">
        <f>VLOOKUP($C51,allFlowProduct!$A:$P,4,FALSE)</f>
        <v>ยำปูดอง+มะม่วง</v>
      </c>
      <c r="E51" s="17" t="str">
        <f>VLOOKUP($C51,allFlowProduct!$A:$P,5,FALSE)</f>
        <v>จาน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22" t="s">
        <v>1259</v>
      </c>
      <c r="B52" s="22" t="s">
        <v>765</v>
      </c>
      <c r="C52" s="12" t="s">
        <v>3758</v>
      </c>
      <c r="D52" s="17" t="str">
        <f>VLOOKUP($C52,allFlowProduct!$A:$P,4,FALSE)</f>
        <v>ยำทะเลชายฝั่ง</v>
      </c>
      <c r="E52" s="17" t="str">
        <f>VLOOKUP($C52,allFlowProduct!$A:$P,5,FALSE)</f>
        <v>จาน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22" t="s">
        <v>1194</v>
      </c>
      <c r="B53" s="22" t="s">
        <v>765</v>
      </c>
      <c r="C53" s="12" t="s">
        <v>3759</v>
      </c>
      <c r="D53" s="17" t="str">
        <f>VLOOKUP($C53,allFlowProduct!$A:$P,4,FALSE)</f>
        <v>ยำเม็ดมะม่วง</v>
      </c>
      <c r="E53" s="17" t="str">
        <f>VLOOKUP($C53,allFlowProduct!$A:$P,5,FALSE)</f>
        <v>จาน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22" t="s">
        <v>1289</v>
      </c>
      <c r="B54" s="22" t="s">
        <v>765</v>
      </c>
      <c r="C54" s="12" t="s">
        <v>3760</v>
      </c>
      <c r="D54" s="17" t="str">
        <f>VLOOKUP($C54,allFlowProduct!$A:$P,4,FALSE)</f>
        <v>มัจฉาเกยหาด</v>
      </c>
      <c r="E54" s="17" t="str">
        <f>VLOOKUP($C54,allFlowProduct!$A:$P,5,FALSE)</f>
        <v>จาน</v>
      </c>
      <c r="F54" s="17">
        <f>VLOOKUP($C54,allFlowProduct!$A:$P,3,FALSE)</f>
        <v>3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22" t="s">
        <v>1268</v>
      </c>
      <c r="B55" s="22" t="s">
        <v>765</v>
      </c>
      <c r="C55" s="12" t="s">
        <v>3923</v>
      </c>
      <c r="D55" s="17" t="str">
        <f>VLOOKUP($C55,allFlowProduct!$A:$P,4,FALSE)</f>
        <v>มะละกอปั่น</v>
      </c>
      <c r="E55" s="17" t="str">
        <f>VLOOKUP($C55,allFlowProduct!$A:$P,5,FALSE)</f>
        <v>แก้ว</v>
      </c>
      <c r="F55" s="17">
        <f>VLOOKUP($C55,allFlowProduct!$A:$P,3,FALSE)</f>
        <v>3</v>
      </c>
      <c r="G55" s="17">
        <f>VLOOKUP($C55,allFlowProduct!$A:$P,8,FALSE)</f>
        <v>1</v>
      </c>
      <c r="H55" s="17">
        <f t="shared" si="0"/>
        <v>7</v>
      </c>
    </row>
    <row r="56" spans="1:8" x14ac:dyDescent="0.5">
      <c r="A56" s="22" t="s">
        <v>1116</v>
      </c>
      <c r="B56" s="22" t="s">
        <v>765</v>
      </c>
      <c r="C56" s="12" t="s">
        <v>3924</v>
      </c>
      <c r="D56" s="17" t="str">
        <f>VLOOKUP($C56,allFlowProduct!$A:$P,4,FALSE)</f>
        <v>มะม่วงหาวมะนาวโห่โซดา</v>
      </c>
      <c r="E56" s="17" t="str">
        <f>VLOOKUP($C56,allFlowProduct!$A:$P,5,FALSE)</f>
        <v>แก้ว</v>
      </c>
      <c r="F56" s="17">
        <f>VLOOKUP($C56,allFlowProduct!$A:$P,3,FALSE)</f>
        <v>3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22" t="s">
        <v>1113</v>
      </c>
      <c r="B57" s="22" t="s">
        <v>765</v>
      </c>
      <c r="C57" s="12" t="s">
        <v>3925</v>
      </c>
      <c r="D57" s="17" t="str">
        <f>VLOOKUP($C57,allFlowProduct!$A:$P,4,FALSE)</f>
        <v>มะพร้าวลูก</v>
      </c>
      <c r="E57" s="17" t="str">
        <f>VLOOKUP($C57,allFlowProduct!$A:$P,5,FALSE)</f>
        <v>ลูก</v>
      </c>
      <c r="F57" s="17">
        <f>VLOOKUP($C57,allFlowProduct!$A:$P,3,FALSE)</f>
        <v>3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22" t="s">
        <v>713</v>
      </c>
      <c r="B58" s="22" t="s">
        <v>765</v>
      </c>
      <c r="C58" s="12" t="s">
        <v>3926</v>
      </c>
      <c r="D58" s="17" t="str">
        <f>VLOOKUP($C58,allFlowProduct!$A:$P,4,FALSE)</f>
        <v>มะนาวโซดา(ชุมพร)</v>
      </c>
      <c r="E58" s="17" t="str">
        <f>VLOOKUP($C58,allFlowProduct!$A:$P,5,FALSE)</f>
        <v>แก้ว</v>
      </c>
      <c r="F58" s="17">
        <f>VLOOKUP($C58,allFlowProduct!$A:$P,3,FALSE)</f>
        <v>3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22" t="s">
        <v>1179</v>
      </c>
      <c r="B59" s="22" t="s">
        <v>1339</v>
      </c>
      <c r="C59" s="12" t="s">
        <v>3927</v>
      </c>
      <c r="D59" s="17" t="str">
        <f>VLOOKUP($C59,allFlowProduct!$A:$P,4,FALSE)</f>
        <v>ม็อคคา ร้อน(ชุมพร)</v>
      </c>
      <c r="E59" s="17" t="str">
        <f>VLOOKUP($C59,allFlowProduct!$A:$P,5,FALSE)</f>
        <v>แก้ว</v>
      </c>
      <c r="F59" s="17">
        <f>VLOOKUP($C59,allFlowProduct!$A:$P,3,FALSE)</f>
        <v>3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22" t="s">
        <v>1179</v>
      </c>
      <c r="B60" s="22" t="s">
        <v>1340</v>
      </c>
      <c r="C60" s="12" t="s">
        <v>3928</v>
      </c>
      <c r="D60" s="17" t="str">
        <f>VLOOKUP($C60,allFlowProduct!$A:$P,4,FALSE)</f>
        <v>ม็อคคา เย็น(ชุมพร)</v>
      </c>
      <c r="E60" s="17" t="str">
        <f>VLOOKUP($C60,allFlowProduct!$A:$P,5,FALSE)</f>
        <v>แก้ว</v>
      </c>
      <c r="F60" s="17">
        <f>VLOOKUP($C60,allFlowProduct!$A:$P,3,FALSE)</f>
        <v>3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22" t="s">
        <v>1197</v>
      </c>
      <c r="B61" s="22" t="s">
        <v>765</v>
      </c>
      <c r="C61" s="12" t="s">
        <v>3761</v>
      </c>
      <c r="D61" s="17" t="str">
        <f>VLOOKUP($C61,allFlowProduct!$A:$P,4,FALSE)</f>
        <v>ฟิชแอนด์ชิพ</v>
      </c>
      <c r="E61" s="17" t="str">
        <f>VLOOKUP($C61,allFlowProduct!$A:$P,5,FALSE)</f>
        <v>จาน</v>
      </c>
      <c r="F61" s="17">
        <f>VLOOKUP($C61,allFlowProduct!$A:$P,3,FALSE)</f>
        <v>3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22" t="s">
        <v>1165</v>
      </c>
      <c r="B62" s="22" t="s">
        <v>765</v>
      </c>
      <c r="C62" s="12" t="s">
        <v>3762</v>
      </c>
      <c r="D62" s="17" t="str">
        <f>VLOOKUP($C62,allFlowProduct!$A:$P,4,FALSE)</f>
        <v>พิซซ่า ฮาวาเอี้ยน</v>
      </c>
      <c r="E62" s="17" t="str">
        <f>VLOOKUP($C62,allFlowProduct!$A:$P,5,FALSE)</f>
        <v>จาน</v>
      </c>
      <c r="F62" s="17">
        <f>VLOOKUP($C62,allFlowProduct!$A:$P,3,FALSE)</f>
        <v>3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22" t="s">
        <v>1169</v>
      </c>
      <c r="B63" s="22" t="s">
        <v>765</v>
      </c>
      <c r="C63" s="12" t="s">
        <v>3763</v>
      </c>
      <c r="D63" s="17" t="str">
        <f>VLOOKUP($C63,allFlowProduct!$A:$P,4,FALSE)</f>
        <v>พิซซ่า สไปซี่ ซีฟู้ด</v>
      </c>
      <c r="E63" s="17" t="str">
        <f>VLOOKUP($C63,allFlowProduct!$A:$P,5,FALSE)</f>
        <v>จาน</v>
      </c>
      <c r="F63" s="17">
        <f>VLOOKUP($C63,allFlowProduct!$A:$P,3,FALSE)</f>
        <v>3</v>
      </c>
      <c r="G63" s="17">
        <f>VLOOKUP($C63,allFlowProduct!$A:$P,8,FALSE)</f>
        <v>1</v>
      </c>
      <c r="H63" s="17">
        <f t="shared" si="0"/>
        <v>7</v>
      </c>
    </row>
    <row r="64" spans="1:8" x14ac:dyDescent="0.5">
      <c r="A64" s="22" t="s">
        <v>1167</v>
      </c>
      <c r="B64" s="22" t="s">
        <v>765</v>
      </c>
      <c r="C64" s="12" t="s">
        <v>3764</v>
      </c>
      <c r="D64" s="17" t="str">
        <f>VLOOKUP($C64,allFlowProduct!$A:$P,4,FALSE)</f>
        <v>พิซซ่า มาการิตา</v>
      </c>
      <c r="E64" s="17" t="str">
        <f>VLOOKUP($C64,allFlowProduct!$A:$P,5,FALSE)</f>
        <v>จาน</v>
      </c>
      <c r="F64" s="17">
        <f>VLOOKUP($C64,allFlowProduct!$A:$P,3,FALSE)</f>
        <v>3</v>
      </c>
      <c r="G64" s="17">
        <f>VLOOKUP($C64,allFlowProduct!$A:$P,8,FALSE)</f>
        <v>1</v>
      </c>
      <c r="H64" s="17">
        <f t="shared" si="0"/>
        <v>7</v>
      </c>
    </row>
    <row r="65" spans="1:8" x14ac:dyDescent="0.5">
      <c r="A65" s="22" t="s">
        <v>1206</v>
      </c>
      <c r="B65" s="22" t="s">
        <v>1347</v>
      </c>
      <c r="C65" s="12" t="s">
        <v>3765</v>
      </c>
      <c r="D65" s="17" t="str">
        <f>VLOOKUP($C65,allFlowProduct!$A:$P,4,FALSE)</f>
        <v>ผัดผงกระหรี่ราดข้าว หมึก</v>
      </c>
      <c r="E65" s="17" t="str">
        <f>VLOOKUP($C65,allFlowProduct!$A:$P,5,FALSE)</f>
        <v>จาน</v>
      </c>
      <c r="F65" s="17">
        <f>VLOOKUP($C65,allFlowProduct!$A:$P,3,FALSE)</f>
        <v>3</v>
      </c>
      <c r="G65" s="17">
        <f>VLOOKUP($C65,allFlowProduct!$A:$P,8,FALSE)</f>
        <v>1</v>
      </c>
      <c r="H65" s="17">
        <f t="shared" si="0"/>
        <v>7</v>
      </c>
    </row>
    <row r="66" spans="1:8" x14ac:dyDescent="0.5">
      <c r="A66" s="22" t="s">
        <v>1206</v>
      </c>
      <c r="B66" s="22" t="s">
        <v>1348</v>
      </c>
      <c r="C66" s="12" t="s">
        <v>3767</v>
      </c>
      <c r="D66" s="17" t="str">
        <f>VLOOKUP($C66,allFlowProduct!$A:$P,4,FALSE)</f>
        <v>ผัดผงกระหรี่ราดข้าว กุ้ง</v>
      </c>
      <c r="E66" s="17" t="str">
        <f>VLOOKUP($C66,allFlowProduct!$A:$P,5,FALSE)</f>
        <v>จาน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ref="H66:H129" si="1">IF($G66=7,-1,IF($G66=1,7,IF($G66=3,7,IF($G66=5,0,"error"))))</f>
        <v>7</v>
      </c>
    </row>
    <row r="67" spans="1:8" x14ac:dyDescent="0.5">
      <c r="A67" s="22" t="s">
        <v>1144</v>
      </c>
      <c r="B67" s="22" t="s">
        <v>765</v>
      </c>
      <c r="C67" s="12" t="s">
        <v>3766</v>
      </c>
      <c r="D67" s="17" t="str">
        <f>VLOOKUP($C67,allFlowProduct!$A:$P,4,FALSE)</f>
        <v>ผัดกะพงพริกไทยดํา</v>
      </c>
      <c r="E67" s="17" t="str">
        <f>VLOOKUP($C67,allFlowProduct!$A:$P,5,FALSE)</f>
        <v>จาน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si="1"/>
        <v>7</v>
      </c>
    </row>
    <row r="68" spans="1:8" x14ac:dyDescent="0.5">
      <c r="A68" s="22" t="s">
        <v>1292</v>
      </c>
      <c r="B68" s="22" t="s">
        <v>1306</v>
      </c>
      <c r="C68" s="12" t="s">
        <v>3768</v>
      </c>
      <c r="D68" s="17" t="str">
        <f>VLOOKUP($C68,allFlowProduct!$A:$P,4,FALSE)</f>
        <v>ผัดกระเพราราดข้าว+ไข่ดาว ทะเล</v>
      </c>
      <c r="E68" s="17" t="str">
        <f>VLOOKUP($C68,allFlowProduct!$A:$P,5,FALSE)</f>
        <v>จาน</v>
      </c>
      <c r="F68" s="17">
        <f>VLOOKUP($C68,allFlowProduct!$A:$P,3,FALSE)</f>
        <v>3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22" t="s">
        <v>1292</v>
      </c>
      <c r="B69" s="22" t="s">
        <v>1307</v>
      </c>
      <c r="C69" s="12" t="s">
        <v>3769</v>
      </c>
      <c r="D69" s="17" t="str">
        <f>VLOOKUP($C69,allFlowProduct!$A:$P,4,FALSE)</f>
        <v>ผัดกระเพราราดข้าว+ไข่ดาว หมู</v>
      </c>
      <c r="E69" s="17" t="str">
        <f>VLOOKUP($C69,allFlowProduct!$A:$P,5,FALSE)</f>
        <v>จาน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1"/>
        <v>7</v>
      </c>
    </row>
    <row r="70" spans="1:8" x14ac:dyDescent="0.5">
      <c r="A70" s="22" t="s">
        <v>1292</v>
      </c>
      <c r="B70" s="22" t="s">
        <v>1345</v>
      </c>
      <c r="C70" s="12" t="s">
        <v>3770</v>
      </c>
      <c r="D70" s="17" t="str">
        <f>VLOOKUP($C70,allFlowProduct!$A:$P,4,FALSE)</f>
        <v>ผัดกระเพราราดข้าว+ไข่ดาว หมึก</v>
      </c>
      <c r="E70" s="17" t="str">
        <f>VLOOKUP($C70,allFlowProduct!$A:$P,5,FALSE)</f>
        <v>จาน</v>
      </c>
      <c r="F70" s="17">
        <f>VLOOKUP($C70,allFlowProduct!$A:$P,3,FALSE)</f>
        <v>3</v>
      </c>
      <c r="G70" s="17">
        <f>VLOOKUP($C70,allFlowProduct!$A:$P,8,FALSE)</f>
        <v>1</v>
      </c>
      <c r="H70" s="17">
        <f t="shared" si="1"/>
        <v>7</v>
      </c>
    </row>
    <row r="71" spans="1:8" x14ac:dyDescent="0.5">
      <c r="A71" s="22" t="s">
        <v>1292</v>
      </c>
      <c r="B71" s="22" t="s">
        <v>1308</v>
      </c>
      <c r="C71" s="12" t="s">
        <v>3771</v>
      </c>
      <c r="D71" s="17" t="str">
        <f>VLOOKUP($C71,allFlowProduct!$A:$P,4,FALSE)</f>
        <v>ผัดกระเพราราดข้าว+ไข่ดาว ไก่</v>
      </c>
      <c r="E71" s="17" t="str">
        <f>VLOOKUP($C71,allFlowProduct!$A:$P,5,FALSE)</f>
        <v>จาน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22" t="s">
        <v>1097</v>
      </c>
      <c r="B72" s="22" t="s">
        <v>765</v>
      </c>
      <c r="C72" s="12" t="s">
        <v>3772</v>
      </c>
      <c r="D72" s="17" t="str">
        <f>VLOOKUP($C72,allFlowProduct!$A:$P,4,FALSE)</f>
        <v>ผัดไทยกุ้งสด</v>
      </c>
      <c r="E72" s="17" t="str">
        <f>VLOOKUP($C72,allFlowProduct!$A:$P,5,FALSE)</f>
        <v>จาน</v>
      </c>
      <c r="F72" s="17">
        <f>VLOOKUP($C72,allFlowProduct!$A:$P,3,FALSE)</f>
        <v>3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22" t="s">
        <v>1232</v>
      </c>
      <c r="B73" s="22" t="s">
        <v>765</v>
      </c>
      <c r="C73" s="12" t="s">
        <v>3905</v>
      </c>
      <c r="D73" s="17" t="str">
        <f>VLOOKUP($C73,allFlowProduct!$A:$P,4,FALSE)</f>
        <v>ผักสด</v>
      </c>
      <c r="E73" s="17" t="str">
        <f>VLOOKUP($C73,allFlowProduct!$A:$P,5,FALSE)</f>
        <v>จาน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22" t="s">
        <v>1123</v>
      </c>
      <c r="B74" s="22" t="s">
        <v>1005</v>
      </c>
      <c r="C74" s="12" t="s">
        <v>3906</v>
      </c>
      <c r="D74" s="17" t="str">
        <f>VLOOKUP($C74,allFlowProduct!$A:$P,4,FALSE)</f>
        <v>ผลไม้รวม ใหญ่</v>
      </c>
      <c r="E74" s="17" t="str">
        <f>VLOOKUP($C74,allFlowProduct!$A:$P,5,FALSE)</f>
        <v>จาน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22" t="s">
        <v>1123</v>
      </c>
      <c r="B75" s="22" t="s">
        <v>1006</v>
      </c>
      <c r="C75" s="12" t="s">
        <v>3907</v>
      </c>
      <c r="D75" s="17" t="str">
        <f>VLOOKUP($C75,allFlowProduct!$A:$P,4,FALSE)</f>
        <v>ผลไม้รวม เล็ก</v>
      </c>
      <c r="E75" s="17" t="str">
        <f>VLOOKUP($C75,allFlowProduct!$A:$P,5,FALSE)</f>
        <v>จาน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22" t="s">
        <v>1161</v>
      </c>
      <c r="B76" s="22" t="s">
        <v>1328</v>
      </c>
      <c r="C76" s="12" t="s">
        <v>3908</v>
      </c>
      <c r="D76" s="17" t="str">
        <f>VLOOKUP($C76,allFlowProduct!$A:$P,4,FALSE)</f>
        <v>มะพร้าวอ่อน</v>
      </c>
      <c r="E76" s="17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22" t="s">
        <v>1161</v>
      </c>
      <c r="B77" s="22" t="s">
        <v>1329</v>
      </c>
      <c r="C77" s="12" t="s">
        <v>3909</v>
      </c>
      <c r="D77" s="17" t="str">
        <f>VLOOKUP($C77,allFlowProduct!$A:$P,4,FALSE)</f>
        <v>ส้มโอปอก</v>
      </c>
      <c r="E77" s="17" t="str">
        <f>VLOOKUP($C77,allFlowProduct!$A:$P,5,FALSE)</f>
        <v>จาน</v>
      </c>
      <c r="F77" s="17">
        <f>VLOOKUP($C77,allFlowProduct!$A:$P,3,FALSE)</f>
        <v>3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22" t="s">
        <v>1161</v>
      </c>
      <c r="B78" s="22" t="s">
        <v>1330</v>
      </c>
      <c r="C78" s="12" t="s">
        <v>3909</v>
      </c>
      <c r="D78" s="17" t="str">
        <f>VLOOKUP($C78,allFlowProduct!$A:$P,4,FALSE)</f>
        <v>ส้มโอปอก</v>
      </c>
      <c r="E78" s="17" t="str">
        <f>VLOOKUP($C78,allFlowProduct!$A:$P,5,FALSE)</f>
        <v>จาน</v>
      </c>
      <c r="F78" s="17">
        <f>VLOOKUP($C78,allFlowProduct!$A:$P,3,FALSE)</f>
        <v>3</v>
      </c>
      <c r="G78" s="17">
        <f>VLOOKUP($C78,allFlowProduct!$A:$P,8,FALSE)</f>
        <v>1</v>
      </c>
      <c r="H78" s="17">
        <f t="shared" si="1"/>
        <v>7</v>
      </c>
    </row>
    <row r="79" spans="1:8" x14ac:dyDescent="0.5">
      <c r="A79" s="22" t="s">
        <v>1241</v>
      </c>
      <c r="B79" s="22" t="s">
        <v>765</v>
      </c>
      <c r="C79" s="12" t="s">
        <v>3773</v>
      </c>
      <c r="D79" s="17" t="str">
        <f>VLOOKUP($C79,allFlowProduct!$A:$P,4,FALSE)</f>
        <v>ปูม้านึ่ง+น้ำจิ้มเเซ่บ</v>
      </c>
      <c r="E79" s="17" t="str">
        <f>VLOOKUP($C79,allFlowProduct!$A:$P,5,FALSE)</f>
        <v>จาน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5">
      <c r="A80" s="22" t="s">
        <v>1242</v>
      </c>
      <c r="B80" s="22" t="s">
        <v>765</v>
      </c>
      <c r="C80" s="12" t="s">
        <v>3774</v>
      </c>
      <c r="D80" s="17" t="str">
        <f>VLOOKUP($C80,allFlowProduct!$A:$P,4,FALSE)</f>
        <v>ปูดองน้ำปลา</v>
      </c>
      <c r="E80" s="17" t="str">
        <f>VLOOKUP($C80,allFlowProduct!$A:$P,5,FALSE)</f>
        <v>จาน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5">
      <c r="A81" s="22" t="s">
        <v>1150</v>
      </c>
      <c r="B81" s="22" t="s">
        <v>1323</v>
      </c>
      <c r="C81" s="12" t="s">
        <v>3775</v>
      </c>
      <c r="D81" s="17" t="str">
        <f>VLOOKUP($C81,allFlowProduct!$A:$P,4,FALSE)</f>
        <v>ปลาอินทรีย์ทอดน้ำปลา ใหญ่</v>
      </c>
      <c r="E81" s="17" t="str">
        <f>VLOOKUP($C81,allFlowProduct!$A:$P,5,FALSE)</f>
        <v>จาน</v>
      </c>
      <c r="F81" s="17">
        <f>VLOOKUP($C81,allFlowProduct!$A:$P,3,FALSE)</f>
        <v>3</v>
      </c>
      <c r="G81" s="17">
        <f>VLOOKUP($C81,allFlowProduct!$A:$P,8,FALSE)</f>
        <v>1</v>
      </c>
      <c r="H81" s="17">
        <f t="shared" si="1"/>
        <v>7</v>
      </c>
    </row>
    <row r="82" spans="1:8" x14ac:dyDescent="0.5">
      <c r="A82" s="22" t="s">
        <v>1253</v>
      </c>
      <c r="B82" s="22" t="s">
        <v>765</v>
      </c>
      <c r="C82" s="24"/>
      <c r="D82" s="17" t="e">
        <f>VLOOKUP($C82,allFlowProduct!$A:$P,4,FALSE)</f>
        <v>#N/A</v>
      </c>
      <c r="E82" s="17" t="e">
        <f>VLOOKUP($C82,allFlowProduct!$A:$P,5,FALSE)</f>
        <v>#N/A</v>
      </c>
      <c r="F82" s="17" t="e">
        <f>VLOOKUP($C82,allFlowProduct!$A:$P,3,FALSE)</f>
        <v>#N/A</v>
      </c>
      <c r="G82" s="17" t="e">
        <f>VLOOKUP($C82,allFlowProduct!$A:$P,8,FALSE)</f>
        <v>#N/A</v>
      </c>
      <c r="H82" s="17" t="e">
        <f t="shared" si="1"/>
        <v>#N/A</v>
      </c>
    </row>
    <row r="83" spans="1:8" x14ac:dyDescent="0.5">
      <c r="A83" s="22" t="s">
        <v>887</v>
      </c>
      <c r="B83" s="22" t="s">
        <v>765</v>
      </c>
      <c r="C83" s="24"/>
      <c r="D83" s="17" t="e">
        <f>VLOOKUP($C83,allFlowProduct!$A:$P,4,FALSE)</f>
        <v>#N/A</v>
      </c>
      <c r="E83" s="17" t="e">
        <f>VLOOKUP($C83,allFlowProduct!$A:$P,5,FALSE)</f>
        <v>#N/A</v>
      </c>
      <c r="F83" s="17" t="e">
        <f>VLOOKUP($C83,allFlowProduct!$A:$P,3,FALSE)</f>
        <v>#N/A</v>
      </c>
      <c r="G83" s="17" t="e">
        <f>VLOOKUP($C83,allFlowProduct!$A:$P,8,FALSE)</f>
        <v>#N/A</v>
      </c>
      <c r="H83" s="17" t="e">
        <f t="shared" si="1"/>
        <v>#N/A</v>
      </c>
    </row>
    <row r="84" spans="1:8" x14ac:dyDescent="0.5">
      <c r="A84" s="22" t="s">
        <v>1129</v>
      </c>
      <c r="B84" s="22" t="s">
        <v>765</v>
      </c>
      <c r="C84" s="12" t="s">
        <v>3776</v>
      </c>
      <c r="D84" s="17" t="str">
        <f>VLOOKUP($C84,allFlowProduct!$A:$P,4,FALSE)</f>
        <v>ปลาทรายทอดขมิ้น</v>
      </c>
      <c r="E84" s="17" t="str">
        <f>VLOOKUP($C84,allFlowProduct!$A:$P,5,FALSE)</f>
        <v>จาน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</row>
    <row r="85" spans="1:8" x14ac:dyDescent="0.5">
      <c r="A85" s="22" t="s">
        <v>1227</v>
      </c>
      <c r="B85" s="22" t="s">
        <v>765</v>
      </c>
      <c r="C85" s="12" t="s">
        <v>3776</v>
      </c>
      <c r="D85" s="17" t="str">
        <f>VLOOKUP($C85,allFlowProduct!$A:$P,4,FALSE)</f>
        <v>ปลาทรายทอดขมิ้น</v>
      </c>
      <c r="E85" s="17" t="str">
        <f>VLOOKUP($C85,allFlowProduct!$A:$P,5,FALSE)</f>
        <v>จาน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5">
      <c r="A86" s="22" t="s">
        <v>1137</v>
      </c>
      <c r="B86" s="22" t="s">
        <v>765</v>
      </c>
      <c r="C86" s="12" t="s">
        <v>3777</v>
      </c>
      <c r="D86" s="17" t="str">
        <f>VLOOKUP($C86,allFlowProduct!$A:$P,4,FALSE)</f>
        <v>ปลาทูสดทอดเครื่อง</v>
      </c>
      <c r="E86" s="17" t="str">
        <f>VLOOKUP($C86,allFlowProduct!$A:$P,5,FALSE)</f>
        <v>จาน</v>
      </c>
      <c r="F86" s="17">
        <f>VLOOKUP($C86,allFlowProduct!$A:$P,3,FALSE)</f>
        <v>3</v>
      </c>
      <c r="G86" s="17">
        <f>VLOOKUP($C86,allFlowProduct!$A:$P,8,FALSE)</f>
        <v>1</v>
      </c>
      <c r="H86" s="17">
        <f t="shared" si="1"/>
        <v>7</v>
      </c>
    </row>
    <row r="87" spans="1:8" x14ac:dyDescent="0.5">
      <c r="A87" s="22" t="s">
        <v>1237</v>
      </c>
      <c r="B87" s="22" t="s">
        <v>765</v>
      </c>
      <c r="C87" s="12" t="s">
        <v>3776</v>
      </c>
      <c r="D87" s="17" t="str">
        <f>VLOOKUP($C87,allFlowProduct!$A:$P,4,FALSE)</f>
        <v>ปลาทรายทอดขมิ้น</v>
      </c>
      <c r="E87" s="17" t="str">
        <f>VLOOKUP($C87,allFlowProduct!$A:$P,5,FALSE)</f>
        <v>จาน</v>
      </c>
      <c r="F87" s="17">
        <f>VLOOKUP($C87,allFlowProduct!$A:$P,3,FALSE)</f>
        <v>3</v>
      </c>
      <c r="G87" s="17">
        <f>VLOOKUP($C87,allFlowProduct!$A:$P,8,FALSE)</f>
        <v>1</v>
      </c>
      <c r="H87" s="17">
        <f t="shared" si="1"/>
        <v>7</v>
      </c>
    </row>
    <row r="88" spans="1:8" x14ac:dyDescent="0.5">
      <c r="A88" s="22" t="s">
        <v>1245</v>
      </c>
      <c r="B88" s="22" t="s">
        <v>765</v>
      </c>
      <c r="C88" s="12" t="s">
        <v>3778</v>
      </c>
      <c r="D88" s="17" t="str">
        <f>VLOOKUP($C88,allFlowProduct!$A:$P,4,FALSE)</f>
        <v>ปลาจาระเม็ดราดพริก</v>
      </c>
      <c r="E88" s="17" t="str">
        <f>VLOOKUP($C88,allFlowProduct!$A:$P,5,FALSE)</f>
        <v>จาน</v>
      </c>
      <c r="F88" s="17">
        <f>VLOOKUP($C88,allFlowProduct!$A:$P,3,FALSE)</f>
        <v>3</v>
      </c>
      <c r="G88" s="17">
        <f>VLOOKUP($C88,allFlowProduct!$A:$P,8,FALSE)</f>
        <v>1</v>
      </c>
      <c r="H88" s="17">
        <f t="shared" si="1"/>
        <v>7</v>
      </c>
    </row>
    <row r="89" spans="1:8" x14ac:dyDescent="0.5">
      <c r="A89" s="22" t="s">
        <v>1146</v>
      </c>
      <c r="B89" s="22" t="s">
        <v>765</v>
      </c>
      <c r="C89" s="12" t="s">
        <v>3779</v>
      </c>
      <c r="D89" s="17" t="str">
        <f>VLOOKUP($C89,allFlowProduct!$A:$P,4,FALSE)</f>
        <v>ปลากะพงทอดน้ำปลา</v>
      </c>
      <c r="E89" s="17" t="str">
        <f>VLOOKUP($C89,allFlowProduct!$A:$P,5,FALSE)</f>
        <v>จาน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1"/>
        <v>7</v>
      </c>
    </row>
    <row r="90" spans="1:8" x14ac:dyDescent="0.5">
      <c r="A90" s="22" t="s">
        <v>1281</v>
      </c>
      <c r="B90" s="22" t="s">
        <v>765</v>
      </c>
      <c r="C90" s="24"/>
      <c r="D90" s="17" t="e">
        <f>VLOOKUP($C90,allFlowProduct!$A:$P,4,FALSE)</f>
        <v>#N/A</v>
      </c>
      <c r="E90" s="17" t="e">
        <f>VLOOKUP($C90,allFlowProduct!$A:$P,5,FALSE)</f>
        <v>#N/A</v>
      </c>
      <c r="F90" s="17" t="e">
        <f>VLOOKUP($C90,allFlowProduct!$A:$P,3,FALSE)</f>
        <v>#N/A</v>
      </c>
      <c r="G90" s="17" t="e">
        <f>VLOOKUP($C90,allFlowProduct!$A:$P,8,FALSE)</f>
        <v>#N/A</v>
      </c>
      <c r="H90" s="17" t="e">
        <f t="shared" si="1"/>
        <v>#N/A</v>
      </c>
    </row>
    <row r="91" spans="1:8" x14ac:dyDescent="0.5">
      <c r="A91" s="22" t="s">
        <v>1258</v>
      </c>
      <c r="B91" s="22" t="s">
        <v>765</v>
      </c>
      <c r="C91" s="24"/>
      <c r="D91" s="17" t="e">
        <f>VLOOKUP($C91,allFlowProduct!$A:$P,4,FALSE)</f>
        <v>#N/A</v>
      </c>
      <c r="E91" s="17" t="e">
        <f>VLOOKUP($C91,allFlowProduct!$A:$P,5,FALSE)</f>
        <v>#N/A</v>
      </c>
      <c r="F91" s="17" t="e">
        <f>VLOOKUP($C91,allFlowProduct!$A:$P,3,FALSE)</f>
        <v>#N/A</v>
      </c>
      <c r="G91" s="17" t="e">
        <f>VLOOKUP($C91,allFlowProduct!$A:$P,8,FALSE)</f>
        <v>#N/A</v>
      </c>
      <c r="H91" s="17" t="e">
        <f t="shared" si="1"/>
        <v>#N/A</v>
      </c>
    </row>
    <row r="92" spans="1:8" x14ac:dyDescent="0.5">
      <c r="A92" s="22" t="s">
        <v>1190</v>
      </c>
      <c r="B92" s="22" t="s">
        <v>765</v>
      </c>
      <c r="C92" s="12" t="s">
        <v>3780</v>
      </c>
      <c r="D92" s="17" t="str">
        <f>VLOOKUP($C92,allFlowProduct!$A:$P,4,FALSE)</f>
        <v>บาร์บีคิวหมูหรือไก่</v>
      </c>
      <c r="E92" s="17" t="str">
        <f>VLOOKUP($C92,allFlowProduct!$A:$P,5,FALSE)</f>
        <v>จาน</v>
      </c>
      <c r="F92" s="17">
        <f>VLOOKUP($C92,allFlowProduct!$A:$P,3,FALSE)</f>
        <v>3</v>
      </c>
      <c r="G92" s="17">
        <f>VLOOKUP($C92,allFlowProduct!$A:$P,8,FALSE)</f>
        <v>1</v>
      </c>
      <c r="H92" s="17">
        <f t="shared" si="1"/>
        <v>7</v>
      </c>
    </row>
    <row r="93" spans="1:8" x14ac:dyDescent="0.5">
      <c r="A93" s="22" t="s">
        <v>1208</v>
      </c>
      <c r="B93" s="22" t="s">
        <v>1349</v>
      </c>
      <c r="C93" s="12" t="s">
        <v>3781</v>
      </c>
      <c r="D93" s="17" t="str">
        <f>VLOOKUP($C93,allFlowProduct!$A:$P,4,FALSE)</f>
        <v>บานาน่าอัพไซส์ดาว</v>
      </c>
      <c r="E93" s="17" t="str">
        <f>VLOOKUP($C93,allFlowProduct!$A:$P,5,FALSE)</f>
        <v>จาน</v>
      </c>
      <c r="F93" s="17">
        <f>VLOOKUP($C93,allFlowProduct!$A:$P,3,FALSE)</f>
        <v>3</v>
      </c>
      <c r="G93" s="17">
        <f>VLOOKUP($C93,allFlowProduct!$A:$P,8,FALSE)</f>
        <v>1</v>
      </c>
      <c r="H93" s="17">
        <f t="shared" si="1"/>
        <v>7</v>
      </c>
    </row>
    <row r="94" spans="1:8" x14ac:dyDescent="0.5">
      <c r="A94" s="22" t="s">
        <v>1208</v>
      </c>
      <c r="B94" s="22" t="s">
        <v>765</v>
      </c>
      <c r="C94" s="12" t="s">
        <v>3781</v>
      </c>
      <c r="D94" s="17" t="str">
        <f>VLOOKUP($C94,allFlowProduct!$A:$P,4,FALSE)</f>
        <v>บานาน่าอัพไซส์ดาว</v>
      </c>
      <c r="E94" s="17" t="str">
        <f>VLOOKUP($C94,allFlowProduct!$A:$P,5,FALSE)</f>
        <v>จาน</v>
      </c>
      <c r="F94" s="17">
        <f>VLOOKUP($C94,allFlowProduct!$A:$P,3,FALSE)</f>
        <v>3</v>
      </c>
      <c r="G94" s="17">
        <f>VLOOKUP($C94,allFlowProduct!$A:$P,8,FALSE)</f>
        <v>1</v>
      </c>
      <c r="H94" s="17">
        <f t="shared" si="1"/>
        <v>7</v>
      </c>
    </row>
    <row r="95" spans="1:8" x14ac:dyDescent="0.5">
      <c r="A95" s="22" t="s">
        <v>1208</v>
      </c>
      <c r="B95" s="22" t="s">
        <v>1283</v>
      </c>
      <c r="C95" s="12" t="s">
        <v>3781</v>
      </c>
      <c r="D95" s="17" t="str">
        <f>VLOOKUP($C95,allFlowProduct!$A:$P,4,FALSE)</f>
        <v>บานาน่าอัพไซส์ดาว</v>
      </c>
      <c r="E95" s="17" t="str">
        <f>VLOOKUP($C95,allFlowProduct!$A:$P,5,FALSE)</f>
        <v>จาน</v>
      </c>
      <c r="F95" s="17">
        <f>VLOOKUP($C95,allFlowProduct!$A:$P,3,FALSE)</f>
        <v>3</v>
      </c>
      <c r="G95" s="17">
        <f>VLOOKUP($C95,allFlowProduct!$A:$P,8,FALSE)</f>
        <v>1</v>
      </c>
      <c r="H95" s="17">
        <f t="shared" si="1"/>
        <v>7</v>
      </c>
    </row>
    <row r="96" spans="1:8" x14ac:dyDescent="0.5">
      <c r="A96" s="22" t="s">
        <v>1200</v>
      </c>
      <c r="B96" s="22" t="s">
        <v>765</v>
      </c>
      <c r="C96" s="12" t="s">
        <v>3782</v>
      </c>
      <c r="D96" s="17" t="str">
        <f>VLOOKUP($C96,allFlowProduct!$A:$P,4,FALSE)</f>
        <v>บานาน่าคาบาน่าซีซ่าร์สลัด</v>
      </c>
      <c r="E96" s="17" t="str">
        <f>VLOOKUP($C96,allFlowProduct!$A:$P,5,FALSE)</f>
        <v>จาน</v>
      </c>
      <c r="F96" s="17">
        <f>VLOOKUP($C96,allFlowProduct!$A:$P,3,FALSE)</f>
        <v>3</v>
      </c>
      <c r="G96" s="17">
        <f>VLOOKUP($C96,allFlowProduct!$A:$P,8,FALSE)</f>
        <v>1</v>
      </c>
      <c r="H96" s="17">
        <f t="shared" si="1"/>
        <v>7</v>
      </c>
    </row>
    <row r="97" spans="1:8" x14ac:dyDescent="0.5">
      <c r="A97" s="22" t="s">
        <v>1263</v>
      </c>
      <c r="B97" s="22" t="s">
        <v>765</v>
      </c>
      <c r="C97" s="12" t="s">
        <v>3929</v>
      </c>
      <c r="D97" s="17" t="str">
        <f>VLOOKUP($C97,allFlowProduct!$A:$P,4,FALSE)</f>
        <v>น้ำมะพร้าวปั่น</v>
      </c>
      <c r="E97" s="17" t="str">
        <f>VLOOKUP($C97,allFlowProduct!$A:$P,5,FALSE)</f>
        <v>แก้ว</v>
      </c>
      <c r="F97" s="17">
        <f>VLOOKUP($C97,allFlowProduct!$A:$P,3,FALSE)</f>
        <v>3</v>
      </c>
      <c r="G97" s="17">
        <f>VLOOKUP($C97,allFlowProduct!$A:$P,8,FALSE)</f>
        <v>1</v>
      </c>
      <c r="H97" s="17">
        <f t="shared" si="1"/>
        <v>7</v>
      </c>
    </row>
    <row r="98" spans="1:8" x14ac:dyDescent="0.5">
      <c r="A98" s="22" t="s">
        <v>1264</v>
      </c>
      <c r="B98" s="22" t="s">
        <v>765</v>
      </c>
      <c r="C98" s="12" t="s">
        <v>3930</v>
      </c>
      <c r="D98" s="17" t="str">
        <f>VLOOKUP($C98,allFlowProduct!$A:$P,4,FALSE)</f>
        <v>น้ำมะนาวปั่น</v>
      </c>
      <c r="E98" s="17" t="str">
        <f>VLOOKUP($C98,allFlowProduct!$A:$P,5,FALSE)</f>
        <v>แก้ว</v>
      </c>
      <c r="F98" s="17">
        <f>VLOOKUP($C98,allFlowProduct!$A:$P,3,FALSE)</f>
        <v>3</v>
      </c>
      <c r="G98" s="17">
        <f>VLOOKUP($C98,allFlowProduct!$A:$P,8,FALSE)</f>
        <v>1</v>
      </c>
      <c r="H98" s="17">
        <f t="shared" si="1"/>
        <v>7</v>
      </c>
    </row>
    <row r="99" spans="1:8" x14ac:dyDescent="0.5">
      <c r="A99" s="22" t="s">
        <v>1132</v>
      </c>
      <c r="B99" s="22" t="s">
        <v>765</v>
      </c>
      <c r="C99" s="12" t="s">
        <v>3783</v>
      </c>
      <c r="D99" s="17" t="str">
        <f>VLOOKUP($C99,allFlowProduct!$A:$P,4,FALSE)</f>
        <v>น้ำพริกศรีสะใภ้</v>
      </c>
      <c r="E99" s="17" t="str">
        <f>VLOOKUP($C99,allFlowProduct!$A:$P,5,FALSE)</f>
        <v>จาน</v>
      </c>
      <c r="F99" s="17">
        <f>VLOOKUP($C99,allFlowProduct!$A:$P,3,FALSE)</f>
        <v>3</v>
      </c>
      <c r="G99" s="17">
        <f>VLOOKUP($C99,allFlowProduct!$A:$P,8,FALSE)</f>
        <v>1</v>
      </c>
      <c r="H99" s="17">
        <f t="shared" si="1"/>
        <v>7</v>
      </c>
    </row>
    <row r="100" spans="1:8" x14ac:dyDescent="0.5">
      <c r="A100" s="22" t="s">
        <v>1269</v>
      </c>
      <c r="B100" s="22" t="s">
        <v>765</v>
      </c>
      <c r="C100" s="12" t="s">
        <v>3931</v>
      </c>
      <c r="D100" s="17" t="str">
        <f>VLOOKUP($C100,allFlowProduct!$A:$P,4,FALSE)</f>
        <v>น้ำฝาง</v>
      </c>
      <c r="E100" s="17" t="str">
        <f>VLOOKUP($C100,allFlowProduct!$A:$P,5,FALSE)</f>
        <v>แก้ว</v>
      </c>
      <c r="F100" s="17">
        <f>VLOOKUP($C100,allFlowProduct!$A:$P,3,FALSE)</f>
        <v>3</v>
      </c>
      <c r="G100" s="17">
        <f>VLOOKUP($C100,allFlowProduct!$A:$P,8,FALSE)</f>
        <v>1</v>
      </c>
      <c r="H100" s="17">
        <f t="shared" si="1"/>
        <v>7</v>
      </c>
    </row>
    <row r="101" spans="1:8" x14ac:dyDescent="0.5">
      <c r="A101" s="22" t="s">
        <v>1262</v>
      </c>
      <c r="B101" s="22" t="s">
        <v>765</v>
      </c>
      <c r="C101" s="12" t="s">
        <v>3932</v>
      </c>
      <c r="D101" s="17" t="str">
        <f>VLOOKUP($C101,allFlowProduct!$A:$P,4,FALSE)</f>
        <v>น้ำผึ้งมะนาวโซดา</v>
      </c>
      <c r="E101" s="17" t="str">
        <f>VLOOKUP($C101,allFlowProduct!$A:$P,5,FALSE)</f>
        <v>แก้ว</v>
      </c>
      <c r="F101" s="17">
        <f>VLOOKUP($C101,allFlowProduct!$A:$P,3,FALSE)</f>
        <v>3</v>
      </c>
      <c r="G101" s="17">
        <f>VLOOKUP($C101,allFlowProduct!$A:$P,8,FALSE)</f>
        <v>1</v>
      </c>
      <c r="H101" s="17">
        <f t="shared" si="1"/>
        <v>7</v>
      </c>
    </row>
    <row r="102" spans="1:8" x14ac:dyDescent="0.5">
      <c r="A102" s="22" t="s">
        <v>1108</v>
      </c>
      <c r="B102" s="22" t="s">
        <v>765</v>
      </c>
      <c r="C102" s="12" t="s">
        <v>3933</v>
      </c>
      <c r="D102" s="17" t="str">
        <f>VLOOKUP($C102,allFlowProduct!$A:$P,4,FALSE)</f>
        <v>น้ำผลไม้รวมปั่น</v>
      </c>
      <c r="E102" s="17" t="str">
        <f>VLOOKUP($C102,allFlowProduct!$A:$P,5,FALSE)</f>
        <v>แก้ว</v>
      </c>
      <c r="F102" s="17">
        <f>VLOOKUP($C102,allFlowProduct!$A:$P,3,FALSE)</f>
        <v>3</v>
      </c>
      <c r="G102" s="17">
        <f>VLOOKUP($C102,allFlowProduct!$A:$P,8,FALSE)</f>
        <v>1</v>
      </c>
      <c r="H102" s="17">
        <f t="shared" si="1"/>
        <v>7</v>
      </c>
    </row>
    <row r="103" spans="1:8" x14ac:dyDescent="0.5">
      <c r="A103" s="22" t="s">
        <v>1111</v>
      </c>
      <c r="B103" s="22" t="s">
        <v>765</v>
      </c>
      <c r="C103" s="12" t="s">
        <v>3934</v>
      </c>
      <c r="D103" s="17" t="str">
        <f>VLOOKUP($C103,allFlowProduct!$A:$P,4,FALSE)</f>
        <v>น้ำผลไม้โซดา</v>
      </c>
      <c r="E103" s="17" t="str">
        <f>VLOOKUP($C103,allFlowProduct!$A:$P,5,FALSE)</f>
        <v>แก้ว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5">
      <c r="A104" s="22" t="s">
        <v>1261</v>
      </c>
      <c r="B104" s="22" t="s">
        <v>765</v>
      </c>
      <c r="C104" s="12" t="s">
        <v>3935</v>
      </c>
      <c r="D104" s="17" t="str">
        <f>VLOOKUP($C104,allFlowProduct!$A:$P,4,FALSE)</f>
        <v>น้ำปั่น</v>
      </c>
      <c r="E104" s="17" t="str">
        <f>VLOOKUP($C104,allFlowProduct!$A:$P,5,FALSE)</f>
        <v>แก้ว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5">
      <c r="A105" s="22" t="s">
        <v>1100</v>
      </c>
      <c r="B105" s="22" t="s">
        <v>765</v>
      </c>
      <c r="C105" s="12" t="s">
        <v>3936</v>
      </c>
      <c r="D105" s="17" t="str">
        <f>VLOOKUP($C105,allFlowProduct!$A:$P,4,FALSE)</f>
        <v>น้ำดื่ม</v>
      </c>
      <c r="E105" s="17" t="str">
        <f>VLOOKUP($C105,allFlowProduct!$A:$P,5,FALSE)</f>
        <v>ขวด</v>
      </c>
      <c r="F105" s="17">
        <f>VLOOKUP($C105,allFlowProduct!$A:$P,3,FALSE)</f>
        <v>5</v>
      </c>
      <c r="G105" s="17">
        <f>VLOOKUP($C105,allFlowProduct!$A:$P,8,FALSE)</f>
        <v>1</v>
      </c>
      <c r="H105" s="17">
        <f t="shared" si="1"/>
        <v>7</v>
      </c>
    </row>
    <row r="106" spans="1:8" x14ac:dyDescent="0.5">
      <c r="A106" s="22" t="s">
        <v>1278</v>
      </c>
      <c r="B106" s="22" t="s">
        <v>765</v>
      </c>
      <c r="C106" s="12" t="s">
        <v>3937</v>
      </c>
      <c r="D106" s="17" t="str">
        <f>VLOOKUP($C106,allFlowProduct!$A:$P,4,FALSE)</f>
        <v>น้ำแข็ง ใหญ่</v>
      </c>
      <c r="E106" s="17" t="str">
        <f>VLOOKUP($C106,allFlowProduct!$A:$P,5,FALSE)</f>
        <v>ชุด</v>
      </c>
      <c r="F106" s="17">
        <f>VLOOKUP($C106,allFlowProduct!$A:$P,3,FALSE)</f>
        <v>3</v>
      </c>
      <c r="G106" s="17">
        <f>VLOOKUP($C106,allFlowProduct!$A:$P,8,FALSE)</f>
        <v>1</v>
      </c>
      <c r="H106" s="17">
        <f t="shared" si="1"/>
        <v>7</v>
      </c>
    </row>
    <row r="107" spans="1:8" x14ac:dyDescent="0.5">
      <c r="A107" s="22" t="s">
        <v>1101</v>
      </c>
      <c r="B107" s="22" t="s">
        <v>765</v>
      </c>
      <c r="C107" s="12" t="s">
        <v>3938</v>
      </c>
      <c r="D107" s="17" t="str">
        <f>VLOOKUP($C107,allFlowProduct!$A:$P,4,FALSE)</f>
        <v>น้ำแข็ง</v>
      </c>
      <c r="E107" s="17" t="str">
        <f>VLOOKUP($C107,allFlowProduct!$A:$P,5,FALSE)</f>
        <v>ชุด</v>
      </c>
      <c r="F107" s="17">
        <f>VLOOKUP($C107,allFlowProduct!$A:$P,3,FALSE)</f>
        <v>3</v>
      </c>
      <c r="G107" s="17">
        <f>VLOOKUP($C107,allFlowProduct!$A:$P,8,FALSE)</f>
        <v>1</v>
      </c>
      <c r="H107" s="17">
        <f t="shared" si="1"/>
        <v>7</v>
      </c>
    </row>
    <row r="108" spans="1:8" x14ac:dyDescent="0.5">
      <c r="A108" s="22" t="s">
        <v>1260</v>
      </c>
      <c r="B108" s="22" t="s">
        <v>765</v>
      </c>
      <c r="C108" s="12" t="s">
        <v>3939</v>
      </c>
      <c r="D108" s="17" t="str">
        <f>VLOOKUP($C108,allFlowProduct!$A:$P,4,FALSE)</f>
        <v>น้ำเสาวรสโซดา</v>
      </c>
      <c r="E108" s="17" t="str">
        <f>VLOOKUP($C108,allFlowProduct!$A:$P,5,FALSE)</f>
        <v>แก้ว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1"/>
        <v>7</v>
      </c>
    </row>
    <row r="109" spans="1:8" x14ac:dyDescent="0.5">
      <c r="A109" s="22" t="s">
        <v>1110</v>
      </c>
      <c r="B109" s="22" t="s">
        <v>765</v>
      </c>
      <c r="C109" s="12" t="s">
        <v>3899</v>
      </c>
      <c r="D109" s="17" t="str">
        <f>VLOOKUP($C109,allFlowProduct!$A:$P,4,FALSE)</f>
        <v>น้ำสับปะรดปั่นกับไอศกรีมกะทิ</v>
      </c>
      <c r="E109" s="17" t="str">
        <f>VLOOKUP($C109,allFlowProduct!$A:$P,5,FALSE)</f>
        <v>แก้ว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1"/>
        <v>7</v>
      </c>
    </row>
    <row r="110" spans="1:8" x14ac:dyDescent="0.5">
      <c r="A110" s="22" t="s">
        <v>1130</v>
      </c>
      <c r="B110" s="22" t="s">
        <v>765</v>
      </c>
      <c r="C110" s="12" t="s">
        <v>3784</v>
      </c>
      <c r="D110" s="17" t="str">
        <f>VLOOKUP($C110,allFlowProduct!$A:$P,4,FALSE)</f>
        <v>น้ําพริก 3 สะใภ้</v>
      </c>
      <c r="E110" s="17" t="str">
        <f>VLOOKUP($C110,allFlowProduct!$A:$P,5,FALSE)</f>
        <v>จาน</v>
      </c>
      <c r="F110" s="17">
        <f>VLOOKUP($C110,allFlowProduct!$A:$P,3,FALSE)</f>
        <v>3</v>
      </c>
      <c r="G110" s="17">
        <f>VLOOKUP($C110,allFlowProduct!$A:$P,8,FALSE)</f>
        <v>1</v>
      </c>
      <c r="H110" s="17">
        <f t="shared" si="1"/>
        <v>7</v>
      </c>
    </row>
    <row r="111" spans="1:8" x14ac:dyDescent="0.5">
      <c r="A111" s="22" t="s">
        <v>1107</v>
      </c>
      <c r="B111" s="22" t="s">
        <v>765</v>
      </c>
      <c r="C111" s="12" t="s">
        <v>3932</v>
      </c>
      <c r="D111" s="17" t="str">
        <f>VLOOKUP($C111,allFlowProduct!$A:$P,4,FALSE)</f>
        <v>น้ำผึ้งมะนาวโซดา</v>
      </c>
      <c r="E111" s="17" t="str">
        <f>VLOOKUP($C111,allFlowProduct!$A:$P,5,FALSE)</f>
        <v>แก้ว</v>
      </c>
      <c r="F111" s="17">
        <f>VLOOKUP($C111,allFlowProduct!$A:$P,3,FALSE)</f>
        <v>3</v>
      </c>
      <c r="G111" s="17">
        <f>VLOOKUP($C111,allFlowProduct!$A:$P,8,FALSE)</f>
        <v>1</v>
      </c>
      <c r="H111" s="17">
        <f t="shared" si="1"/>
        <v>7</v>
      </c>
    </row>
    <row r="112" spans="1:8" x14ac:dyDescent="0.5">
      <c r="A112" s="22" t="s">
        <v>1140</v>
      </c>
      <c r="B112" s="22" t="s">
        <v>765</v>
      </c>
      <c r="C112" s="12" t="s">
        <v>3785</v>
      </c>
      <c r="D112" s="17" t="str">
        <f>VLOOKUP($C112,allFlowProduct!$A:$P,4,FALSE)</f>
        <v>ทะเลเดือด</v>
      </c>
      <c r="E112" s="17" t="str">
        <f>VLOOKUP($C112,allFlowProduct!$A:$P,5,FALSE)</f>
        <v>จาน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1"/>
        <v>7</v>
      </c>
    </row>
    <row r="113" spans="1:8" x14ac:dyDescent="0.5">
      <c r="A113" s="22" t="s">
        <v>1162</v>
      </c>
      <c r="B113" s="22" t="s">
        <v>765</v>
      </c>
      <c r="C113" s="12" t="s">
        <v>3787</v>
      </c>
      <c r="D113" s="17" t="str">
        <f>VLOOKUP($C113,allFlowProduct!$A:$P,4,FALSE)</f>
        <v>ถั่ว</v>
      </c>
      <c r="E113" s="17" t="str">
        <f>VLOOKUP($C113,allFlowProduct!$A:$P,5,FALSE)</f>
        <v>จาน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5">
      <c r="A114" s="22" t="s">
        <v>1114</v>
      </c>
      <c r="B114" s="22" t="s">
        <v>765</v>
      </c>
      <c r="C114" s="12" t="s">
        <v>3940</v>
      </c>
      <c r="D114" s="17" t="str">
        <f>VLOOKUP($C114,allFlowProduct!$A:$P,4,FALSE)</f>
        <v>ตะลิงปลิงโซดา</v>
      </c>
      <c r="E114" s="17" t="str">
        <f>VLOOKUP($C114,allFlowProduct!$A:$P,5,FALSE)</f>
        <v>แก้ว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5">
      <c r="A115" s="22" t="s">
        <v>1226</v>
      </c>
      <c r="B115" s="22" t="s">
        <v>1350</v>
      </c>
      <c r="C115" s="12" t="s">
        <v>3788</v>
      </c>
      <c r="D115" s="17" t="str">
        <f>VLOOKUP($C115,allFlowProduct!$A:$P,4,FALSE)</f>
        <v>ต้มส้มปลากระบอก ถ้วย</v>
      </c>
      <c r="E115" s="17" t="str">
        <f>VLOOKUP($C115,allFlowProduct!$A:$P,5,FALSE)</f>
        <v>ถ้วย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1"/>
        <v>7</v>
      </c>
    </row>
    <row r="116" spans="1:8" x14ac:dyDescent="0.5">
      <c r="A116" s="22" t="s">
        <v>1226</v>
      </c>
      <c r="B116" s="22" t="s">
        <v>1351</v>
      </c>
      <c r="C116" s="12" t="s">
        <v>3789</v>
      </c>
      <c r="D116" s="17" t="str">
        <f>VLOOKUP($C116,allFlowProduct!$A:$P,4,FALSE)</f>
        <v>ต้มส้มปลากระบอก หม้อไฟ</v>
      </c>
      <c r="E116" s="17" t="str">
        <f>VLOOKUP($C116,allFlowProduct!$A:$P,5,FALSE)</f>
        <v>หม้อ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1"/>
        <v>7</v>
      </c>
    </row>
    <row r="117" spans="1:8" x14ac:dyDescent="0.5">
      <c r="A117" s="22" t="s">
        <v>1121</v>
      </c>
      <c r="B117" s="22" t="s">
        <v>765</v>
      </c>
      <c r="C117" s="12" t="s">
        <v>3895</v>
      </c>
      <c r="D117" s="17" t="str">
        <f>VLOOKUP($C117,allFlowProduct!$A:$P,4,FALSE)</f>
        <v>ซอร์เบท์มะพร้าว+กล้วยทอด</v>
      </c>
      <c r="E117" s="17" t="str">
        <f>VLOOKUP($C117,allFlowProduct!$A:$P,5,FALSE)</f>
        <v>จาน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1"/>
        <v>7</v>
      </c>
    </row>
    <row r="118" spans="1:8" x14ac:dyDescent="0.5">
      <c r="A118" s="22" t="s">
        <v>1124</v>
      </c>
      <c r="B118" s="22" t="s">
        <v>765</v>
      </c>
      <c r="C118" s="12" t="s">
        <v>3896</v>
      </c>
      <c r="D118" s="17" t="str">
        <f>VLOOKUP($C118,allFlowProduct!$A:$P,4,FALSE)</f>
        <v>ซอร์เบท์มะขามแซ่บ</v>
      </c>
      <c r="E118" s="17" t="str">
        <f>VLOOKUP($C118,allFlowProduct!$A:$P,5,FALSE)</f>
        <v>จาน</v>
      </c>
      <c r="F118" s="17">
        <f>VLOOKUP($C118,allFlowProduct!$A:$P,3,FALSE)</f>
        <v>3</v>
      </c>
      <c r="G118" s="17">
        <f>VLOOKUP($C118,allFlowProduct!$A:$P,8,FALSE)</f>
        <v>1</v>
      </c>
      <c r="H118" s="17">
        <f t="shared" si="1"/>
        <v>7</v>
      </c>
    </row>
    <row r="119" spans="1:8" x14ac:dyDescent="0.5">
      <c r="A119" s="22" t="s">
        <v>1126</v>
      </c>
      <c r="B119" s="22" t="s">
        <v>765</v>
      </c>
      <c r="C119" s="12" t="s">
        <v>3897</v>
      </c>
      <c r="D119" s="17" t="str">
        <f>VLOOKUP($C119,allFlowProduct!$A:$P,4,FALSE)</f>
        <v>ซอร์เบท์เสาวรสโยเกิร์ต</v>
      </c>
      <c r="E119" s="17" t="str">
        <f>VLOOKUP($C119,allFlowProduct!$A:$P,5,FALSE)</f>
        <v>จาน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1"/>
        <v>7</v>
      </c>
    </row>
    <row r="120" spans="1:8" x14ac:dyDescent="0.5">
      <c r="A120" s="22" t="s">
        <v>1211</v>
      </c>
      <c r="B120" s="22" t="s">
        <v>765</v>
      </c>
      <c r="C120" s="12" t="s">
        <v>3946</v>
      </c>
      <c r="D120" s="17" t="str">
        <f>VLOOKUP($C120,allFlowProduct!$A:$P,4,FALSE)</f>
        <v>ชุดกาเเฟ</v>
      </c>
      <c r="E120" s="17" t="str">
        <f>VLOOKUP($C120,allFlowProduct!$A:$P,5,FALSE)</f>
        <v>ชุด</v>
      </c>
      <c r="F120" s="17">
        <f>VLOOKUP($C120,allFlowProduct!$A:$P,3,FALSE)</f>
        <v>3</v>
      </c>
      <c r="G120" s="17">
        <f>VLOOKUP($C120,allFlowProduct!$A:$P,8,FALSE)</f>
        <v>1</v>
      </c>
      <c r="H120" s="17">
        <f t="shared" si="1"/>
        <v>7</v>
      </c>
    </row>
    <row r="121" spans="1:8" x14ac:dyDescent="0.5">
      <c r="A121" s="22" t="s">
        <v>1274</v>
      </c>
      <c r="B121" s="22" t="s">
        <v>765</v>
      </c>
      <c r="C121" s="12" t="s">
        <v>3790</v>
      </c>
      <c r="D121" s="17" t="str">
        <f>VLOOKUP($C121,allFlowProduct!$A:$P,4,FALSE)</f>
        <v>ชุดไข่ดาว+ขนมปัง</v>
      </c>
      <c r="E121" s="17" t="str">
        <f>VLOOKUP($C121,allFlowProduct!$A:$P,5,FALSE)</f>
        <v>ชุด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1"/>
        <v>7</v>
      </c>
    </row>
    <row r="122" spans="1:8" x14ac:dyDescent="0.5">
      <c r="A122" s="22" t="s">
        <v>1287</v>
      </c>
      <c r="B122" s="22" t="s">
        <v>1316</v>
      </c>
      <c r="C122" s="12" t="s">
        <v>3791</v>
      </c>
      <c r="D122" s="17" t="str">
        <f>VLOOKUP($C122,allFlowProduct!$A:$P,4,FALSE)</f>
        <v>ชาวเลหลงไพร</v>
      </c>
      <c r="E122" s="17" t="str">
        <f>VLOOKUP($C122,allFlowProduct!$A:$P,5,FALSE)</f>
        <v>จาน</v>
      </c>
      <c r="F122" s="17">
        <f>VLOOKUP($C122,allFlowProduct!$A:$P,3,FALSE)</f>
        <v>3</v>
      </c>
      <c r="G122" s="17">
        <f>VLOOKUP($C122,allFlowProduct!$A:$P,8,FALSE)</f>
        <v>1</v>
      </c>
      <c r="H122" s="17">
        <f t="shared" si="1"/>
        <v>7</v>
      </c>
    </row>
    <row r="123" spans="1:8" x14ac:dyDescent="0.5">
      <c r="A123" s="22" t="s">
        <v>1293</v>
      </c>
      <c r="B123" s="22" t="s">
        <v>765</v>
      </c>
      <c r="C123" s="12" t="s">
        <v>3791</v>
      </c>
      <c r="D123" s="17" t="str">
        <f>VLOOKUP($C123,allFlowProduct!$A:$P,4,FALSE)</f>
        <v>ชาวเลหลงไพร</v>
      </c>
      <c r="E123" s="17" t="str">
        <f>VLOOKUP($C123,allFlowProduct!$A:$P,5,FALSE)</f>
        <v>จาน</v>
      </c>
      <c r="F123" s="17">
        <f>VLOOKUP($C123,allFlowProduct!$A:$P,3,FALSE)</f>
        <v>3</v>
      </c>
      <c r="G123" s="17">
        <f>VLOOKUP($C123,allFlowProduct!$A:$P,8,FALSE)</f>
        <v>1</v>
      </c>
      <c r="H123" s="17">
        <f t="shared" si="1"/>
        <v>7</v>
      </c>
    </row>
    <row r="124" spans="1:8" x14ac:dyDescent="0.5">
      <c r="A124" s="22" t="s">
        <v>1180</v>
      </c>
      <c r="B124" s="22" t="s">
        <v>1340</v>
      </c>
      <c r="C124" s="12" t="s">
        <v>3943</v>
      </c>
      <c r="D124" s="17" t="str">
        <f>VLOOKUP($C124,allFlowProduct!$A:$P,4,FALSE)</f>
        <v>ชาลิปต้น ร้อน</v>
      </c>
      <c r="E124" s="17" t="str">
        <f>VLOOKUP($C124,allFlowProduct!$A:$P,5,FALSE)</f>
        <v>แก้ว</v>
      </c>
      <c r="F124" s="17">
        <f>VLOOKUP($C124,allFlowProduct!$A:$P,3,FALSE)</f>
        <v>3</v>
      </c>
      <c r="G124" s="17">
        <f>VLOOKUP($C124,allFlowProduct!$A:$P,8,FALSE)</f>
        <v>1</v>
      </c>
      <c r="H124" s="17">
        <f t="shared" si="1"/>
        <v>7</v>
      </c>
    </row>
    <row r="125" spans="1:8" x14ac:dyDescent="0.5">
      <c r="A125" s="22" t="s">
        <v>1180</v>
      </c>
      <c r="B125" s="22" t="s">
        <v>1339</v>
      </c>
      <c r="C125" s="12" t="s">
        <v>3944</v>
      </c>
      <c r="D125" s="17" t="str">
        <f>VLOOKUP($C125,allFlowProduct!$A:$P,4,FALSE)</f>
        <v>ชาลิปต้น เย็น</v>
      </c>
      <c r="E125" s="17" t="str">
        <f>VLOOKUP($C125,allFlowProduct!$A:$P,5,FALSE)</f>
        <v>แก้ว</v>
      </c>
      <c r="F125" s="17">
        <f>VLOOKUP($C125,allFlowProduct!$A:$P,3,FALSE)</f>
        <v>3</v>
      </c>
      <c r="G125" s="17">
        <f>VLOOKUP($C125,allFlowProduct!$A:$P,8,FALSE)</f>
        <v>1</v>
      </c>
      <c r="H125" s="17">
        <f t="shared" si="1"/>
        <v>7</v>
      </c>
    </row>
    <row r="126" spans="1:8" x14ac:dyDescent="0.5">
      <c r="A126" s="22" t="s">
        <v>1112</v>
      </c>
      <c r="B126" s="22" t="s">
        <v>765</v>
      </c>
      <c r="C126" s="12" t="s">
        <v>3945</v>
      </c>
      <c r="D126" s="17" t="str">
        <f>VLOOKUP($C126,allFlowProduct!$A:$P,4,FALSE)</f>
        <v>ชามะนาว</v>
      </c>
      <c r="E126" s="17" t="str">
        <f>VLOOKUP($C126,allFlowProduct!$A:$P,5,FALSE)</f>
        <v>แก้ว</v>
      </c>
      <c r="F126" s="17">
        <f>VLOOKUP($C126,allFlowProduct!$A:$P,3,FALSE)</f>
        <v>3</v>
      </c>
      <c r="G126" s="17">
        <f>VLOOKUP($C126,allFlowProduct!$A:$P,8,FALSE)</f>
        <v>1</v>
      </c>
      <c r="H126" s="17">
        <f t="shared" si="1"/>
        <v>7</v>
      </c>
    </row>
    <row r="127" spans="1:8" x14ac:dyDescent="0.5">
      <c r="A127" s="22" t="s">
        <v>1117</v>
      </c>
      <c r="B127" s="22" t="s">
        <v>765</v>
      </c>
      <c r="C127" s="12" t="s">
        <v>3898</v>
      </c>
      <c r="D127" s="17" t="str">
        <f>VLOOKUP($C127,allFlowProduct!$A:$P,4,FALSE)</f>
        <v>ชอร์เบท์มะพร้าว</v>
      </c>
      <c r="E127" s="17" t="str">
        <f>VLOOKUP($C127,allFlowProduct!$A:$P,5,FALSE)</f>
        <v>จาน</v>
      </c>
      <c r="F127" s="17">
        <f>VLOOKUP($C127,allFlowProduct!$A:$P,3,FALSE)</f>
        <v>3</v>
      </c>
      <c r="G127" s="17">
        <f>VLOOKUP($C127,allFlowProduct!$A:$P,8,FALSE)</f>
        <v>1</v>
      </c>
      <c r="H127" s="17">
        <f t="shared" si="1"/>
        <v>7</v>
      </c>
    </row>
    <row r="128" spans="1:8" x14ac:dyDescent="0.5">
      <c r="A128" s="22" t="s">
        <v>1213</v>
      </c>
      <c r="B128" s="22" t="s">
        <v>765</v>
      </c>
      <c r="C128" s="12" t="s">
        <v>3892</v>
      </c>
      <c r="D128" s="17" t="str">
        <f>VLOOKUP($C128,allFlowProduct!$A:$P,4,FALSE)</f>
        <v>ช็อคโกเเลตชิพ+เม็ดมะม่วง</v>
      </c>
      <c r="E128" s="17" t="str">
        <f>VLOOKUP($C128,allFlowProduct!$A:$P,5,FALSE)</f>
        <v>จาน</v>
      </c>
      <c r="F128" s="17">
        <f>VLOOKUP($C128,allFlowProduct!$A:$P,3,FALSE)</f>
        <v>3</v>
      </c>
      <c r="G128" s="17">
        <f>VLOOKUP($C128,allFlowProduct!$A:$P,8,FALSE)</f>
        <v>1</v>
      </c>
      <c r="H128" s="17">
        <f t="shared" si="1"/>
        <v>7</v>
      </c>
    </row>
    <row r="129" spans="1:8" x14ac:dyDescent="0.5">
      <c r="A129" s="22" t="s">
        <v>1234</v>
      </c>
      <c r="B129" s="22" t="s">
        <v>765</v>
      </c>
      <c r="C129" s="12" t="s">
        <v>3792</v>
      </c>
      <c r="D129" s="17" t="str">
        <f>VLOOKUP($C129,allFlowProduct!$A:$P,4,FALSE)</f>
        <v>ฉู่ฉี่ปลาอินทรีย์</v>
      </c>
      <c r="E129" s="17" t="str">
        <f>VLOOKUP($C129,allFlowProduct!$A:$P,5,FALSE)</f>
        <v>จาน</v>
      </c>
      <c r="F129" s="17">
        <f>VLOOKUP($C129,allFlowProduct!$A:$P,3,FALSE)</f>
        <v>3</v>
      </c>
      <c r="G129" s="17">
        <f>VLOOKUP($C129,allFlowProduct!$A:$P,8,FALSE)</f>
        <v>1</v>
      </c>
      <c r="H129" s="17">
        <f t="shared" si="1"/>
        <v>7</v>
      </c>
    </row>
    <row r="130" spans="1:8" x14ac:dyDescent="0.5">
      <c r="A130" s="22" t="s">
        <v>1199</v>
      </c>
      <c r="B130" s="22" t="s">
        <v>765</v>
      </c>
      <c r="C130" s="12" t="s">
        <v>3904</v>
      </c>
      <c r="D130" s="17" t="str">
        <f>VLOOKUP($C130,allFlowProduct!$A:$P,4,FALSE)</f>
        <v>จานย่าง</v>
      </c>
      <c r="E130" s="17" t="str">
        <f>VLOOKUP($C130,allFlowProduct!$A:$P,5,FALSE)</f>
        <v>จาน</v>
      </c>
      <c r="F130" s="17">
        <f>VLOOKUP($C130,allFlowProduct!$A:$P,3,FALSE)</f>
        <v>3</v>
      </c>
      <c r="G130" s="17">
        <f>VLOOKUP($C130,allFlowProduct!$A:$P,8,FALSE)</f>
        <v>1</v>
      </c>
      <c r="H130" s="17">
        <f t="shared" ref="H130:H193" si="2">IF($G130=7,-1,IF($G130=1,7,IF($G130=3,7,IF($G130=5,0,"error"))))</f>
        <v>7</v>
      </c>
    </row>
    <row r="131" spans="1:8" x14ac:dyDescent="0.5">
      <c r="A131" s="22" t="s">
        <v>1083</v>
      </c>
      <c r="B131" s="22" t="s">
        <v>765</v>
      </c>
      <c r="C131" s="12" t="s">
        <v>3911</v>
      </c>
      <c r="D131" s="17" t="str">
        <f>VLOOKUP($C131,allFlowProduct!$A:$P,4,FALSE)</f>
        <v>งานเลี้ยงและสัมนา</v>
      </c>
      <c r="E131" s="17">
        <f>VLOOKUP($C131,allFlowProduct!$A:$P,5,FALSE)</f>
        <v>0</v>
      </c>
      <c r="F131" s="17">
        <f>VLOOKUP($C131,allFlowProduct!$A:$P,3,FALSE)</f>
        <v>3</v>
      </c>
      <c r="G131" s="17">
        <f>VLOOKUP($C131,allFlowProduct!$A:$P,8,FALSE)</f>
        <v>1</v>
      </c>
      <c r="H131" s="17">
        <f t="shared" si="2"/>
        <v>7</v>
      </c>
    </row>
    <row r="132" spans="1:8" x14ac:dyDescent="0.5">
      <c r="A132" s="22" t="s">
        <v>1215</v>
      </c>
      <c r="B132" s="22" t="s">
        <v>765</v>
      </c>
      <c r="C132" s="12" t="s">
        <v>3893</v>
      </c>
      <c r="D132" s="17" t="str">
        <f>VLOOKUP($C132,allFlowProduct!$A:$P,4,FALSE)</f>
        <v>คุ้กกี้ชอคโกเเลตชิพ</v>
      </c>
      <c r="E132" s="17" t="str">
        <f>VLOOKUP($C132,allFlowProduct!$A:$P,5,FALSE)</f>
        <v>จาน</v>
      </c>
      <c r="F132" s="17">
        <f>VLOOKUP($C132,allFlowProduct!$A:$P,3,FALSE)</f>
        <v>3</v>
      </c>
      <c r="G132" s="17">
        <f>VLOOKUP($C132,allFlowProduct!$A:$P,8,FALSE)</f>
        <v>1</v>
      </c>
      <c r="H132" s="17">
        <f t="shared" si="2"/>
        <v>7</v>
      </c>
    </row>
    <row r="133" spans="1:8" x14ac:dyDescent="0.5">
      <c r="A133" s="22" t="s">
        <v>1209</v>
      </c>
      <c r="B133" s="22" t="s">
        <v>765</v>
      </c>
      <c r="C133" s="12" t="s">
        <v>3894</v>
      </c>
      <c r="D133" s="17" t="str">
        <f>VLOOKUP($C133,allFlowProduct!$A:$P,4,FALSE)</f>
        <v>คุ้กกี้เม็ดมะม่วง กล้วยตาก</v>
      </c>
      <c r="E133" s="17" t="str">
        <f>VLOOKUP($C133,allFlowProduct!$A:$P,5,FALSE)</f>
        <v>จาน</v>
      </c>
      <c r="F133" s="17">
        <f>VLOOKUP($C133,allFlowProduct!$A:$P,3,FALSE)</f>
        <v>3</v>
      </c>
      <c r="G133" s="17">
        <f>VLOOKUP($C133,allFlowProduct!$A:$P,8,FALSE)</f>
        <v>1</v>
      </c>
      <c r="H133" s="17">
        <f t="shared" si="2"/>
        <v>7</v>
      </c>
    </row>
    <row r="134" spans="1:8" x14ac:dyDescent="0.5">
      <c r="A134" s="22" t="s">
        <v>1177</v>
      </c>
      <c r="B134" s="22" t="s">
        <v>1339</v>
      </c>
      <c r="C134" s="12" t="s">
        <v>3941</v>
      </c>
      <c r="D134" s="17" t="str">
        <f>VLOOKUP($C134,allFlowProduct!$A:$P,4,FALSE)</f>
        <v>คาปูชิโน ร้อน(ชุมพร)</v>
      </c>
      <c r="E134" s="17" t="str">
        <f>VLOOKUP($C134,allFlowProduct!$A:$P,5,FALSE)</f>
        <v>แก้ว</v>
      </c>
      <c r="F134" s="17">
        <f>VLOOKUP($C134,allFlowProduct!$A:$P,3,FALSE)</f>
        <v>3</v>
      </c>
      <c r="G134" s="17">
        <f>VLOOKUP($C134,allFlowProduct!$A:$P,8,FALSE)</f>
        <v>1</v>
      </c>
      <c r="H134" s="17">
        <f t="shared" si="2"/>
        <v>7</v>
      </c>
    </row>
    <row r="135" spans="1:8" x14ac:dyDescent="0.5">
      <c r="A135" s="22" t="s">
        <v>1177</v>
      </c>
      <c r="B135" s="22" t="s">
        <v>1340</v>
      </c>
      <c r="C135" s="12" t="s">
        <v>3942</v>
      </c>
      <c r="D135" s="17" t="str">
        <f>VLOOKUP($C135,allFlowProduct!$A:$P,4,FALSE)</f>
        <v>คาปูชิโน เย็น(ชุมพร)</v>
      </c>
      <c r="E135" s="17" t="str">
        <f>VLOOKUP($C135,allFlowProduct!$A:$P,5,FALSE)</f>
        <v>แก้ว</v>
      </c>
      <c r="F135" s="17">
        <f>VLOOKUP($C135,allFlowProduct!$A:$P,3,FALSE)</f>
        <v>3</v>
      </c>
      <c r="G135" s="17">
        <f>VLOOKUP($C135,allFlowProduct!$A:$P,8,FALSE)</f>
        <v>1</v>
      </c>
      <c r="H135" s="17">
        <f t="shared" si="2"/>
        <v>7</v>
      </c>
    </row>
    <row r="136" spans="1:8" x14ac:dyDescent="0.5">
      <c r="A136" s="22" t="s">
        <v>1282</v>
      </c>
      <c r="B136" s="22" t="s">
        <v>765</v>
      </c>
      <c r="C136" s="12" t="s">
        <v>3793</v>
      </c>
      <c r="D136" s="17" t="str">
        <f>VLOOKUP($C136,allFlowProduct!$A:$P,4,FALSE)</f>
        <v>คาบาน่าสเปเชียล</v>
      </c>
      <c r="E136" s="17" t="str">
        <f>VLOOKUP($C136,allFlowProduct!$A:$P,5,FALSE)</f>
        <v>จาน</v>
      </c>
      <c r="F136" s="17">
        <f>VLOOKUP($C136,allFlowProduct!$A:$P,3,FALSE)</f>
        <v>3</v>
      </c>
      <c r="G136" s="17">
        <f>VLOOKUP($C136,allFlowProduct!$A:$P,8,FALSE)</f>
        <v>1</v>
      </c>
      <c r="H136" s="17">
        <f t="shared" si="2"/>
        <v>7</v>
      </c>
    </row>
    <row r="137" spans="1:8" x14ac:dyDescent="0.5">
      <c r="A137" s="22" t="s">
        <v>1251</v>
      </c>
      <c r="B137" s="22" t="s">
        <v>765</v>
      </c>
      <c r="C137" s="12" t="s">
        <v>3910</v>
      </c>
      <c r="D137" s="17" t="str">
        <f>VLOOKUP($C137,allFlowProduct!$A:$P,4,FALSE)</f>
        <v>ค่าทำอาหาร</v>
      </c>
      <c r="E137" s="17" t="str">
        <f>VLOOKUP($C137,allFlowProduct!$A:$P,5,FALSE)</f>
        <v/>
      </c>
      <c r="F137" s="17">
        <f>VLOOKUP($C137,allFlowProduct!$A:$P,3,FALSE)</f>
        <v>3</v>
      </c>
      <c r="G137" s="17">
        <f>VLOOKUP($C137,allFlowProduct!$A:$P,8,FALSE)</f>
        <v>1</v>
      </c>
      <c r="H137" s="17">
        <f t="shared" si="2"/>
        <v>7</v>
      </c>
    </row>
    <row r="138" spans="1:8" x14ac:dyDescent="0.5">
      <c r="A138" s="22" t="s">
        <v>1207</v>
      </c>
      <c r="B138" s="22" t="s">
        <v>765</v>
      </c>
      <c r="C138" s="12" t="s">
        <v>3910</v>
      </c>
      <c r="D138" s="17" t="str">
        <f>VLOOKUP($C138,allFlowProduct!$A:$P,4,FALSE)</f>
        <v>ค่าทำอาหาร</v>
      </c>
      <c r="E138" s="17" t="str">
        <f>VLOOKUP($C138,allFlowProduct!$A:$P,5,FALSE)</f>
        <v/>
      </c>
      <c r="F138" s="17">
        <f>VLOOKUP($C138,allFlowProduct!$A:$P,3,FALSE)</f>
        <v>3</v>
      </c>
      <c r="G138" s="17">
        <f>VLOOKUP($C138,allFlowProduct!$A:$P,8,FALSE)</f>
        <v>1</v>
      </c>
      <c r="H138" s="17">
        <f t="shared" si="2"/>
        <v>7</v>
      </c>
    </row>
    <row r="139" spans="1:8" x14ac:dyDescent="0.5">
      <c r="A139" s="22" t="s">
        <v>1285</v>
      </c>
      <c r="B139" s="22" t="s">
        <v>765</v>
      </c>
      <c r="C139" s="12" t="s">
        <v>3794</v>
      </c>
      <c r="D139" s="17" t="str">
        <f>VLOOKUP($C139,allFlowProduct!$A:$P,4,FALSE)</f>
        <v>คั่วกลิ้งหมู</v>
      </c>
      <c r="E139" s="17" t="str">
        <f>VLOOKUP($C139,allFlowProduct!$A:$P,5,FALSE)</f>
        <v>จาน</v>
      </c>
      <c r="F139" s="17">
        <f>VLOOKUP($C139,allFlowProduct!$A:$P,3,FALSE)</f>
        <v>3</v>
      </c>
      <c r="G139" s="17">
        <f>VLOOKUP($C139,allFlowProduct!$A:$P,8,FALSE)</f>
        <v>1</v>
      </c>
      <c r="H139" s="17">
        <f t="shared" si="2"/>
        <v>7</v>
      </c>
    </row>
    <row r="140" spans="1:8" x14ac:dyDescent="0.5">
      <c r="A140" s="22" t="s">
        <v>1216</v>
      </c>
      <c r="B140" s="22" t="s">
        <v>765</v>
      </c>
      <c r="C140" s="12" t="s">
        <v>3889</v>
      </c>
      <c r="D140" s="17" t="str">
        <f>VLOOKUP($C140,allFlowProduct!$A:$P,4,FALSE)</f>
        <v>คัพเค้กฟักทอง</v>
      </c>
      <c r="E140" s="17" t="str">
        <f>VLOOKUP($C140,allFlowProduct!$A:$P,5,FALSE)</f>
        <v>จาน</v>
      </c>
      <c r="F140" s="17">
        <f>VLOOKUP($C140,allFlowProduct!$A:$P,3,FALSE)</f>
        <v>3</v>
      </c>
      <c r="G140" s="17">
        <f>VLOOKUP($C140,allFlowProduct!$A:$P,8,FALSE)</f>
        <v>1</v>
      </c>
      <c r="H140" s="17">
        <f t="shared" si="2"/>
        <v>7</v>
      </c>
    </row>
    <row r="141" spans="1:8" x14ac:dyDescent="0.5">
      <c r="A141" s="22" t="s">
        <v>1222</v>
      </c>
      <c r="B141" s="22" t="s">
        <v>765</v>
      </c>
      <c r="C141" s="12" t="s">
        <v>3890</v>
      </c>
      <c r="D141" s="17" t="str">
        <f>VLOOKUP($C141,allFlowProduct!$A:$P,4,FALSE)</f>
        <v>คัพเค้กใบเตยกาแฟ</v>
      </c>
      <c r="E141" s="17" t="str">
        <f>VLOOKUP($C141,allFlowProduct!$A:$P,5,FALSE)</f>
        <v>จาน</v>
      </c>
      <c r="F141" s="17">
        <f>VLOOKUP($C141,allFlowProduct!$A:$P,3,FALSE)</f>
        <v>3</v>
      </c>
      <c r="G141" s="17">
        <f>VLOOKUP($C141,allFlowProduct!$A:$P,8,FALSE)</f>
        <v>1</v>
      </c>
      <c r="H141" s="17">
        <f t="shared" si="2"/>
        <v>7</v>
      </c>
    </row>
    <row r="142" spans="1:8" x14ac:dyDescent="0.5">
      <c r="A142" s="22" t="s">
        <v>1084</v>
      </c>
      <c r="B142" s="22" t="s">
        <v>1283</v>
      </c>
      <c r="C142" s="12" t="s">
        <v>3947</v>
      </c>
      <c r="D142" s="17" t="str">
        <f>VLOOKUP($C142,allFlowProduct!$A:$P,4,FALSE)</f>
        <v>คอมบูชา(ชุมพร)</v>
      </c>
      <c r="E142" s="17" t="str">
        <f>VLOOKUP($C142,allFlowProduct!$A:$P,5,FALSE)</f>
        <v>แก้ว</v>
      </c>
      <c r="F142" s="17">
        <f>VLOOKUP($C142,allFlowProduct!$A:$P,3,FALSE)</f>
        <v>3</v>
      </c>
      <c r="G142" s="17">
        <f>VLOOKUP($C142,allFlowProduct!$A:$P,8,FALSE)</f>
        <v>1</v>
      </c>
      <c r="H142" s="17">
        <f t="shared" si="2"/>
        <v>7</v>
      </c>
    </row>
    <row r="143" spans="1:8" x14ac:dyDescent="0.5">
      <c r="A143" s="22" t="s">
        <v>1170</v>
      </c>
      <c r="B143" s="22" t="s">
        <v>1283</v>
      </c>
      <c r="C143" s="12" t="s">
        <v>3863</v>
      </c>
      <c r="D143" s="17" t="str">
        <f>VLOOKUP($C143,allFlowProduct!$A:$P,4,FALSE)</f>
        <v>คลับแซนด์วิช</v>
      </c>
      <c r="E143" s="17" t="str">
        <f>VLOOKUP($C143,allFlowProduct!$A:$P,5,FALSE)</f>
        <v>จาน</v>
      </c>
      <c r="F143" s="17">
        <f>VLOOKUP($C143,allFlowProduct!$A:$P,3,FALSE)</f>
        <v>3</v>
      </c>
      <c r="G143" s="17">
        <f>VLOOKUP($C143,allFlowProduct!$A:$P,8,FALSE)</f>
        <v>1</v>
      </c>
      <c r="H143" s="17">
        <f t="shared" si="2"/>
        <v>7</v>
      </c>
    </row>
    <row r="144" spans="1:8" x14ac:dyDescent="0.5">
      <c r="A144" s="22" t="s">
        <v>1280</v>
      </c>
      <c r="B144" s="22" t="s">
        <v>765</v>
      </c>
      <c r="C144" s="12" t="s">
        <v>3962</v>
      </c>
      <c r="D144" s="17" t="str">
        <f>VLOOKUP($C144,allFlowProduct!$A:$P,4,FALSE)</f>
        <v>ข้าวหอมมะลิ 1 กก.(ชุมพร)</v>
      </c>
      <c r="E144" s="17" t="str">
        <f>VLOOKUP($C144,allFlowProduct!$A:$P,5,FALSE)</f>
        <v>ถุง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2"/>
        <v>-1</v>
      </c>
    </row>
    <row r="145" spans="1:8" x14ac:dyDescent="0.5">
      <c r="A145" s="22" t="s">
        <v>1085</v>
      </c>
      <c r="B145" s="22" t="s">
        <v>1294</v>
      </c>
      <c r="C145" s="12" t="s">
        <v>3795</v>
      </c>
      <c r="D145" s="17" t="str">
        <f>VLOOKUP($C145,allFlowProduct!$A:$P,4,FALSE)</f>
        <v>ข้าวสวย S</v>
      </c>
      <c r="E145" s="17" t="str">
        <f>VLOOKUP($C145,allFlowProduct!$A:$P,5,FALSE)</f>
        <v>จาน</v>
      </c>
      <c r="F145" s="17">
        <f>VLOOKUP($C145,allFlowProduct!$A:$P,3,FALSE)</f>
        <v>3</v>
      </c>
      <c r="G145" s="17">
        <f>VLOOKUP($C145,allFlowProduct!$A:$P,8,FALSE)</f>
        <v>1</v>
      </c>
      <c r="H145" s="17">
        <f t="shared" si="2"/>
        <v>7</v>
      </c>
    </row>
    <row r="146" spans="1:8" x14ac:dyDescent="0.5">
      <c r="A146" s="22" t="s">
        <v>1085</v>
      </c>
      <c r="B146" s="22" t="s">
        <v>1295</v>
      </c>
      <c r="C146" s="12" t="s">
        <v>3796</v>
      </c>
      <c r="D146" s="17" t="str">
        <f>VLOOKUP($C146,allFlowProduct!$A:$P,4,FALSE)</f>
        <v>ข้าวสวย L</v>
      </c>
      <c r="E146" s="17" t="str">
        <f>VLOOKUP($C146,allFlowProduct!$A:$P,5,FALSE)</f>
        <v>โถ</v>
      </c>
      <c r="F146" s="17">
        <f>VLOOKUP($C146,allFlowProduct!$A:$P,3,FALSE)</f>
        <v>3</v>
      </c>
      <c r="G146" s="17">
        <f>VLOOKUP($C146,allFlowProduct!$A:$P,8,FALSE)</f>
        <v>1</v>
      </c>
      <c r="H146" s="17">
        <f t="shared" si="2"/>
        <v>7</v>
      </c>
    </row>
    <row r="147" spans="1:8" x14ac:dyDescent="0.5">
      <c r="A147" s="22" t="s">
        <v>1092</v>
      </c>
      <c r="B147" s="22" t="s">
        <v>1310</v>
      </c>
      <c r="C147" s="12" t="s">
        <v>3797</v>
      </c>
      <c r="D147" s="17" t="str">
        <f>VLOOKUP($C147,allFlowProduct!$A:$P,4,FALSE)</f>
        <v>ข้าวผัดหมู เล็ก</v>
      </c>
      <c r="E147" s="17" t="str">
        <f>VLOOKUP($C147,allFlowProduct!$A:$P,5,FALSE)</f>
        <v>จาน</v>
      </c>
      <c r="F147" s="17">
        <f>VLOOKUP($C147,allFlowProduct!$A:$P,3,FALSE)</f>
        <v>3</v>
      </c>
      <c r="G147" s="17">
        <f>VLOOKUP($C147,allFlowProduct!$A:$P,8,FALSE)</f>
        <v>1</v>
      </c>
      <c r="H147" s="17">
        <f t="shared" si="2"/>
        <v>7</v>
      </c>
    </row>
    <row r="148" spans="1:8" x14ac:dyDescent="0.5">
      <c r="A148" s="22" t="s">
        <v>1092</v>
      </c>
      <c r="B148" s="22" t="s">
        <v>1311</v>
      </c>
      <c r="C148" s="12" t="s">
        <v>3798</v>
      </c>
      <c r="D148" s="17" t="str">
        <f>VLOOKUP($C148,allFlowProduct!$A:$P,4,FALSE)</f>
        <v>ข้าวผัดหมู กลาง</v>
      </c>
      <c r="E148" s="17" t="str">
        <f>VLOOKUP($C148,allFlowProduct!$A:$P,5,FALSE)</f>
        <v>จาน</v>
      </c>
      <c r="F148" s="17">
        <f>VLOOKUP($C148,allFlowProduct!$A:$P,3,FALSE)</f>
        <v>3</v>
      </c>
      <c r="G148" s="17">
        <f>VLOOKUP($C148,allFlowProduct!$A:$P,8,FALSE)</f>
        <v>1</v>
      </c>
      <c r="H148" s="17">
        <f t="shared" si="2"/>
        <v>7</v>
      </c>
    </row>
    <row r="149" spans="1:8" x14ac:dyDescent="0.5">
      <c r="A149" s="22" t="s">
        <v>1092</v>
      </c>
      <c r="B149" s="22" t="s">
        <v>1312</v>
      </c>
      <c r="C149" s="12" t="s">
        <v>3799</v>
      </c>
      <c r="D149" s="17" t="str">
        <f>VLOOKUP($C149,allFlowProduct!$A:$P,4,FALSE)</f>
        <v>ข้าวผัดหมู ใหญ่</v>
      </c>
      <c r="E149" s="17" t="str">
        <f>VLOOKUP($C149,allFlowProduct!$A:$P,5,FALSE)</f>
        <v>จาน</v>
      </c>
      <c r="F149" s="17">
        <f>VLOOKUP($C149,allFlowProduct!$A:$P,3,FALSE)</f>
        <v>3</v>
      </c>
      <c r="G149" s="17">
        <f>VLOOKUP($C149,allFlowProduct!$A:$P,8,FALSE)</f>
        <v>1</v>
      </c>
      <c r="H149" s="17">
        <f t="shared" si="2"/>
        <v>7</v>
      </c>
    </row>
    <row r="150" spans="1:8" x14ac:dyDescent="0.5">
      <c r="A150" s="22" t="s">
        <v>1266</v>
      </c>
      <c r="B150" s="22" t="s">
        <v>765</v>
      </c>
      <c r="C150" s="12" t="s">
        <v>3800</v>
      </c>
      <c r="D150" s="17" t="str">
        <f>VLOOKUP($C150,allFlowProduct!$A:$P,4,FALSE)</f>
        <v>ข้าวผัดปู เล็ก</v>
      </c>
      <c r="E150" s="17" t="str">
        <f>VLOOKUP($C150,allFlowProduct!$A:$P,5,FALSE)</f>
        <v>จาน</v>
      </c>
      <c r="F150" s="17">
        <f>VLOOKUP($C150,allFlowProduct!$A:$P,3,FALSE)</f>
        <v>3</v>
      </c>
      <c r="G150" s="17">
        <f>VLOOKUP($C150,allFlowProduct!$A:$P,8,FALSE)</f>
        <v>1</v>
      </c>
      <c r="H150" s="17">
        <f t="shared" si="2"/>
        <v>7</v>
      </c>
    </row>
    <row r="151" spans="1:8" x14ac:dyDescent="0.5">
      <c r="A151" s="22" t="s">
        <v>1266</v>
      </c>
      <c r="B151" s="22" t="s">
        <v>1004</v>
      </c>
      <c r="C151" s="12" t="s">
        <v>3801</v>
      </c>
      <c r="D151" s="17" t="str">
        <f>VLOOKUP($C151,allFlowProduct!$A:$P,4,FALSE)</f>
        <v>ข้าวผัดปู กลาง</v>
      </c>
      <c r="E151" s="17" t="str">
        <f>VLOOKUP($C151,allFlowProduct!$A:$P,5,FALSE)</f>
        <v>จาน</v>
      </c>
      <c r="F151" s="17">
        <f>VLOOKUP($C151,allFlowProduct!$A:$P,3,FALSE)</f>
        <v>3</v>
      </c>
      <c r="G151" s="17">
        <f>VLOOKUP($C151,allFlowProduct!$A:$P,8,FALSE)</f>
        <v>1</v>
      </c>
      <c r="H151" s="17">
        <f t="shared" si="2"/>
        <v>7</v>
      </c>
    </row>
    <row r="152" spans="1:8" x14ac:dyDescent="0.5">
      <c r="A152" s="22" t="s">
        <v>1091</v>
      </c>
      <c r="B152" s="22" t="s">
        <v>1313</v>
      </c>
      <c r="C152" s="12" t="s">
        <v>3803</v>
      </c>
      <c r="D152" s="17" t="str">
        <f>VLOOKUP($C152,allFlowProduct!$A:$P,4,FALSE)</f>
        <v>ข้าวผัดทะเล เล็ก</v>
      </c>
      <c r="E152" s="17" t="str">
        <f>VLOOKUP($C152,allFlowProduct!$A:$P,5,FALSE)</f>
        <v>จาน</v>
      </c>
      <c r="F152" s="17">
        <f>VLOOKUP($C152,allFlowProduct!$A:$P,3,FALSE)</f>
        <v>3</v>
      </c>
      <c r="G152" s="17">
        <f>VLOOKUP($C152,allFlowProduct!$A:$P,8,FALSE)</f>
        <v>1</v>
      </c>
      <c r="H152" s="17">
        <f t="shared" si="2"/>
        <v>7</v>
      </c>
    </row>
    <row r="153" spans="1:8" x14ac:dyDescent="0.5">
      <c r="A153" s="22" t="s">
        <v>1091</v>
      </c>
      <c r="B153" s="22" t="s">
        <v>1311</v>
      </c>
      <c r="C153" s="12" t="s">
        <v>3805</v>
      </c>
      <c r="D153" s="17" t="str">
        <f>VLOOKUP($C153,allFlowProduct!$A:$P,4,FALSE)</f>
        <v>ข้าวผัดทะเล ใหญ่</v>
      </c>
      <c r="E153" s="17" t="str">
        <f>VLOOKUP($C153,allFlowProduct!$A:$P,5,FALSE)</f>
        <v>จาน</v>
      </c>
      <c r="F153" s="17">
        <f>VLOOKUP($C153,allFlowProduct!$A:$P,3,FALSE)</f>
        <v>3</v>
      </c>
      <c r="G153" s="17">
        <f>VLOOKUP($C153,allFlowProduct!$A:$P,8,FALSE)</f>
        <v>1</v>
      </c>
      <c r="H153" s="17">
        <f t="shared" si="2"/>
        <v>7</v>
      </c>
    </row>
    <row r="154" spans="1:8" x14ac:dyDescent="0.5">
      <c r="A154" s="22" t="s">
        <v>1091</v>
      </c>
      <c r="B154" s="22" t="s">
        <v>1312</v>
      </c>
      <c r="C154" s="12" t="s">
        <v>3804</v>
      </c>
      <c r="D154" s="17" t="str">
        <f>VLOOKUP($C154,allFlowProduct!$A:$P,4,FALSE)</f>
        <v>ข้าวผัดทะเล กลาง</v>
      </c>
      <c r="E154" s="17" t="str">
        <f>VLOOKUP($C154,allFlowProduct!$A:$P,5,FALSE)</f>
        <v>จาน</v>
      </c>
      <c r="F154" s="17">
        <f>VLOOKUP($C154,allFlowProduct!$A:$P,3,FALSE)</f>
        <v>3</v>
      </c>
      <c r="G154" s="17">
        <f>VLOOKUP($C154,allFlowProduct!$A:$P,8,FALSE)</f>
        <v>1</v>
      </c>
      <c r="H154" s="17">
        <f t="shared" si="2"/>
        <v>7</v>
      </c>
    </row>
    <row r="155" spans="1:8" x14ac:dyDescent="0.5">
      <c r="A155" s="22" t="s">
        <v>1204</v>
      </c>
      <c r="B155" s="22" t="s">
        <v>765</v>
      </c>
      <c r="C155" s="12" t="s">
        <v>3803</v>
      </c>
      <c r="D155" s="17" t="str">
        <f>VLOOKUP($C155,allFlowProduct!$A:$P,4,FALSE)</f>
        <v>ข้าวผัดทะเล เล็ก</v>
      </c>
      <c r="E155" s="17" t="str">
        <f>VLOOKUP($C155,allFlowProduct!$A:$P,5,FALSE)</f>
        <v>จาน</v>
      </c>
      <c r="F155" s="17">
        <f>VLOOKUP($C155,allFlowProduct!$A:$P,3,FALSE)</f>
        <v>3</v>
      </c>
      <c r="G155" s="17">
        <f>VLOOKUP($C155,allFlowProduct!$A:$P,8,FALSE)</f>
        <v>1</v>
      </c>
      <c r="H155" s="17">
        <f t="shared" si="2"/>
        <v>7</v>
      </c>
    </row>
    <row r="156" spans="1:8" x14ac:dyDescent="0.5">
      <c r="A156" s="22" t="s">
        <v>1090</v>
      </c>
      <c r="B156" s="22" t="s">
        <v>1310</v>
      </c>
      <c r="C156" s="12" t="s">
        <v>4048</v>
      </c>
      <c r="D156" s="17" t="str">
        <f>VLOOKUP($C156,allFlowProduct!$A:$P,4,FALSE)</f>
        <v>ข้าวผัดกุ้ง เล็ก</v>
      </c>
      <c r="E156" s="17" t="str">
        <f>VLOOKUP($C156,allFlowProduct!$A:$P,5,FALSE)</f>
        <v>จาน</v>
      </c>
      <c r="F156" s="17">
        <f>VLOOKUP($C156,allFlowProduct!$A:$P,3,FALSE)</f>
        <v>3</v>
      </c>
      <c r="G156" s="17">
        <f>VLOOKUP($C156,allFlowProduct!$A:$P,8,FALSE)</f>
        <v>1</v>
      </c>
      <c r="H156" s="17">
        <f t="shared" si="2"/>
        <v>7</v>
      </c>
    </row>
    <row r="157" spans="1:8" x14ac:dyDescent="0.5">
      <c r="A157" s="22" t="s">
        <v>1090</v>
      </c>
      <c r="B157" s="22" t="s">
        <v>1311</v>
      </c>
      <c r="C157" s="12" t="s">
        <v>3806</v>
      </c>
      <c r="D157" s="17" t="str">
        <f>VLOOKUP($C157,allFlowProduct!$A:$P,4,FALSE)</f>
        <v>ข้าวผัดกุ้ง กลาง</v>
      </c>
      <c r="E157" s="17" t="str">
        <f>VLOOKUP($C157,allFlowProduct!$A:$P,5,FALSE)</f>
        <v>จาน</v>
      </c>
      <c r="F157" s="17">
        <f>VLOOKUP($C157,allFlowProduct!$A:$P,3,FALSE)</f>
        <v>3</v>
      </c>
      <c r="G157" s="17">
        <f>VLOOKUP($C157,allFlowProduct!$A:$P,8,FALSE)</f>
        <v>1</v>
      </c>
      <c r="H157" s="17">
        <f t="shared" si="2"/>
        <v>7</v>
      </c>
    </row>
    <row r="158" spans="1:8" x14ac:dyDescent="0.5">
      <c r="A158" s="22" t="s">
        <v>1090</v>
      </c>
      <c r="B158" s="22" t="s">
        <v>1312</v>
      </c>
      <c r="C158" s="12" t="s">
        <v>3807</v>
      </c>
      <c r="D158" s="17" t="str">
        <f>VLOOKUP($C158,allFlowProduct!$A:$P,4,FALSE)</f>
        <v>ข้าวผัดกุ้ง ใหญ่</v>
      </c>
      <c r="E158" s="17" t="str">
        <f>VLOOKUP($C158,allFlowProduct!$A:$P,5,FALSE)</f>
        <v>จาน</v>
      </c>
      <c r="F158" s="17">
        <f>VLOOKUP($C158,allFlowProduct!$A:$P,3,FALSE)</f>
        <v>3</v>
      </c>
      <c r="G158" s="17">
        <f>VLOOKUP($C158,allFlowProduct!$A:$P,8,FALSE)</f>
        <v>1</v>
      </c>
      <c r="H158" s="17">
        <f t="shared" si="2"/>
        <v>7</v>
      </c>
    </row>
    <row r="159" spans="1:8" x14ac:dyDescent="0.5">
      <c r="A159" s="22" t="s">
        <v>1094</v>
      </c>
      <c r="B159" s="22" t="s">
        <v>1310</v>
      </c>
      <c r="C159" s="12" t="s">
        <v>3808</v>
      </c>
      <c r="D159" s="17" t="str">
        <f>VLOOKUP($C159,allFlowProduct!$A:$P,4,FALSE)</f>
        <v>ข้าวผัดไก่ เล็ก</v>
      </c>
      <c r="E159" s="17" t="str">
        <f>VLOOKUP($C159,allFlowProduct!$A:$P,5,FALSE)</f>
        <v>จาน</v>
      </c>
      <c r="F159" s="17">
        <f>VLOOKUP($C159,allFlowProduct!$A:$P,3,FALSE)</f>
        <v>3</v>
      </c>
      <c r="G159" s="17">
        <f>VLOOKUP($C159,allFlowProduct!$A:$P,8,FALSE)</f>
        <v>1</v>
      </c>
      <c r="H159" s="17">
        <f t="shared" si="2"/>
        <v>7</v>
      </c>
    </row>
    <row r="160" spans="1:8" x14ac:dyDescent="0.5">
      <c r="A160" s="22" t="s">
        <v>1094</v>
      </c>
      <c r="B160" s="22" t="s">
        <v>1311</v>
      </c>
      <c r="C160" s="12" t="s">
        <v>3809</v>
      </c>
      <c r="D160" s="17" t="str">
        <f>VLOOKUP($C160,allFlowProduct!$A:$P,4,FALSE)</f>
        <v>ข้าวผัดไก่ ใหญ่</v>
      </c>
      <c r="E160" s="17" t="str">
        <f>VLOOKUP($C160,allFlowProduct!$A:$P,5,FALSE)</f>
        <v>จาน</v>
      </c>
      <c r="F160" s="17">
        <f>VLOOKUP($C160,allFlowProduct!$A:$P,3,FALSE)</f>
        <v>3</v>
      </c>
      <c r="G160" s="17">
        <f>VLOOKUP($C160,allFlowProduct!$A:$P,8,FALSE)</f>
        <v>1</v>
      </c>
      <c r="H160" s="17">
        <f t="shared" si="2"/>
        <v>7</v>
      </c>
    </row>
    <row r="161" spans="1:8" x14ac:dyDescent="0.5">
      <c r="A161" s="22" t="s">
        <v>1096</v>
      </c>
      <c r="B161" s="22" t="s">
        <v>765</v>
      </c>
      <c r="C161" s="12" t="s">
        <v>3810</v>
      </c>
      <c r="D161" s="17" t="str">
        <f>VLOOKUP($C161,allFlowProduct!$A:$P,4,FALSE)</f>
        <v>ข้าวต้มปลา</v>
      </c>
      <c r="E161" s="17" t="str">
        <f>VLOOKUP($C161,allFlowProduct!$A:$P,5,FALSE)</f>
        <v>จาน</v>
      </c>
      <c r="F161" s="17">
        <f>VLOOKUP($C161,allFlowProduct!$A:$P,3,FALSE)</f>
        <v>3</v>
      </c>
      <c r="G161" s="17">
        <f>VLOOKUP($C161,allFlowProduct!$A:$P,8,FALSE)</f>
        <v>1</v>
      </c>
      <c r="H161" s="17">
        <f t="shared" si="2"/>
        <v>7</v>
      </c>
    </row>
    <row r="162" spans="1:8" x14ac:dyDescent="0.5">
      <c r="A162" s="22" t="s">
        <v>1273</v>
      </c>
      <c r="B162" s="22" t="s">
        <v>765</v>
      </c>
      <c r="C162" s="12" t="s">
        <v>3811</v>
      </c>
      <c r="D162" s="17" t="str">
        <f>VLOOKUP($C162,allFlowProduct!$A:$P,4,FALSE)</f>
        <v>ข้าวต้มทะเล</v>
      </c>
      <c r="E162" s="17" t="str">
        <f>VLOOKUP($C162,allFlowProduct!$A:$P,5,FALSE)</f>
        <v>จาน</v>
      </c>
      <c r="F162" s="17">
        <f>VLOOKUP($C162,allFlowProduct!$A:$P,3,FALSE)</f>
        <v>3</v>
      </c>
      <c r="G162" s="17">
        <f>VLOOKUP($C162,allFlowProduct!$A:$P,8,FALSE)</f>
        <v>1</v>
      </c>
      <c r="H162" s="17">
        <f t="shared" si="2"/>
        <v>7</v>
      </c>
    </row>
    <row r="163" spans="1:8" x14ac:dyDescent="0.5">
      <c r="A163" s="22" t="s">
        <v>1270</v>
      </c>
      <c r="B163" s="22" t="s">
        <v>765</v>
      </c>
      <c r="C163" s="12" t="s">
        <v>3812</v>
      </c>
      <c r="D163" s="17" t="str">
        <f>VLOOKUP($C163,allFlowProduct!$A:$P,4,FALSE)</f>
        <v>ข้าวต้มกุ้ง</v>
      </c>
      <c r="E163" s="17" t="str">
        <f>VLOOKUP($C163,allFlowProduct!$A:$P,5,FALSE)</f>
        <v>จาน</v>
      </c>
      <c r="F163" s="17">
        <f>VLOOKUP($C163,allFlowProduct!$A:$P,3,FALSE)</f>
        <v>3</v>
      </c>
      <c r="G163" s="17">
        <f>VLOOKUP($C163,allFlowProduct!$A:$P,8,FALSE)</f>
        <v>1</v>
      </c>
      <c r="H163" s="17">
        <f t="shared" si="2"/>
        <v>7</v>
      </c>
    </row>
    <row r="164" spans="1:8" x14ac:dyDescent="0.5">
      <c r="A164" s="22" t="s">
        <v>1099</v>
      </c>
      <c r="B164" s="22" t="s">
        <v>1309</v>
      </c>
      <c r="C164" s="12" t="s">
        <v>3812</v>
      </c>
      <c r="D164" s="17" t="str">
        <f>VLOOKUP($C164,allFlowProduct!$A:$P,4,FALSE)</f>
        <v>ข้าวต้มกุ้ง</v>
      </c>
      <c r="E164" s="17" t="str">
        <f>VLOOKUP($C164,allFlowProduct!$A:$P,5,FALSE)</f>
        <v>จาน</v>
      </c>
      <c r="F164" s="17">
        <f>VLOOKUP($C164,allFlowProduct!$A:$P,3,FALSE)</f>
        <v>3</v>
      </c>
      <c r="G164" s="17">
        <f>VLOOKUP($C164,allFlowProduct!$A:$P,8,FALSE)</f>
        <v>1</v>
      </c>
      <c r="H164" s="17">
        <f t="shared" si="2"/>
        <v>7</v>
      </c>
    </row>
    <row r="165" spans="1:8" x14ac:dyDescent="0.5">
      <c r="A165" s="22" t="s">
        <v>1250</v>
      </c>
      <c r="B165" s="22" t="s">
        <v>1356</v>
      </c>
      <c r="C165" s="12" t="s">
        <v>3961</v>
      </c>
      <c r="D165" s="17" t="str">
        <f>VLOOKUP($C165,allFlowProduct!$A:$P,4,FALSE)</f>
        <v>ข้าวกล้องธรรมชาติ 1 กก.(ชุมพร)</v>
      </c>
      <c r="E165" s="17" t="str">
        <f>VLOOKUP($C165,allFlowProduct!$A:$P,5,FALSE)</f>
        <v>ถุง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2"/>
        <v>-1</v>
      </c>
    </row>
    <row r="166" spans="1:8" x14ac:dyDescent="0.5">
      <c r="A166" s="22" t="s">
        <v>1250</v>
      </c>
      <c r="B166" s="22" t="s">
        <v>1357</v>
      </c>
      <c r="C166" s="12" t="s">
        <v>3963</v>
      </c>
      <c r="D166" s="17" t="str">
        <f>VLOOKUP($C166,allFlowProduct!$A:$P,4,FALSE)</f>
        <v>ข้าวกล้องธรรมชาติ 2 กก.(ชุมพร)</v>
      </c>
      <c r="E166" s="17" t="str">
        <f>VLOOKUP($C166,allFlowProduct!$A:$P,5,FALSE)</f>
        <v>ถุง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5">
      <c r="A167" s="22" t="s">
        <v>1250</v>
      </c>
      <c r="B167" s="22" t="s">
        <v>1358</v>
      </c>
      <c r="C167" s="12" t="s">
        <v>3964</v>
      </c>
      <c r="D167" s="17" t="str">
        <f>VLOOKUP($C167,allFlowProduct!$A:$P,4,FALSE)</f>
        <v>ข้าวกล้องธรรมชาติ 5 กก.(ชุมพร)</v>
      </c>
      <c r="E167" s="17" t="str">
        <f>VLOOKUP($C167,allFlowProduct!$A:$P,5,FALSE)</f>
        <v>ถุง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5">
      <c r="A168" s="22" t="s">
        <v>1203</v>
      </c>
      <c r="B168" s="22" t="s">
        <v>1341</v>
      </c>
      <c r="C168" s="12" t="s">
        <v>3813</v>
      </c>
      <c r="D168" s="17" t="str">
        <f>VLOOKUP($C168,allFlowProduct!$A:$P,4,FALSE)</f>
        <v>ข้าวกล้อง S</v>
      </c>
      <c r="E168" s="17" t="str">
        <f>VLOOKUP($C168,allFlowProduct!$A:$P,5,FALSE)</f>
        <v>จาน</v>
      </c>
      <c r="F168" s="17">
        <f>VLOOKUP($C168,allFlowProduct!$A:$P,3,FALSE)</f>
        <v>3</v>
      </c>
      <c r="G168" s="17">
        <f>VLOOKUP($C168,allFlowProduct!$A:$P,8,FALSE)</f>
        <v>1</v>
      </c>
      <c r="H168" s="17">
        <f t="shared" si="2"/>
        <v>7</v>
      </c>
    </row>
    <row r="169" spans="1:8" x14ac:dyDescent="0.5">
      <c r="A169" s="22" t="s">
        <v>1203</v>
      </c>
      <c r="B169" s="22" t="s">
        <v>1342</v>
      </c>
      <c r="C169" s="12" t="s">
        <v>3814</v>
      </c>
      <c r="D169" s="17" t="str">
        <f>VLOOKUP($C169,allFlowProduct!$A:$P,4,FALSE)</f>
        <v>ข้าวกล้อง L</v>
      </c>
      <c r="E169" s="17" t="str">
        <f>VLOOKUP($C169,allFlowProduct!$A:$P,5,FALSE)</f>
        <v>โถ</v>
      </c>
      <c r="F169" s="17">
        <f>VLOOKUP($C169,allFlowProduct!$A:$P,3,FALSE)</f>
        <v>3</v>
      </c>
      <c r="G169" s="17">
        <f>VLOOKUP($C169,allFlowProduct!$A:$P,8,FALSE)</f>
        <v>1</v>
      </c>
      <c r="H169" s="17">
        <f t="shared" si="2"/>
        <v>7</v>
      </c>
    </row>
    <row r="170" spans="1:8" x14ac:dyDescent="0.5">
      <c r="A170" s="22" t="s">
        <v>1160</v>
      </c>
      <c r="B170" s="22" t="s">
        <v>1325</v>
      </c>
      <c r="C170" s="12" t="s">
        <v>3961</v>
      </c>
      <c r="D170" s="17" t="str">
        <f>VLOOKUP($C170,allFlowProduct!$A:$P,4,FALSE)</f>
        <v>ข้าวกล้องธรรมชาติ 1 กก.(ชุมพร)</v>
      </c>
      <c r="E170" s="17" t="str">
        <f>VLOOKUP($C170,allFlowProduct!$A:$P,5,FALSE)</f>
        <v>ถุง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2"/>
        <v>-1</v>
      </c>
    </row>
    <row r="171" spans="1:8" x14ac:dyDescent="0.5">
      <c r="A171" s="22" t="s">
        <v>1160</v>
      </c>
      <c r="B171" s="22" t="s">
        <v>1326</v>
      </c>
      <c r="C171" s="12" t="s">
        <v>3963</v>
      </c>
      <c r="D171" s="17" t="str">
        <f>VLOOKUP($C171,allFlowProduct!$A:$P,4,FALSE)</f>
        <v>ข้าวกล้องธรรมชาติ 2 กก.(ชุมพร)</v>
      </c>
      <c r="E171" s="17" t="str">
        <f>VLOOKUP($C171,allFlowProduct!$A:$P,5,FALSE)</f>
        <v>ถุง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5">
      <c r="A172" s="22" t="s">
        <v>1160</v>
      </c>
      <c r="B172" s="22" t="s">
        <v>1327</v>
      </c>
      <c r="C172" s="12" t="s">
        <v>3964</v>
      </c>
      <c r="D172" s="17" t="str">
        <f>VLOOKUP($C172,allFlowProduct!$A:$P,4,FALSE)</f>
        <v>ข้าวกล้องธรรมชาติ 5 กก.(ชุมพร)</v>
      </c>
      <c r="E172" s="17" t="str">
        <f>VLOOKUP($C172,allFlowProduct!$A:$P,5,FALSE)</f>
        <v>ถุง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5">
      <c r="A173" s="22" t="s">
        <v>1189</v>
      </c>
      <c r="B173" s="22" t="s">
        <v>765</v>
      </c>
      <c r="C173" s="12" t="s">
        <v>3815</v>
      </c>
      <c r="D173" s="17" t="str">
        <f>VLOOKUP($C173,allFlowProduct!$A:$P,4,FALSE)</f>
        <v>ข้าวเกรียบทอด</v>
      </c>
      <c r="E173" s="17" t="str">
        <f>VLOOKUP($C173,allFlowProduct!$A:$P,5,FALSE)</f>
        <v>จาน</v>
      </c>
      <c r="F173" s="17">
        <f>VLOOKUP($C173,allFlowProduct!$A:$P,3,FALSE)</f>
        <v>3</v>
      </c>
      <c r="G173" s="17">
        <f>VLOOKUP($C173,allFlowProduct!$A:$P,8,FALSE)</f>
        <v>1</v>
      </c>
      <c r="H173" s="17">
        <f t="shared" si="2"/>
        <v>7</v>
      </c>
    </row>
    <row r="174" spans="1:8" x14ac:dyDescent="0.5">
      <c r="A174" s="22" t="s">
        <v>1095</v>
      </c>
      <c r="B174" s="22" t="s">
        <v>765</v>
      </c>
      <c r="C174" s="12" t="s">
        <v>3816</v>
      </c>
      <c r="D174" s="17" t="str">
        <f>VLOOKUP($C174,allFlowProduct!$A:$P,4,FALSE)</f>
        <v>ขัาวเรือโป๊ะ</v>
      </c>
      <c r="E174" s="17" t="str">
        <f>VLOOKUP($C174,allFlowProduct!$A:$P,5,FALSE)</f>
        <v>จาน</v>
      </c>
      <c r="F174" s="17">
        <f>VLOOKUP($C174,allFlowProduct!$A:$P,3,FALSE)</f>
        <v>3</v>
      </c>
      <c r="G174" s="17">
        <f>VLOOKUP($C174,allFlowProduct!$A:$P,8,FALSE)</f>
        <v>1</v>
      </c>
      <c r="H174" s="17">
        <f t="shared" si="2"/>
        <v>7</v>
      </c>
    </row>
    <row r="175" spans="1:8" x14ac:dyDescent="0.5">
      <c r="A175" s="22" t="s">
        <v>1220</v>
      </c>
      <c r="B175" s="22" t="s">
        <v>765</v>
      </c>
      <c r="C175" s="12" t="s">
        <v>3864</v>
      </c>
      <c r="D175" s="17" t="str">
        <f>VLOOKUP($C175,allFlowProduct!$A:$P,4,FALSE)</f>
        <v>ขนมปังปิ้ง</v>
      </c>
      <c r="E175" s="17" t="str">
        <f>VLOOKUP($C175,allFlowProduct!$A:$P,5,FALSE)</f>
        <v>ชุด</v>
      </c>
      <c r="F175" s="17">
        <f>VLOOKUP($C175,allFlowProduct!$A:$P,3,FALSE)</f>
        <v>3</v>
      </c>
      <c r="G175" s="17">
        <f>VLOOKUP($C175,allFlowProduct!$A:$P,8,FALSE)</f>
        <v>1</v>
      </c>
      <c r="H175" s="17">
        <f t="shared" si="2"/>
        <v>7</v>
      </c>
    </row>
    <row r="176" spans="1:8" x14ac:dyDescent="0.5">
      <c r="A176" s="22" t="s">
        <v>1219</v>
      </c>
      <c r="B176" s="22" t="s">
        <v>765</v>
      </c>
      <c r="C176" s="12" t="s">
        <v>3865</v>
      </c>
      <c r="D176" s="17" t="str">
        <f>VLOOKUP($C176,allFlowProduct!$A:$P,4,FALSE)</f>
        <v>ขนมปังธัญพืช</v>
      </c>
      <c r="E176" s="17" t="str">
        <f>VLOOKUP($C176,allFlowProduct!$A:$P,5,FALSE)</f>
        <v>ชุด</v>
      </c>
      <c r="F176" s="17">
        <f>VLOOKUP($C176,allFlowProduct!$A:$P,3,FALSE)</f>
        <v>3</v>
      </c>
      <c r="G176" s="17">
        <f>VLOOKUP($C176,allFlowProduct!$A:$P,8,FALSE)</f>
        <v>1</v>
      </c>
      <c r="H176" s="17">
        <f t="shared" si="2"/>
        <v>7</v>
      </c>
    </row>
    <row r="177" spans="1:8" x14ac:dyDescent="0.5">
      <c r="A177" s="22" t="s">
        <v>1164</v>
      </c>
      <c r="B177" s="22" t="s">
        <v>1331</v>
      </c>
      <c r="C177" s="12" t="s">
        <v>3866</v>
      </c>
      <c r="D177" s="17" t="str">
        <f>VLOOKUP($C177,allFlowProduct!$A:$P,4,FALSE)</f>
        <v>ขนมปังงาดำ แถว</v>
      </c>
      <c r="E177" s="17" t="str">
        <f>VLOOKUP($C177,allFlowProduct!$A:$P,5,FALSE)</f>
        <v>แถว</v>
      </c>
      <c r="F177" s="17">
        <f>VLOOKUP($C177,allFlowProduct!$A:$P,3,FALSE)</f>
        <v>3</v>
      </c>
      <c r="G177" s="17">
        <f>VLOOKUP($C177,allFlowProduct!$A:$P,8,FALSE)</f>
        <v>1</v>
      </c>
      <c r="H177" s="17">
        <f t="shared" si="2"/>
        <v>7</v>
      </c>
    </row>
    <row r="178" spans="1:8" x14ac:dyDescent="0.5">
      <c r="A178" s="22" t="s">
        <v>1164</v>
      </c>
      <c r="B178" s="22" t="s">
        <v>1332</v>
      </c>
      <c r="C178" s="12" t="s">
        <v>3867</v>
      </c>
      <c r="D178" s="17" t="str">
        <f>VLOOKUP($C178,allFlowProduct!$A:$P,4,FALSE)</f>
        <v>ขนมปังงาดำ ครึ่งแถว</v>
      </c>
      <c r="E178" s="17" t="str">
        <f>VLOOKUP($C178,allFlowProduct!$A:$P,5,FALSE)</f>
        <v>แถว</v>
      </c>
      <c r="F178" s="17">
        <f>VLOOKUP($C178,allFlowProduct!$A:$P,3,FALSE)</f>
        <v>3</v>
      </c>
      <c r="G178" s="17">
        <f>VLOOKUP($C178,allFlowProduct!$A:$P,8,FALSE)</f>
        <v>1</v>
      </c>
      <c r="H178" s="17">
        <f t="shared" si="2"/>
        <v>7</v>
      </c>
    </row>
    <row r="179" spans="1:8" x14ac:dyDescent="0.5">
      <c r="A179" s="22" t="s">
        <v>1217</v>
      </c>
      <c r="B179" s="22" t="s">
        <v>765</v>
      </c>
      <c r="C179" s="12" t="s">
        <v>3868</v>
      </c>
      <c r="D179" s="17" t="str">
        <f>VLOOKUP($C179,allFlowProduct!$A:$P,4,FALSE)</f>
        <v>ขนมปังงา</v>
      </c>
      <c r="E179" s="17" t="str">
        <f>VLOOKUP($C179,allFlowProduct!$A:$P,5,FALSE)</f>
        <v>แถว</v>
      </c>
      <c r="F179" s="17">
        <f>VLOOKUP($C179,allFlowProduct!$A:$P,3,FALSE)</f>
        <v>3</v>
      </c>
      <c r="G179" s="17">
        <f>VLOOKUP($C179,allFlowProduct!$A:$P,8,FALSE)</f>
        <v>1</v>
      </c>
      <c r="H179" s="17">
        <f t="shared" si="2"/>
        <v>7</v>
      </c>
    </row>
    <row r="180" spans="1:8" x14ac:dyDescent="0.5">
      <c r="A180" s="22" t="s">
        <v>1171</v>
      </c>
      <c r="B180" s="22" t="s">
        <v>1331</v>
      </c>
      <c r="C180" s="12" t="s">
        <v>3869</v>
      </c>
      <c r="D180" s="17" t="str">
        <f>VLOOKUP($C180,allFlowProduct!$A:$P,4,FALSE)</f>
        <v>ขนมปังขาว แถว</v>
      </c>
      <c r="E180" s="17" t="str">
        <f>VLOOKUP($C180,allFlowProduct!$A:$P,5,FALSE)</f>
        <v>แถว</v>
      </c>
      <c r="F180" s="17">
        <f>VLOOKUP($C180,allFlowProduct!$A:$P,3,FALSE)</f>
        <v>3</v>
      </c>
      <c r="G180" s="17">
        <f>VLOOKUP($C180,allFlowProduct!$A:$P,8,FALSE)</f>
        <v>1</v>
      </c>
      <c r="H180" s="17">
        <f t="shared" si="2"/>
        <v>7</v>
      </c>
    </row>
    <row r="181" spans="1:8" x14ac:dyDescent="0.5">
      <c r="A181" s="22" t="s">
        <v>1171</v>
      </c>
      <c r="B181" s="22" t="s">
        <v>1332</v>
      </c>
      <c r="C181" s="12" t="s">
        <v>3870</v>
      </c>
      <c r="D181" s="17" t="str">
        <f>VLOOKUP($C181,allFlowProduct!$A:$P,4,FALSE)</f>
        <v>ขนมปังขาว ครึ่งแถว</v>
      </c>
      <c r="E181" s="17" t="str">
        <f>VLOOKUP($C181,allFlowProduct!$A:$P,5,FALSE)</f>
        <v>แถว</v>
      </c>
      <c r="F181" s="17">
        <f>VLOOKUP($C181,allFlowProduct!$A:$P,3,FALSE)</f>
        <v>3</v>
      </c>
      <c r="G181" s="17">
        <f>VLOOKUP($C181,allFlowProduct!$A:$P,8,FALSE)</f>
        <v>1</v>
      </c>
      <c r="H181" s="17">
        <f t="shared" si="2"/>
        <v>7</v>
      </c>
    </row>
    <row r="182" spans="1:8" x14ac:dyDescent="0.5">
      <c r="A182" s="22" t="s">
        <v>1225</v>
      </c>
      <c r="B182" s="22" t="s">
        <v>765</v>
      </c>
      <c r="C182" s="12" t="s">
        <v>3869</v>
      </c>
      <c r="D182" s="17" t="str">
        <f>VLOOKUP($C182,allFlowProduct!$A:$P,4,FALSE)</f>
        <v>ขนมปังขาว แถว</v>
      </c>
      <c r="E182" s="17" t="str">
        <f>VLOOKUP($C182,allFlowProduct!$A:$P,5,FALSE)</f>
        <v>แถว</v>
      </c>
      <c r="F182" s="17">
        <f>VLOOKUP($C182,allFlowProduct!$A:$P,3,FALSE)</f>
        <v>3</v>
      </c>
      <c r="G182" s="17">
        <f>VLOOKUP($C182,allFlowProduct!$A:$P,8,FALSE)</f>
        <v>1</v>
      </c>
      <c r="H182" s="17">
        <f t="shared" si="2"/>
        <v>7</v>
      </c>
    </row>
    <row r="183" spans="1:8" x14ac:dyDescent="0.5">
      <c r="A183" s="22" t="s">
        <v>1125</v>
      </c>
      <c r="B183" s="22" t="s">
        <v>765</v>
      </c>
      <c r="C183" s="12" t="s">
        <v>3871</v>
      </c>
      <c r="D183" s="17" t="str">
        <f>VLOOKUP($C183,allFlowProduct!$A:$P,4,FALSE)</f>
        <v>ขนมปังกล้วยชอคโกแลตซอส</v>
      </c>
      <c r="E183" s="17" t="str">
        <f>VLOOKUP($C183,allFlowProduct!$A:$P,5,FALSE)</f>
        <v>แถว</v>
      </c>
      <c r="F183" s="17">
        <f>VLOOKUP($C183,allFlowProduct!$A:$P,3,FALSE)</f>
        <v>3</v>
      </c>
      <c r="G183" s="17">
        <f>VLOOKUP($C183,allFlowProduct!$A:$P,8,FALSE)</f>
        <v>1</v>
      </c>
      <c r="H183" s="17">
        <f t="shared" si="2"/>
        <v>7</v>
      </c>
    </row>
    <row r="184" spans="1:8" x14ac:dyDescent="0.5">
      <c r="A184" s="22" t="s">
        <v>1166</v>
      </c>
      <c r="B184" s="22" t="s">
        <v>1333</v>
      </c>
      <c r="C184" s="12" t="s">
        <v>3872</v>
      </c>
      <c r="D184" s="17" t="str">
        <f>VLOOKUP($C184,allFlowProduct!$A:$P,4,FALSE)</f>
        <v>ขนมปังกล้วย ก้อน</v>
      </c>
      <c r="E184" s="17" t="str">
        <f>VLOOKUP($C184,allFlowProduct!$A:$P,5,FALSE)</f>
        <v>แถว</v>
      </c>
      <c r="F184" s="17">
        <f>VLOOKUP($C184,allFlowProduct!$A:$P,3,FALSE)</f>
        <v>3</v>
      </c>
      <c r="G184" s="17">
        <f>VLOOKUP($C184,allFlowProduct!$A:$P,8,FALSE)</f>
        <v>1</v>
      </c>
      <c r="H184" s="17">
        <f t="shared" si="2"/>
        <v>7</v>
      </c>
    </row>
    <row r="185" spans="1:8" x14ac:dyDescent="0.5">
      <c r="A185" s="22" t="s">
        <v>1166</v>
      </c>
      <c r="B185" s="22" t="s">
        <v>1334</v>
      </c>
      <c r="C185" s="12" t="s">
        <v>3873</v>
      </c>
      <c r="D185" s="17" t="str">
        <f>VLOOKUP($C185,allFlowProduct!$A:$P,4,FALSE)</f>
        <v>ขนมปังกล้วย ครึ่งก้อน</v>
      </c>
      <c r="E185" s="17" t="str">
        <f>VLOOKUP($C185,allFlowProduct!$A:$P,5,FALSE)</f>
        <v>แถว</v>
      </c>
      <c r="F185" s="17">
        <f>VLOOKUP($C185,allFlowProduct!$A:$P,3,FALSE)</f>
        <v>3</v>
      </c>
      <c r="G185" s="17">
        <f>VLOOKUP($C185,allFlowProduct!$A:$P,8,FALSE)</f>
        <v>1</v>
      </c>
      <c r="H185" s="17">
        <f t="shared" si="2"/>
        <v>7</v>
      </c>
    </row>
    <row r="186" spans="1:8" x14ac:dyDescent="0.5">
      <c r="A186" s="22" t="s">
        <v>1210</v>
      </c>
      <c r="B186" s="22" t="s">
        <v>765</v>
      </c>
      <c r="C186" s="12" t="s">
        <v>3872</v>
      </c>
      <c r="D186" s="17" t="str">
        <f>VLOOKUP($C186,allFlowProduct!$A:$P,4,FALSE)</f>
        <v>ขนมปังกล้วย ก้อน</v>
      </c>
      <c r="E186" s="17" t="str">
        <f>VLOOKUP($C186,allFlowProduct!$A:$P,5,FALSE)</f>
        <v>แถว</v>
      </c>
      <c r="F186" s="17">
        <f>VLOOKUP($C186,allFlowProduct!$A:$P,3,FALSE)</f>
        <v>3</v>
      </c>
      <c r="G186" s="17">
        <f>VLOOKUP($C186,allFlowProduct!$A:$P,8,FALSE)</f>
        <v>1</v>
      </c>
      <c r="H186" s="17">
        <f t="shared" si="2"/>
        <v>7</v>
      </c>
    </row>
    <row r="187" spans="1:8" x14ac:dyDescent="0.5">
      <c r="A187" s="22" t="s">
        <v>1163</v>
      </c>
      <c r="B187" s="22" t="s">
        <v>1331</v>
      </c>
      <c r="C187" s="12" t="s">
        <v>3874</v>
      </c>
      <c r="D187" s="17" t="str">
        <f>VLOOKUP($C187,allFlowProduct!$A:$P,4,FALSE)</f>
        <v>ขนมปังโฮลวีท แถว</v>
      </c>
      <c r="E187" s="17" t="str">
        <f>VLOOKUP($C187,allFlowProduct!$A:$P,5,FALSE)</f>
        <v>แถว</v>
      </c>
      <c r="F187" s="17">
        <f>VLOOKUP($C187,allFlowProduct!$A:$P,3,FALSE)</f>
        <v>3</v>
      </c>
      <c r="G187" s="17">
        <f>VLOOKUP($C187,allFlowProduct!$A:$P,8,FALSE)</f>
        <v>1</v>
      </c>
      <c r="H187" s="17">
        <f t="shared" si="2"/>
        <v>7</v>
      </c>
    </row>
    <row r="188" spans="1:8" x14ac:dyDescent="0.5">
      <c r="A188" s="22" t="s">
        <v>1163</v>
      </c>
      <c r="B188" s="22" t="s">
        <v>1332</v>
      </c>
      <c r="C188" s="12" t="s">
        <v>3875</v>
      </c>
      <c r="D188" s="17" t="str">
        <f>VLOOKUP($C188,allFlowProduct!$A:$P,4,FALSE)</f>
        <v>ขนมปังโฮลวีท ครึ่งแถว</v>
      </c>
      <c r="E188" s="17" t="str">
        <f>VLOOKUP($C188,allFlowProduct!$A:$P,5,FALSE)</f>
        <v>แถว</v>
      </c>
      <c r="F188" s="17">
        <f>VLOOKUP($C188,allFlowProduct!$A:$P,3,FALSE)</f>
        <v>3</v>
      </c>
      <c r="G188" s="17">
        <f>VLOOKUP($C188,allFlowProduct!$A:$P,8,FALSE)</f>
        <v>1</v>
      </c>
      <c r="H188" s="17">
        <f t="shared" si="2"/>
        <v>7</v>
      </c>
    </row>
    <row r="189" spans="1:8" x14ac:dyDescent="0.5">
      <c r="A189" s="22" t="s">
        <v>1212</v>
      </c>
      <c r="B189" s="22" t="s">
        <v>765</v>
      </c>
      <c r="C189" s="12" t="s">
        <v>3876</v>
      </c>
      <c r="D189" s="17" t="str">
        <f>VLOOKUP($C189,allFlowProduct!$A:$P,4,FALSE)</f>
        <v>ขนมปังโฮลวีท(ขาว)</v>
      </c>
      <c r="E189" s="17" t="str">
        <f>VLOOKUP($C189,allFlowProduct!$A:$P,5,FALSE)</f>
        <v>แถว</v>
      </c>
      <c r="F189" s="17">
        <f>VLOOKUP($C189,allFlowProduct!$A:$P,3,FALSE)</f>
        <v>3</v>
      </c>
      <c r="G189" s="17">
        <f>VLOOKUP($C189,allFlowProduct!$A:$P,8,FALSE)</f>
        <v>1</v>
      </c>
      <c r="H189" s="17">
        <f t="shared" si="2"/>
        <v>7</v>
      </c>
    </row>
    <row r="190" spans="1:8" x14ac:dyDescent="0.5">
      <c r="A190" s="22" t="s">
        <v>1276</v>
      </c>
      <c r="B190" s="22" t="s">
        <v>765</v>
      </c>
      <c r="C190" s="12" t="s">
        <v>3877</v>
      </c>
      <c r="D190" s="17" t="str">
        <f>VLOOKUP($C190,allFlowProduct!$A:$P,4,FALSE)</f>
        <v>ขนมคัพเค้กกล้วยเล็บมือนาง</v>
      </c>
      <c r="E190" s="17" t="str">
        <f>VLOOKUP($C190,allFlowProduct!$A:$P,5,FALSE)</f>
        <v>แถว</v>
      </c>
      <c r="F190" s="17">
        <f>VLOOKUP($C190,allFlowProduct!$A:$P,3,FALSE)</f>
        <v>3</v>
      </c>
      <c r="G190" s="17">
        <f>VLOOKUP($C190,allFlowProduct!$A:$P,8,FALSE)</f>
        <v>1</v>
      </c>
      <c r="H190" s="17">
        <f t="shared" si="2"/>
        <v>7</v>
      </c>
    </row>
    <row r="191" spans="1:8" x14ac:dyDescent="0.5">
      <c r="A191" s="22" t="s">
        <v>1119</v>
      </c>
      <c r="B191" s="22" t="s">
        <v>765</v>
      </c>
      <c r="C191" s="12" t="s">
        <v>3878</v>
      </c>
      <c r="D191" s="17" t="str">
        <f>VLOOKUP($C191,allFlowProduct!$A:$P,4,FALSE)</f>
        <v>ขนมโคน้ำ</v>
      </c>
      <c r="E191" s="17" t="str">
        <f>VLOOKUP($C191,allFlowProduct!$A:$P,5,FALSE)</f>
        <v>แถว</v>
      </c>
      <c r="F191" s="17">
        <f>VLOOKUP($C191,allFlowProduct!$A:$P,3,FALSE)</f>
        <v>3</v>
      </c>
      <c r="G191" s="17">
        <f>VLOOKUP($C191,allFlowProduct!$A:$P,8,FALSE)</f>
        <v>1</v>
      </c>
      <c r="H191" s="17">
        <f t="shared" si="2"/>
        <v>7</v>
      </c>
    </row>
    <row r="192" spans="1:8" x14ac:dyDescent="0.5">
      <c r="A192" s="22" t="s">
        <v>1141</v>
      </c>
      <c r="B192" s="22" t="s">
        <v>765</v>
      </c>
      <c r="C192" s="12" t="s">
        <v>3817</v>
      </c>
      <c r="D192" s="17" t="str">
        <f>VLOOKUP($C192,allFlowProduct!$A:$P,4,FALSE)</f>
        <v>กุ้งทอดราดซอสมะขาม</v>
      </c>
      <c r="E192" s="17" t="str">
        <f>VLOOKUP($C192,allFlowProduct!$A:$P,5,FALSE)</f>
        <v>จาน</v>
      </c>
      <c r="F192" s="17">
        <f>VLOOKUP($C192,allFlowProduct!$A:$P,3,FALSE)</f>
        <v>3</v>
      </c>
      <c r="G192" s="17">
        <f>VLOOKUP($C192,allFlowProduct!$A:$P,8,FALSE)</f>
        <v>1</v>
      </c>
      <c r="H192" s="17">
        <f t="shared" si="2"/>
        <v>7</v>
      </c>
    </row>
    <row r="193" spans="1:8" x14ac:dyDescent="0.5">
      <c r="A193" s="22" t="s">
        <v>1248</v>
      </c>
      <c r="B193" s="22" t="s">
        <v>765</v>
      </c>
      <c r="C193" s="12" t="s">
        <v>3817</v>
      </c>
      <c r="D193" s="17" t="str">
        <f>VLOOKUP($C193,allFlowProduct!$A:$P,4,FALSE)</f>
        <v>กุ้งทอดราดซอสมะขาม</v>
      </c>
      <c r="E193" s="17" t="str">
        <f>VLOOKUP($C193,allFlowProduct!$A:$P,5,FALSE)</f>
        <v>จาน</v>
      </c>
      <c r="F193" s="17">
        <f>VLOOKUP($C193,allFlowProduct!$A:$P,3,FALSE)</f>
        <v>3</v>
      </c>
      <c r="G193" s="17">
        <f>VLOOKUP($C193,allFlowProduct!$A:$P,8,FALSE)</f>
        <v>1</v>
      </c>
      <c r="H193" s="17">
        <f t="shared" si="2"/>
        <v>7</v>
      </c>
    </row>
    <row r="194" spans="1:8" x14ac:dyDescent="0.5">
      <c r="A194" s="22" t="s">
        <v>1186</v>
      </c>
      <c r="B194" s="22" t="s">
        <v>765</v>
      </c>
      <c r="C194" s="12" t="s">
        <v>3818</v>
      </c>
      <c r="D194" s="17" t="str">
        <f>VLOOKUP($C194,allFlowProduct!$A:$P,4,FALSE)</f>
        <v>กุ้งชุบแป้งทอด</v>
      </c>
      <c r="E194" s="17" t="str">
        <f>VLOOKUP($C194,allFlowProduct!$A:$P,5,FALSE)</f>
        <v>จาน</v>
      </c>
      <c r="F194" s="17">
        <f>VLOOKUP($C194,allFlowProduct!$A:$P,3,FALSE)</f>
        <v>3</v>
      </c>
      <c r="G194" s="17">
        <f>VLOOKUP($C194,allFlowProduct!$A:$P,8,FALSE)</f>
        <v>1</v>
      </c>
      <c r="H194" s="17">
        <f t="shared" ref="H194:H257" si="3">IF($G194=7,-1,IF($G194=1,7,IF($G194=3,7,IF($G194=5,0,"error"))))</f>
        <v>7</v>
      </c>
    </row>
    <row r="195" spans="1:8" x14ac:dyDescent="0.5">
      <c r="A195" s="22" t="s">
        <v>1143</v>
      </c>
      <c r="B195" s="22" t="s">
        <v>765</v>
      </c>
      <c r="C195" s="12" t="s">
        <v>3819</v>
      </c>
      <c r="D195" s="17" t="str">
        <f>VLOOKUP($C195,allFlowProduct!$A:$P,4,FALSE)</f>
        <v>กุ้งคั่วพริกเกลือ</v>
      </c>
      <c r="E195" s="17" t="str">
        <f>VLOOKUP($C195,allFlowProduct!$A:$P,5,FALSE)</f>
        <v>จาน</v>
      </c>
      <c r="F195" s="17">
        <f>VLOOKUP($C195,allFlowProduct!$A:$P,3,FALSE)</f>
        <v>3</v>
      </c>
      <c r="G195" s="17">
        <f>VLOOKUP($C195,allFlowProduct!$A:$P,8,FALSE)</f>
        <v>1</v>
      </c>
      <c r="H195" s="17">
        <f t="shared" si="3"/>
        <v>7</v>
      </c>
    </row>
    <row r="196" spans="1:8" x14ac:dyDescent="0.5">
      <c r="A196" s="22" t="s">
        <v>1290</v>
      </c>
      <c r="B196" s="22" t="s">
        <v>765</v>
      </c>
      <c r="C196" s="12" t="s">
        <v>3820</v>
      </c>
      <c r="D196" s="17" t="str">
        <f>VLOOKUP($C196,allFlowProduct!$A:$P,4,FALSE)</f>
        <v>กุ้งกระทะร้อน</v>
      </c>
      <c r="E196" s="17" t="str">
        <f>VLOOKUP($C196,allFlowProduct!$A:$P,5,FALSE)</f>
        <v>จาน</v>
      </c>
      <c r="F196" s="17">
        <f>VLOOKUP($C196,allFlowProduct!$A:$P,3,FALSE)</f>
        <v>3</v>
      </c>
      <c r="G196" s="17">
        <f>VLOOKUP($C196,allFlowProduct!$A:$P,8,FALSE)</f>
        <v>1</v>
      </c>
      <c r="H196" s="17">
        <f t="shared" si="3"/>
        <v>7</v>
      </c>
    </row>
    <row r="197" spans="1:8" x14ac:dyDescent="0.5">
      <c r="A197" s="22" t="s">
        <v>1157</v>
      </c>
      <c r="B197" s="22" t="s">
        <v>765</v>
      </c>
      <c r="C197" s="12" t="s">
        <v>3821</v>
      </c>
      <c r="D197" s="17" t="str">
        <f>VLOOKUP($C197,allFlowProduct!$A:$P,4,FALSE)</f>
        <v>กุ้งแช่น้ำปลา</v>
      </c>
      <c r="E197" s="17" t="str">
        <f>VLOOKUP($C197,allFlowProduct!$A:$P,5,FALSE)</f>
        <v>จาน</v>
      </c>
      <c r="F197" s="17">
        <f>VLOOKUP($C197,allFlowProduct!$A:$P,3,FALSE)</f>
        <v>3</v>
      </c>
      <c r="G197" s="17">
        <f>VLOOKUP($C197,allFlowProduct!$A:$P,8,FALSE)</f>
        <v>1</v>
      </c>
      <c r="H197" s="17">
        <f t="shared" si="3"/>
        <v>7</v>
      </c>
    </row>
    <row r="198" spans="1:8" x14ac:dyDescent="0.5">
      <c r="A198" s="22" t="s">
        <v>1148</v>
      </c>
      <c r="B198" s="22" t="s">
        <v>765</v>
      </c>
      <c r="C198" s="12" t="s">
        <v>3822</v>
      </c>
      <c r="D198" s="17" t="str">
        <f>VLOOKUP($C198,allFlowProduct!$A:$P,4,FALSE)</f>
        <v>กุ้งเผา</v>
      </c>
      <c r="E198" s="17" t="str">
        <f>VLOOKUP($C198,allFlowProduct!$A:$P,5,FALSE)</f>
        <v>จาน</v>
      </c>
      <c r="F198" s="17">
        <f>VLOOKUP($C198,allFlowProduct!$A:$P,3,FALSE)</f>
        <v>3</v>
      </c>
      <c r="G198" s="17">
        <f>VLOOKUP($C198,allFlowProduct!$A:$P,8,FALSE)</f>
        <v>1</v>
      </c>
      <c r="H198" s="17">
        <f t="shared" si="3"/>
        <v>7</v>
      </c>
    </row>
    <row r="199" spans="1:8" x14ac:dyDescent="0.5">
      <c r="A199" s="22" t="s">
        <v>1244</v>
      </c>
      <c r="B199" s="22" t="s">
        <v>765</v>
      </c>
      <c r="C199" s="12" t="s">
        <v>3822</v>
      </c>
      <c r="D199" s="17" t="str">
        <f>VLOOKUP($C199,allFlowProduct!$A:$P,4,FALSE)</f>
        <v>กุ้งเผา</v>
      </c>
      <c r="E199" s="17" t="str">
        <f>VLOOKUP($C199,allFlowProduct!$A:$P,5,FALSE)</f>
        <v>จาน</v>
      </c>
      <c r="F199" s="17">
        <f>VLOOKUP($C199,allFlowProduct!$A:$P,3,FALSE)</f>
        <v>3</v>
      </c>
      <c r="G199" s="17">
        <f>VLOOKUP($C199,allFlowProduct!$A:$P,8,FALSE)</f>
        <v>1</v>
      </c>
      <c r="H199" s="17">
        <f t="shared" si="3"/>
        <v>7</v>
      </c>
    </row>
    <row r="200" spans="1:8" x14ac:dyDescent="0.5">
      <c r="A200" s="22" t="s">
        <v>1218</v>
      </c>
      <c r="B200" s="22" t="s">
        <v>765</v>
      </c>
      <c r="C200" s="12" t="s">
        <v>3882</v>
      </c>
      <c r="D200" s="17" t="str">
        <f>VLOOKUP($C200,allFlowProduct!$A:$P,4,FALSE)</f>
        <v>กาโนล่า</v>
      </c>
      <c r="E200" s="17" t="str">
        <f>VLOOKUP($C200,allFlowProduct!$A:$P,5,FALSE)</f>
        <v/>
      </c>
      <c r="F200" s="17">
        <f>VLOOKUP($C200,allFlowProduct!$A:$P,3,FALSE)</f>
        <v>3</v>
      </c>
      <c r="G200" s="17">
        <f>VLOOKUP($C200,allFlowProduct!$A:$P,8,FALSE)</f>
        <v>1</v>
      </c>
      <c r="H200" s="17">
        <f t="shared" si="3"/>
        <v>7</v>
      </c>
    </row>
    <row r="201" spans="1:8" x14ac:dyDescent="0.5">
      <c r="A201" s="22" t="s">
        <v>1181</v>
      </c>
      <c r="B201" s="22" t="s">
        <v>766</v>
      </c>
      <c r="C201" s="12" t="s">
        <v>3948</v>
      </c>
      <c r="D201" s="17" t="str">
        <f>VLOOKUP($C201,allFlowProduct!$A:$P,4,FALSE)</f>
        <v>กาแฟอาโลฮ่า เย็น</v>
      </c>
      <c r="E201" s="17" t="str">
        <f>VLOOKUP($C201,allFlowProduct!$A:$P,5,FALSE)</f>
        <v>แก้ว</v>
      </c>
      <c r="F201" s="17">
        <f>VLOOKUP($C201,allFlowProduct!$A:$P,3,FALSE)</f>
        <v>3</v>
      </c>
      <c r="G201" s="17">
        <f>VLOOKUP($C201,allFlowProduct!$A:$P,8,FALSE)</f>
        <v>1</v>
      </c>
      <c r="H201" s="17">
        <f t="shared" si="3"/>
        <v>7</v>
      </c>
    </row>
    <row r="202" spans="1:8" x14ac:dyDescent="0.5">
      <c r="A202" s="22" t="s">
        <v>1277</v>
      </c>
      <c r="B202" s="22" t="s">
        <v>765</v>
      </c>
      <c r="C202" s="12" t="s">
        <v>3950</v>
      </c>
      <c r="D202" s="17" t="str">
        <f>VLOOKUP($C202,allFlowProduct!$A:$P,4,FALSE)</f>
        <v>กาเเฟ ร้อน</v>
      </c>
      <c r="E202" s="17" t="str">
        <f>VLOOKUP($C202,allFlowProduct!$A:$P,5,FALSE)</f>
        <v>แก้ว</v>
      </c>
      <c r="F202" s="17">
        <f>VLOOKUP($C202,allFlowProduct!$A:$P,3,FALSE)</f>
        <v>3</v>
      </c>
      <c r="G202" s="17">
        <f>VLOOKUP($C202,allFlowProduct!$A:$P,8,FALSE)</f>
        <v>1</v>
      </c>
      <c r="H202" s="17">
        <f t="shared" si="3"/>
        <v>7</v>
      </c>
    </row>
    <row r="203" spans="1:8" x14ac:dyDescent="0.5">
      <c r="A203" s="22" t="s">
        <v>1149</v>
      </c>
      <c r="B203" s="22" t="s">
        <v>1322</v>
      </c>
      <c r="C203" s="12" t="s">
        <v>3823</v>
      </c>
      <c r="D203" s="17" t="str">
        <f>VLOOKUP($C203,allFlowProduct!$A:$P,4,FALSE)</f>
        <v>กะพงทอดน้ำปลา</v>
      </c>
      <c r="E203" s="17" t="str">
        <f>VLOOKUP($C203,allFlowProduct!$A:$P,5,FALSE)</f>
        <v>จาน</v>
      </c>
      <c r="F203" s="17">
        <f>VLOOKUP($C203,allFlowProduct!$A:$P,3,FALSE)</f>
        <v>3</v>
      </c>
      <c r="G203" s="17">
        <f>VLOOKUP($C203,allFlowProduct!$A:$P,8,FALSE)</f>
        <v>1</v>
      </c>
      <c r="H203" s="17">
        <f t="shared" si="3"/>
        <v>7</v>
      </c>
    </row>
    <row r="204" spans="1:8" x14ac:dyDescent="0.5">
      <c r="A204" s="22" t="s">
        <v>1192</v>
      </c>
      <c r="B204" s="22" t="s">
        <v>765</v>
      </c>
      <c r="C204" s="12" t="s">
        <v>3824</v>
      </c>
      <c r="D204" s="17" t="str">
        <f>VLOOKUP($C204,allFlowProduct!$A:$P,4,FALSE)</f>
        <v>กลิ้งกลางดง</v>
      </c>
      <c r="E204" s="17" t="str">
        <f>VLOOKUP($C204,allFlowProduct!$A:$P,5,FALSE)</f>
        <v>จาน</v>
      </c>
      <c r="F204" s="17">
        <f>VLOOKUP($C204,allFlowProduct!$A:$P,3,FALSE)</f>
        <v>3</v>
      </c>
      <c r="G204" s="17">
        <f>VLOOKUP($C204,allFlowProduct!$A:$P,8,FALSE)</f>
        <v>1</v>
      </c>
      <c r="H204" s="17">
        <f t="shared" si="3"/>
        <v>7</v>
      </c>
    </row>
    <row r="205" spans="1:8" x14ac:dyDescent="0.5">
      <c r="A205" s="22" t="s">
        <v>1106</v>
      </c>
      <c r="B205" s="22" t="s">
        <v>765</v>
      </c>
      <c r="C205" s="12" t="s">
        <v>3901</v>
      </c>
      <c r="D205" s="17" t="str">
        <f>VLOOKUP($C205,allFlowProduct!$A:$P,4,FALSE)</f>
        <v>กล้วยปั่นช็อคโกแลต</v>
      </c>
      <c r="E205" s="17" t="str">
        <f>VLOOKUP($C205,allFlowProduct!$A:$P,5,FALSE)</f>
        <v>แก้ว</v>
      </c>
      <c r="F205" s="17">
        <f>VLOOKUP($C205,allFlowProduct!$A:$P,3,FALSE)</f>
        <v>3</v>
      </c>
      <c r="G205" s="17">
        <f>VLOOKUP($C205,allFlowProduct!$A:$P,8,FALSE)</f>
        <v>1</v>
      </c>
      <c r="H205" s="17">
        <f t="shared" si="3"/>
        <v>7</v>
      </c>
    </row>
    <row r="206" spans="1:8" x14ac:dyDescent="0.5">
      <c r="A206" s="22" t="s">
        <v>1118</v>
      </c>
      <c r="B206" s="22" t="s">
        <v>765</v>
      </c>
      <c r="C206" s="12" t="s">
        <v>3879</v>
      </c>
      <c r="D206" s="17" t="str">
        <f>VLOOKUP($C206,allFlowProduct!$A:$P,4,FALSE)</f>
        <v>กล้วยทอด ใหญ่</v>
      </c>
      <c r="E206" s="17" t="str">
        <f>VLOOKUP($C206,allFlowProduct!$A:$P,5,FALSE)</f>
        <v>จาน</v>
      </c>
      <c r="F206" s="17">
        <f>VLOOKUP($C206,allFlowProduct!$A:$P,3,FALSE)</f>
        <v>3</v>
      </c>
      <c r="G206" s="17">
        <f>VLOOKUP($C206,allFlowProduct!$A:$P,8,FALSE)</f>
        <v>1</v>
      </c>
      <c r="H206" s="17">
        <f t="shared" si="3"/>
        <v>7</v>
      </c>
    </row>
    <row r="207" spans="1:8" x14ac:dyDescent="0.5">
      <c r="A207" s="22" t="s">
        <v>1120</v>
      </c>
      <c r="B207" s="22" t="s">
        <v>765</v>
      </c>
      <c r="C207" s="12" t="s">
        <v>3881</v>
      </c>
      <c r="D207" s="17" t="str">
        <f>VLOOKUP($C207,allFlowProduct!$A:$P,4,FALSE)</f>
        <v>กล้วยทอด เล็ก</v>
      </c>
      <c r="E207" s="17" t="str">
        <f>VLOOKUP($C207,allFlowProduct!$A:$P,5,FALSE)</f>
        <v>จาน</v>
      </c>
      <c r="F207" s="17">
        <f>VLOOKUP($C207,allFlowProduct!$A:$P,3,FALSE)</f>
        <v>3</v>
      </c>
      <c r="G207" s="17">
        <f>VLOOKUP($C207,allFlowProduct!$A:$P,8,FALSE)</f>
        <v>1</v>
      </c>
      <c r="H207" s="17">
        <f t="shared" si="3"/>
        <v>7</v>
      </c>
    </row>
    <row r="208" spans="1:8" x14ac:dyDescent="0.5">
      <c r="A208" s="22" t="s">
        <v>1265</v>
      </c>
      <c r="B208" s="22" t="s">
        <v>765</v>
      </c>
      <c r="C208" s="12" t="s">
        <v>3880</v>
      </c>
      <c r="D208" s="17" t="str">
        <f>VLOOKUP($C208,allFlowProduct!$A:$P,4,FALSE)</f>
        <v>กล้วยเล็บมือนางปั่น</v>
      </c>
      <c r="E208" s="17" t="str">
        <f>VLOOKUP($C208,allFlowProduct!$A:$P,5,FALSE)</f>
        <v>แก้ว</v>
      </c>
      <c r="F208" s="17">
        <f>VLOOKUP($C208,allFlowProduct!$A:$P,3,FALSE)</f>
        <v>3</v>
      </c>
      <c r="G208" s="17">
        <f>VLOOKUP($C208,allFlowProduct!$A:$P,8,FALSE)</f>
        <v>1</v>
      </c>
      <c r="H208" s="17">
        <f t="shared" si="3"/>
        <v>7</v>
      </c>
    </row>
    <row r="209" spans="1:8" x14ac:dyDescent="0.5">
      <c r="A209" s="22" t="s">
        <v>1142</v>
      </c>
      <c r="B209" s="22" t="s">
        <v>765</v>
      </c>
      <c r="C209" s="12" t="s">
        <v>3825</v>
      </c>
      <c r="D209" s="17" t="str">
        <f>VLOOKUP($C209,allFlowProduct!$A:$P,4,FALSE)</f>
        <v>กระดูกหมูรมควัน</v>
      </c>
      <c r="E209" s="17" t="str">
        <f>VLOOKUP($C209,allFlowProduct!$A:$P,5,FALSE)</f>
        <v>จาน</v>
      </c>
      <c r="F209" s="17">
        <f>VLOOKUP($C209,allFlowProduct!$A:$P,3,FALSE)</f>
        <v>3</v>
      </c>
      <c r="G209" s="17">
        <f>VLOOKUP($C209,allFlowProduct!$A:$P,8,FALSE)</f>
        <v>1</v>
      </c>
      <c r="H209" s="17">
        <f t="shared" si="3"/>
        <v>7</v>
      </c>
    </row>
    <row r="210" spans="1:8" x14ac:dyDescent="0.5">
      <c r="A210" s="22" t="s">
        <v>1236</v>
      </c>
      <c r="B210" s="22" t="s">
        <v>765</v>
      </c>
      <c r="C210" s="12" t="s">
        <v>3826</v>
      </c>
      <c r="D210" s="17" t="str">
        <f>VLOOKUP($C210,allFlowProduct!$A:$P,4,FALSE)</f>
        <v>กระเหรี่ยงตกดอย (ทะเลเดือด)</v>
      </c>
      <c r="E210" s="17" t="str">
        <f>VLOOKUP($C210,allFlowProduct!$A:$P,5,FALSE)</f>
        <v>จาน</v>
      </c>
      <c r="F210" s="17">
        <f>VLOOKUP($C210,allFlowProduct!$A:$P,3,FALSE)</f>
        <v>3</v>
      </c>
      <c r="G210" s="17">
        <f>VLOOKUP($C210,allFlowProduct!$A:$P,8,FALSE)</f>
        <v>1</v>
      </c>
      <c r="H210" s="17">
        <f t="shared" si="3"/>
        <v>7</v>
      </c>
    </row>
    <row r="211" spans="1:8" x14ac:dyDescent="0.5">
      <c r="A211" s="22" t="s">
        <v>1089</v>
      </c>
      <c r="B211" s="22" t="s">
        <v>1306</v>
      </c>
      <c r="C211" s="12" t="s">
        <v>3827</v>
      </c>
      <c r="D211" s="17" t="str">
        <f>VLOOKUP($C211,allFlowProduct!$A:$P,4,FALSE)</f>
        <v>กระเพราราดข้าว ทะเล</v>
      </c>
      <c r="E211" s="17" t="str">
        <f>VLOOKUP($C211,allFlowProduct!$A:$P,5,FALSE)</f>
        <v>จาน</v>
      </c>
      <c r="F211" s="17">
        <f>VLOOKUP($C211,allFlowProduct!$A:$P,3,FALSE)</f>
        <v>3</v>
      </c>
      <c r="G211" s="17">
        <f>VLOOKUP($C211,allFlowProduct!$A:$P,8,FALSE)</f>
        <v>1</v>
      </c>
      <c r="H211" s="17">
        <f t="shared" si="3"/>
        <v>7</v>
      </c>
    </row>
    <row r="212" spans="1:8" x14ac:dyDescent="0.5">
      <c r="A212" s="22" t="s">
        <v>1089</v>
      </c>
      <c r="B212" s="22" t="s">
        <v>1307</v>
      </c>
      <c r="C212" s="12" t="s">
        <v>3828</v>
      </c>
      <c r="D212" s="17" t="str">
        <f>VLOOKUP($C212,allFlowProduct!$A:$P,4,FALSE)</f>
        <v>กระเพราราดข้าว หมู</v>
      </c>
      <c r="E212" s="17" t="str">
        <f>VLOOKUP($C212,allFlowProduct!$A:$P,5,FALSE)</f>
        <v>จาน</v>
      </c>
      <c r="F212" s="17">
        <f>VLOOKUP($C212,allFlowProduct!$A:$P,3,FALSE)</f>
        <v>3</v>
      </c>
      <c r="G212" s="17">
        <f>VLOOKUP($C212,allFlowProduct!$A:$P,8,FALSE)</f>
        <v>1</v>
      </c>
      <c r="H212" s="17">
        <f t="shared" si="3"/>
        <v>7</v>
      </c>
    </row>
    <row r="213" spans="1:8" x14ac:dyDescent="0.5">
      <c r="A213" s="22" t="s">
        <v>1089</v>
      </c>
      <c r="B213" s="22" t="s">
        <v>1308</v>
      </c>
      <c r="C213" s="12" t="s">
        <v>3829</v>
      </c>
      <c r="D213" s="17" t="str">
        <f>VLOOKUP($C213,allFlowProduct!$A:$P,4,FALSE)</f>
        <v>กระเพราราดข้าว ไก่</v>
      </c>
      <c r="E213" s="17" t="str">
        <f>VLOOKUP($C213,allFlowProduct!$A:$P,5,FALSE)</f>
        <v>จาน</v>
      </c>
      <c r="F213" s="17">
        <f>VLOOKUP($C213,allFlowProduct!$A:$P,3,FALSE)</f>
        <v>3</v>
      </c>
      <c r="G213" s="17">
        <f>VLOOKUP($C213,allFlowProduct!$A:$P,8,FALSE)</f>
        <v>1</v>
      </c>
      <c r="H213" s="17">
        <f t="shared" si="3"/>
        <v>7</v>
      </c>
    </row>
    <row r="214" spans="1:8" x14ac:dyDescent="0.5">
      <c r="A214" s="22" t="s">
        <v>1089</v>
      </c>
      <c r="B214" s="22" t="s">
        <v>1309</v>
      </c>
      <c r="C214" s="12" t="s">
        <v>3830</v>
      </c>
      <c r="D214" s="17" t="str">
        <f>VLOOKUP($C214,allFlowProduct!$A:$P,4,FALSE)</f>
        <v>กระเพราราดข้าว กุ้ง</v>
      </c>
      <c r="E214" s="17" t="str">
        <f>VLOOKUP($C214,allFlowProduct!$A:$P,5,FALSE)</f>
        <v>จาน</v>
      </c>
      <c r="F214" s="17">
        <f>VLOOKUP($C214,allFlowProduct!$A:$P,3,FALSE)</f>
        <v>3</v>
      </c>
      <c r="G214" s="17">
        <f>VLOOKUP($C214,allFlowProduct!$A:$P,8,FALSE)</f>
        <v>1</v>
      </c>
      <c r="H214" s="17">
        <f t="shared" si="3"/>
        <v>7</v>
      </c>
    </row>
    <row r="215" spans="1:8" x14ac:dyDescent="0.5">
      <c r="A215" s="22" t="s">
        <v>1205</v>
      </c>
      <c r="B215" s="22" t="s">
        <v>765</v>
      </c>
      <c r="C215" s="12" t="s">
        <v>3831</v>
      </c>
      <c r="D215" s="17" t="str">
        <f>VLOOKUP($C215,allFlowProduct!$A:$P,4,FALSE)</f>
        <v>กระเพราทะเล</v>
      </c>
      <c r="E215" s="17" t="str">
        <f>VLOOKUP($C215,allFlowProduct!$A:$P,5,FALSE)</f>
        <v>จาน</v>
      </c>
      <c r="F215" s="17">
        <f>VLOOKUP($C215,allFlowProduct!$A:$P,3,FALSE)</f>
        <v>3</v>
      </c>
      <c r="G215" s="17">
        <f>VLOOKUP($C215,allFlowProduct!$A:$P,8,FALSE)</f>
        <v>1</v>
      </c>
      <c r="H215" s="17">
        <f t="shared" si="3"/>
        <v>7</v>
      </c>
    </row>
    <row r="216" spans="1:8" x14ac:dyDescent="0.5">
      <c r="A216" s="22" t="s">
        <v>1247</v>
      </c>
      <c r="B216" s="22" t="s">
        <v>765</v>
      </c>
      <c r="C216" s="12" t="s">
        <v>3831</v>
      </c>
      <c r="D216" s="17" t="str">
        <f>VLOOKUP($C216,allFlowProduct!$A:$P,4,FALSE)</f>
        <v>กระเพราทะเล</v>
      </c>
      <c r="E216" s="17" t="str">
        <f>VLOOKUP($C216,allFlowProduct!$A:$P,5,FALSE)</f>
        <v>จาน</v>
      </c>
      <c r="F216" s="17">
        <f>VLOOKUP($C216,allFlowProduct!$A:$P,3,FALSE)</f>
        <v>3</v>
      </c>
      <c r="G216" s="17">
        <f>VLOOKUP($C216,allFlowProduct!$A:$P,8,FALSE)</f>
        <v>1</v>
      </c>
      <c r="H216" s="17">
        <f t="shared" si="3"/>
        <v>7</v>
      </c>
    </row>
    <row r="217" spans="1:8" x14ac:dyDescent="0.5">
      <c r="A217" s="22" t="s">
        <v>1257</v>
      </c>
      <c r="B217" s="22" t="s">
        <v>765</v>
      </c>
      <c r="C217" s="12" t="s">
        <v>3832</v>
      </c>
      <c r="D217" s="17" t="str">
        <f>VLOOKUP($C217,allFlowProduct!$A:$P,4,FALSE)</f>
        <v>กรรเชียงปู 25 g</v>
      </c>
      <c r="E217" s="17" t="str">
        <f>VLOOKUP($C217,allFlowProduct!$A:$P,5,FALSE)</f>
        <v>จาน</v>
      </c>
      <c r="F217" s="17">
        <f>VLOOKUP($C217,allFlowProduct!$A:$P,3,FALSE)</f>
        <v>3</v>
      </c>
      <c r="G217" s="17">
        <f>VLOOKUP($C217,allFlowProduct!$A:$P,8,FALSE)</f>
        <v>1</v>
      </c>
      <c r="H217" s="17">
        <f t="shared" si="3"/>
        <v>7</v>
      </c>
    </row>
    <row r="218" spans="1:8" x14ac:dyDescent="0.5">
      <c r="A218" s="22" t="s">
        <v>1191</v>
      </c>
      <c r="B218" s="22" t="s">
        <v>765</v>
      </c>
      <c r="C218" s="12" t="s">
        <v>3833</v>
      </c>
      <c r="D218" s="17" t="str">
        <f>VLOOKUP($C218,allFlowProduct!$A:$P,4,FALSE)</f>
        <v>ไส้กรอกคั่วกระเทียมพริกแห้ง+บาร์บีคิวซอส</v>
      </c>
      <c r="E218" s="17" t="str">
        <f>VLOOKUP($C218,allFlowProduct!$A:$P,5,FALSE)</f>
        <v>จาน</v>
      </c>
      <c r="F218" s="17">
        <f>VLOOKUP($C218,allFlowProduct!$A:$P,3,FALSE)</f>
        <v>3</v>
      </c>
      <c r="G218" s="17">
        <f>VLOOKUP($C218,allFlowProduct!$A:$P,8,FALSE)</f>
        <v>1</v>
      </c>
      <c r="H218" s="17">
        <f t="shared" si="3"/>
        <v>7</v>
      </c>
    </row>
    <row r="219" spans="1:8" x14ac:dyDescent="0.5">
      <c r="A219" s="22" t="s">
        <v>1246</v>
      </c>
      <c r="B219" s="22" t="s">
        <v>765</v>
      </c>
      <c r="C219" s="12" t="s">
        <v>3834</v>
      </c>
      <c r="D219" s="17" t="str">
        <f>VLOOKUP($C219,allFlowProduct!$A:$P,4,FALSE)</f>
        <v>ไข่ปลาอินทรีย์ต้มยำ</v>
      </c>
      <c r="E219" s="17" t="str">
        <f>VLOOKUP($C219,allFlowProduct!$A:$P,5,FALSE)</f>
        <v>จาน</v>
      </c>
      <c r="F219" s="17">
        <f>VLOOKUP($C219,allFlowProduct!$A:$P,3,FALSE)</f>
        <v>3</v>
      </c>
      <c r="G219" s="17">
        <f>VLOOKUP($C219,allFlowProduct!$A:$P,8,FALSE)</f>
        <v>1</v>
      </c>
      <c r="H219" s="17">
        <f t="shared" si="3"/>
        <v>7</v>
      </c>
    </row>
    <row r="220" spans="1:8" x14ac:dyDescent="0.5">
      <c r="A220" s="22" t="s">
        <v>1088</v>
      </c>
      <c r="B220" s="22" t="s">
        <v>765</v>
      </c>
      <c r="C220" s="12" t="s">
        <v>3835</v>
      </c>
      <c r="D220" s="17" t="str">
        <f>VLOOKUP($C220,allFlowProduct!$A:$P,4,FALSE)</f>
        <v>ไข่ดาว</v>
      </c>
      <c r="E220" s="17" t="str">
        <f>VLOOKUP($C220,allFlowProduct!$A:$P,5,FALSE)</f>
        <v>จาน</v>
      </c>
      <c r="F220" s="17">
        <f>VLOOKUP($C220,allFlowProduct!$A:$P,3,FALSE)</f>
        <v>3</v>
      </c>
      <c r="G220" s="17">
        <f>VLOOKUP($C220,allFlowProduct!$A:$P,8,FALSE)</f>
        <v>1</v>
      </c>
      <c r="H220" s="17">
        <f t="shared" si="3"/>
        <v>7</v>
      </c>
    </row>
    <row r="221" spans="1:8" x14ac:dyDescent="0.5">
      <c r="A221" s="22" t="s">
        <v>1087</v>
      </c>
      <c r="B221" s="22" t="s">
        <v>1303</v>
      </c>
      <c r="C221" s="12" t="s">
        <v>3836</v>
      </c>
      <c r="D221" s="17" t="str">
        <f>VLOOKUP($C221,allFlowProduct!$A:$P,4,FALSE)</f>
        <v>ไข่เจียว</v>
      </c>
      <c r="E221" s="17" t="str">
        <f>VLOOKUP($C221,allFlowProduct!$A:$P,5,FALSE)</f>
        <v>จาน</v>
      </c>
      <c r="F221" s="17">
        <f>VLOOKUP($C221,allFlowProduct!$A:$P,3,FALSE)</f>
        <v>3</v>
      </c>
      <c r="G221" s="17">
        <f>VLOOKUP($C221,allFlowProduct!$A:$P,8,FALSE)</f>
        <v>1</v>
      </c>
      <c r="H221" s="17">
        <f t="shared" si="3"/>
        <v>7</v>
      </c>
    </row>
    <row r="222" spans="1:8" x14ac:dyDescent="0.5">
      <c r="A222" s="22" t="s">
        <v>1087</v>
      </c>
      <c r="B222" s="22" t="s">
        <v>1304</v>
      </c>
      <c r="C222" s="12" t="s">
        <v>3838</v>
      </c>
      <c r="D222" s="17" t="str">
        <f>VLOOKUP($C222,allFlowProduct!$A:$P,4,FALSE)</f>
        <v>ไข่เจียว หมู</v>
      </c>
      <c r="E222" s="17" t="str">
        <f>VLOOKUP($C222,allFlowProduct!$A:$P,5,FALSE)</f>
        <v>จาน</v>
      </c>
      <c r="F222" s="17">
        <f>VLOOKUP($C222,allFlowProduct!$A:$P,3,FALSE)</f>
        <v>3</v>
      </c>
      <c r="G222" s="17">
        <f>VLOOKUP($C222,allFlowProduct!$A:$P,8,FALSE)</f>
        <v>1</v>
      </c>
      <c r="H222" s="17">
        <f t="shared" si="3"/>
        <v>7</v>
      </c>
    </row>
    <row r="223" spans="1:8" x14ac:dyDescent="0.5">
      <c r="A223" s="22" t="s">
        <v>1087</v>
      </c>
      <c r="B223" s="22" t="s">
        <v>1305</v>
      </c>
      <c r="C223" s="12" t="s">
        <v>3839</v>
      </c>
      <c r="D223" s="17" t="str">
        <f>VLOOKUP($C223,allFlowProduct!$A:$P,4,FALSE)</f>
        <v>ไข่เจียว กุ้ง</v>
      </c>
      <c r="E223" s="17" t="str">
        <f>VLOOKUP($C223,allFlowProduct!$A:$P,5,FALSE)</f>
        <v>จาน</v>
      </c>
      <c r="F223" s="17">
        <f>VLOOKUP($C223,allFlowProduct!$A:$P,3,FALSE)</f>
        <v>3</v>
      </c>
      <c r="G223" s="17">
        <f>VLOOKUP($C223,allFlowProduct!$A:$P,8,FALSE)</f>
        <v>1</v>
      </c>
      <c r="H223" s="17">
        <f t="shared" si="3"/>
        <v>7</v>
      </c>
    </row>
    <row r="224" spans="1:8" x14ac:dyDescent="0.5">
      <c r="A224" s="22" t="s">
        <v>1087</v>
      </c>
      <c r="B224" s="22" t="s">
        <v>1343</v>
      </c>
      <c r="C224" s="12" t="s">
        <v>3840</v>
      </c>
      <c r="D224" s="17" t="str">
        <f>VLOOKUP($C224,allFlowProduct!$A:$P,4,FALSE)</f>
        <v>ไข่เจียว ปู</v>
      </c>
      <c r="E224" s="17" t="str">
        <f>VLOOKUP($C224,allFlowProduct!$A:$P,5,FALSE)</f>
        <v>จาน</v>
      </c>
      <c r="F224" s="17">
        <f>VLOOKUP($C224,allFlowProduct!$A:$P,3,FALSE)</f>
        <v>3</v>
      </c>
      <c r="G224" s="17">
        <f>VLOOKUP($C224,allFlowProduct!$A:$P,8,FALSE)</f>
        <v>1</v>
      </c>
      <c r="H224" s="17">
        <f t="shared" si="3"/>
        <v>7</v>
      </c>
    </row>
    <row r="225" spans="1:8" x14ac:dyDescent="0.5">
      <c r="A225" s="22" t="s">
        <v>1087</v>
      </c>
      <c r="B225" s="22" t="s">
        <v>1344</v>
      </c>
      <c r="C225" s="12" t="s">
        <v>3836</v>
      </c>
      <c r="D225" s="17" t="str">
        <f>VLOOKUP($C225,allFlowProduct!$A:$P,4,FALSE)</f>
        <v>ไข่เจียว</v>
      </c>
      <c r="E225" s="17" t="str">
        <f>VLOOKUP($C225,allFlowProduct!$A:$P,5,FALSE)</f>
        <v>จาน</v>
      </c>
      <c r="F225" s="17">
        <f>VLOOKUP($C225,allFlowProduct!$A:$P,3,FALSE)</f>
        <v>3</v>
      </c>
      <c r="G225" s="17">
        <f>VLOOKUP($C225,allFlowProduct!$A:$P,8,FALSE)</f>
        <v>1</v>
      </c>
      <c r="H225" s="17">
        <f t="shared" si="3"/>
        <v>7</v>
      </c>
    </row>
    <row r="226" spans="1:8" x14ac:dyDescent="0.5">
      <c r="A226" s="22" t="s">
        <v>1135</v>
      </c>
      <c r="B226" s="22" t="s">
        <v>1316</v>
      </c>
      <c r="C226" s="12" t="s">
        <v>3837</v>
      </c>
      <c r="D226" s="17" t="str">
        <f>VLOOKUP($C226,allFlowProduct!$A:$P,4,FALSE)</f>
        <v>ไก่ทอดเครื่องเทศ</v>
      </c>
      <c r="E226" s="17" t="str">
        <f>VLOOKUP($C226,allFlowProduct!$A:$P,5,FALSE)</f>
        <v>จาน</v>
      </c>
      <c r="F226" s="17">
        <f>VLOOKUP($C226,allFlowProduct!$A:$P,3,FALSE)</f>
        <v>3</v>
      </c>
      <c r="G226" s="17">
        <f>VLOOKUP($C226,allFlowProduct!$A:$P,8,FALSE)</f>
        <v>1</v>
      </c>
      <c r="H226" s="17">
        <f t="shared" si="3"/>
        <v>7</v>
      </c>
    </row>
    <row r="227" spans="1:8" x14ac:dyDescent="0.5">
      <c r="A227" s="22" t="s">
        <v>1238</v>
      </c>
      <c r="B227" s="22" t="s">
        <v>765</v>
      </c>
      <c r="C227" s="12" t="s">
        <v>3837</v>
      </c>
      <c r="D227" s="17" t="str">
        <f>VLOOKUP($C227,allFlowProduct!$A:$P,4,FALSE)</f>
        <v>ไก่ทอดเครื่องเทศ</v>
      </c>
      <c r="E227" s="17" t="str">
        <f>VLOOKUP($C227,allFlowProduct!$A:$P,5,FALSE)</f>
        <v>จาน</v>
      </c>
      <c r="F227" s="17">
        <f>VLOOKUP($C227,allFlowProduct!$A:$P,3,FALSE)</f>
        <v>3</v>
      </c>
      <c r="G227" s="17">
        <f>VLOOKUP($C227,allFlowProduct!$A:$P,8,FALSE)</f>
        <v>1</v>
      </c>
      <c r="H227" s="17">
        <f t="shared" si="3"/>
        <v>7</v>
      </c>
    </row>
    <row r="228" spans="1:8" x14ac:dyDescent="0.5">
      <c r="A228" s="22" t="s">
        <v>1131</v>
      </c>
      <c r="B228" s="22" t="s">
        <v>765</v>
      </c>
      <c r="C228" s="12" t="s">
        <v>3841</v>
      </c>
      <c r="D228" s="17" t="str">
        <f>VLOOKUP($C228,allFlowProduct!$A:$P,4,FALSE)</f>
        <v>ไก่ต้มขมิ้น</v>
      </c>
      <c r="E228" s="17" t="str">
        <f>VLOOKUP($C228,allFlowProduct!$A:$P,5,FALSE)</f>
        <v>จาน</v>
      </c>
      <c r="F228" s="17">
        <f>VLOOKUP($C228,allFlowProduct!$A:$P,3,FALSE)</f>
        <v>3</v>
      </c>
      <c r="G228" s="17">
        <f>VLOOKUP($C228,allFlowProduct!$A:$P,8,FALSE)</f>
        <v>1</v>
      </c>
      <c r="H228" s="17">
        <f t="shared" si="3"/>
        <v>7</v>
      </c>
    </row>
    <row r="229" spans="1:8" x14ac:dyDescent="0.5">
      <c r="A229" s="22" t="s">
        <v>1201</v>
      </c>
      <c r="B229" s="22" t="s">
        <v>765</v>
      </c>
      <c r="C229" s="12" t="s">
        <v>3842</v>
      </c>
      <c r="D229" s="17" t="str">
        <f>VLOOKUP($C229,allFlowProduct!$A:$P,4,FALSE)</f>
        <v>ใบเหลียงอบชีส</v>
      </c>
      <c r="E229" s="17" t="str">
        <f>VLOOKUP($C229,allFlowProduct!$A:$P,5,FALSE)</f>
        <v>จาน</v>
      </c>
      <c r="F229" s="17">
        <f>VLOOKUP($C229,allFlowProduct!$A:$P,3,FALSE)</f>
        <v>3</v>
      </c>
      <c r="G229" s="17">
        <f>VLOOKUP($C229,allFlowProduct!$A:$P,8,FALSE)</f>
        <v>1</v>
      </c>
      <c r="H229" s="17">
        <f t="shared" si="3"/>
        <v>7</v>
      </c>
    </row>
    <row r="230" spans="1:8" x14ac:dyDescent="0.5">
      <c r="A230" s="22" t="s">
        <v>1133</v>
      </c>
      <c r="B230" s="22" t="s">
        <v>1316</v>
      </c>
      <c r="C230" s="12" t="s">
        <v>3843</v>
      </c>
      <c r="D230" s="17" t="str">
        <f>VLOOKUP($C230,allFlowProduct!$A:$P,4,FALSE)</f>
        <v>ใบเหลียงยอดมะพร้าวต้มกะทิ</v>
      </c>
      <c r="E230" s="17" t="str">
        <f>VLOOKUP($C230,allFlowProduct!$A:$P,5,FALSE)</f>
        <v>จาน</v>
      </c>
      <c r="F230" s="17">
        <f>VLOOKUP($C230,allFlowProduct!$A:$P,3,FALSE)</f>
        <v>3</v>
      </c>
      <c r="G230" s="17">
        <f>VLOOKUP($C230,allFlowProduct!$A:$P,8,FALSE)</f>
        <v>1</v>
      </c>
      <c r="H230" s="17">
        <f t="shared" si="3"/>
        <v>7</v>
      </c>
    </row>
    <row r="231" spans="1:8" x14ac:dyDescent="0.5">
      <c r="A231" s="22" t="s">
        <v>1133</v>
      </c>
      <c r="B231" s="22" t="s">
        <v>1321</v>
      </c>
      <c r="C231" s="12" t="s">
        <v>3843</v>
      </c>
      <c r="D231" s="17" t="str">
        <f>VLOOKUP($C231,allFlowProduct!$A:$P,4,FALSE)</f>
        <v>ใบเหลียงยอดมะพร้าวต้มกะทิ</v>
      </c>
      <c r="E231" s="17" t="str">
        <f>VLOOKUP($C231,allFlowProduct!$A:$P,5,FALSE)</f>
        <v>จาน</v>
      </c>
      <c r="F231" s="17">
        <f>VLOOKUP($C231,allFlowProduct!$A:$P,3,FALSE)</f>
        <v>3</v>
      </c>
      <c r="G231" s="17">
        <f>VLOOKUP($C231,allFlowProduct!$A:$P,8,FALSE)</f>
        <v>1</v>
      </c>
      <c r="H231" s="17">
        <f t="shared" si="3"/>
        <v>7</v>
      </c>
    </row>
    <row r="232" spans="1:8" x14ac:dyDescent="0.5">
      <c r="A232" s="22" t="s">
        <v>1284</v>
      </c>
      <c r="B232" s="22" t="s">
        <v>1316</v>
      </c>
      <c r="C232" s="12" t="s">
        <v>3844</v>
      </c>
      <c r="D232" s="17" t="str">
        <f>VLOOKUP($C232,allFlowProduct!$A:$P,4,FALSE)</f>
        <v>ใบเหลียงผัดไข่</v>
      </c>
      <c r="E232" s="17" t="str">
        <f>VLOOKUP($C232,allFlowProduct!$A:$P,5,FALSE)</f>
        <v>จาน</v>
      </c>
      <c r="F232" s="17">
        <f>VLOOKUP($C232,allFlowProduct!$A:$P,3,FALSE)</f>
        <v>3</v>
      </c>
      <c r="G232" s="17">
        <f>VLOOKUP($C232,allFlowProduct!$A:$P,8,FALSE)</f>
        <v>1</v>
      </c>
      <c r="H232" s="17">
        <f t="shared" si="3"/>
        <v>7</v>
      </c>
    </row>
    <row r="233" spans="1:8" x14ac:dyDescent="0.5">
      <c r="A233" s="22" t="s">
        <v>1284</v>
      </c>
      <c r="B233" s="22" t="s">
        <v>1317</v>
      </c>
      <c r="C233" s="12" t="s">
        <v>3844</v>
      </c>
      <c r="D233" s="17" t="str">
        <f>VLOOKUP($C233,allFlowProduct!$A:$P,4,FALSE)</f>
        <v>ใบเหลียงผัดไข่</v>
      </c>
      <c r="E233" s="17" t="str">
        <f>VLOOKUP($C233,allFlowProduct!$A:$P,5,FALSE)</f>
        <v>จาน</v>
      </c>
      <c r="F233" s="17">
        <f>VLOOKUP($C233,allFlowProduct!$A:$P,3,FALSE)</f>
        <v>3</v>
      </c>
      <c r="G233" s="17">
        <f>VLOOKUP($C233,allFlowProduct!$A:$P,8,FALSE)</f>
        <v>1</v>
      </c>
      <c r="H233" s="17">
        <f t="shared" si="3"/>
        <v>7</v>
      </c>
    </row>
    <row r="234" spans="1:8" x14ac:dyDescent="0.5">
      <c r="A234" s="22" t="s">
        <v>1271</v>
      </c>
      <c r="B234" s="22" t="s">
        <v>765</v>
      </c>
      <c r="C234" s="12" t="s">
        <v>3845</v>
      </c>
      <c r="D234" s="17" t="str">
        <f>VLOOKUP($C234,allFlowProduct!$A:$P,4,FALSE)</f>
        <v>ใบเหลียงต้มกะปิ</v>
      </c>
      <c r="E234" s="17" t="str">
        <f>VLOOKUP($C234,allFlowProduct!$A:$P,5,FALSE)</f>
        <v>จาน</v>
      </c>
      <c r="F234" s="17">
        <f>VLOOKUP($C234,allFlowProduct!$A:$P,3,FALSE)</f>
        <v>3</v>
      </c>
      <c r="G234" s="17">
        <f>VLOOKUP($C234,allFlowProduct!$A:$P,8,FALSE)</f>
        <v>1</v>
      </c>
      <c r="H234" s="17">
        <f t="shared" si="3"/>
        <v>7</v>
      </c>
    </row>
    <row r="235" spans="1:8" x14ac:dyDescent="0.5">
      <c r="A235" s="22" t="s">
        <v>1115</v>
      </c>
      <c r="B235" s="22" t="s">
        <v>765</v>
      </c>
      <c r="C235" s="12" t="s">
        <v>3955</v>
      </c>
      <c r="D235" s="17" t="str">
        <f>VLOOKUP($C235,allFlowProduct!$A:$P,4,FALSE)</f>
        <v>โมจิโต้ตระไคร้</v>
      </c>
      <c r="E235" s="17" t="str">
        <f>VLOOKUP($C235,allFlowProduct!$A:$P,5,FALSE)</f>
        <v>แก้ว</v>
      </c>
      <c r="F235" s="17">
        <f>VLOOKUP($C235,allFlowProduct!$A:$P,3,FALSE)</f>
        <v>3</v>
      </c>
      <c r="G235" s="17">
        <f>VLOOKUP($C235,allFlowProduct!$A:$P,8,FALSE)</f>
        <v>1</v>
      </c>
      <c r="H235" s="17">
        <f t="shared" si="3"/>
        <v>7</v>
      </c>
    </row>
    <row r="236" spans="1:8" x14ac:dyDescent="0.5">
      <c r="A236" s="22" t="s">
        <v>1185</v>
      </c>
      <c r="B236" s="22" t="s">
        <v>765</v>
      </c>
      <c r="C236" s="12" t="s">
        <v>3956</v>
      </c>
      <c r="D236" s="17" t="str">
        <f>VLOOKUP($C236,allFlowProduct!$A:$P,4,FALSE)</f>
        <v>โทนิค</v>
      </c>
      <c r="E236" s="17" t="str">
        <f>VLOOKUP($C236,allFlowProduct!$A:$P,5,FALSE)</f>
        <v/>
      </c>
      <c r="F236" s="17">
        <f>VLOOKUP($C236,allFlowProduct!$A:$P,3,FALSE)</f>
        <v>3</v>
      </c>
      <c r="G236" s="17">
        <f>VLOOKUP($C236,allFlowProduct!$A:$P,8,FALSE)</f>
        <v>1</v>
      </c>
      <c r="H236" s="17">
        <f t="shared" si="3"/>
        <v>7</v>
      </c>
    </row>
    <row r="237" spans="1:8" x14ac:dyDescent="0.5">
      <c r="A237" s="22" t="s">
        <v>1103</v>
      </c>
      <c r="B237" s="22" t="s">
        <v>765</v>
      </c>
      <c r="C237" s="12" t="s">
        <v>3957</v>
      </c>
      <c r="D237" s="17" t="str">
        <f>VLOOKUP($C237,allFlowProduct!$A:$P,4,FALSE)</f>
        <v>โซดา</v>
      </c>
      <c r="E237" s="17" t="str">
        <f>VLOOKUP($C237,allFlowProduct!$A:$P,5,FALSE)</f>
        <v/>
      </c>
      <c r="F237" s="17">
        <f>VLOOKUP($C237,allFlowProduct!$A:$P,3,FALSE)</f>
        <v>5</v>
      </c>
      <c r="G237" s="17">
        <f>VLOOKUP($C237,allFlowProduct!$A:$P,8,FALSE)</f>
        <v>1</v>
      </c>
      <c r="H237" s="17">
        <f t="shared" si="3"/>
        <v>7</v>
      </c>
    </row>
    <row r="238" spans="1:8" x14ac:dyDescent="0.5">
      <c r="A238" s="22" t="s">
        <v>1102</v>
      </c>
      <c r="B238" s="22" t="s">
        <v>765</v>
      </c>
      <c r="C238" s="12" t="s">
        <v>3958</v>
      </c>
      <c r="D238" s="17" t="str">
        <f>VLOOKUP($C238,allFlowProduct!$A:$P,4,FALSE)</f>
        <v>โค้ก</v>
      </c>
      <c r="E238" s="17" t="str">
        <f>VLOOKUP($C238,allFlowProduct!$A:$P,5,FALSE)</f>
        <v/>
      </c>
      <c r="F238" s="17">
        <f>VLOOKUP($C238,allFlowProduct!$A:$P,3,FALSE)</f>
        <v>3</v>
      </c>
      <c r="G238" s="17">
        <f>VLOOKUP($C238,allFlowProduct!$A:$P,8,FALSE)</f>
        <v>1</v>
      </c>
      <c r="H238" s="17">
        <f t="shared" si="3"/>
        <v>7</v>
      </c>
    </row>
    <row r="239" spans="1:8" x14ac:dyDescent="0.5">
      <c r="A239" s="22" t="s">
        <v>1178</v>
      </c>
      <c r="B239" s="22" t="s">
        <v>1340</v>
      </c>
      <c r="C239" s="12" t="s">
        <v>3959</v>
      </c>
      <c r="D239" s="17" t="str">
        <f>VLOOKUP($C239,allFlowProduct!$A:$P,4,FALSE)</f>
        <v>โกโก้ เย็น</v>
      </c>
      <c r="E239" s="17" t="str">
        <f>VLOOKUP($C239,allFlowProduct!$A:$P,5,FALSE)</f>
        <v>แก้ว</v>
      </c>
      <c r="F239" s="17">
        <f>VLOOKUP($C239,allFlowProduct!$A:$P,3,FALSE)</f>
        <v>3</v>
      </c>
      <c r="G239" s="17">
        <f>VLOOKUP($C239,allFlowProduct!$A:$P,8,FALSE)</f>
        <v>1</v>
      </c>
      <c r="H239" s="17">
        <f t="shared" si="3"/>
        <v>7</v>
      </c>
    </row>
    <row r="240" spans="1:8" x14ac:dyDescent="0.5">
      <c r="A240" s="22" t="s">
        <v>1178</v>
      </c>
      <c r="B240" s="22" t="s">
        <v>1339</v>
      </c>
      <c r="C240" s="12" t="s">
        <v>3960</v>
      </c>
      <c r="D240" s="17" t="str">
        <f>VLOOKUP($C240,allFlowProduct!$A:$P,4,FALSE)</f>
        <v>โกโก้ ร้อน</v>
      </c>
      <c r="E240" s="17" t="str">
        <f>VLOOKUP($C240,allFlowProduct!$A:$P,5,FALSE)</f>
        <v>แก้ว</v>
      </c>
      <c r="F240" s="17">
        <f>VLOOKUP($C240,allFlowProduct!$A:$P,3,FALSE)</f>
        <v>3</v>
      </c>
      <c r="G240" s="17">
        <f>VLOOKUP($C240,allFlowProduct!$A:$P,8,FALSE)</f>
        <v>1</v>
      </c>
      <c r="H240" s="17">
        <f t="shared" si="3"/>
        <v>7</v>
      </c>
    </row>
    <row r="241" spans="1:8" x14ac:dyDescent="0.5">
      <c r="A241" s="22" t="s">
        <v>1223</v>
      </c>
      <c r="B241" s="22" t="s">
        <v>765</v>
      </c>
      <c r="C241" s="12" t="s">
        <v>3884</v>
      </c>
      <c r="D241" s="17" t="str">
        <f>VLOOKUP($C241,allFlowProduct!$A:$P,4,FALSE)</f>
        <v>แยมเสาวรส</v>
      </c>
      <c r="E241" s="17" t="str">
        <f>VLOOKUP($C241,allFlowProduct!$A:$P,5,FALSE)</f>
        <v>ชุด</v>
      </c>
      <c r="F241" s="17">
        <f>VLOOKUP($C241,allFlowProduct!$A:$P,3,FALSE)</f>
        <v>3</v>
      </c>
      <c r="G241" s="17">
        <f>VLOOKUP($C241,allFlowProduct!$A:$P,8,FALSE)</f>
        <v>1</v>
      </c>
      <c r="H241" s="17">
        <f t="shared" si="3"/>
        <v>7</v>
      </c>
    </row>
    <row r="242" spans="1:8" x14ac:dyDescent="0.5">
      <c r="A242" s="22" t="s">
        <v>1127</v>
      </c>
      <c r="B242" s="22" t="s">
        <v>765</v>
      </c>
      <c r="C242" s="12" t="s">
        <v>4010</v>
      </c>
      <c r="D242" s="17" t="str">
        <f>VLOOKUP($C242,allFlowProduct!$A:$P,4,FALSE)</f>
        <v>แพนเค้กซอร์เบท์มะพร้าว</v>
      </c>
      <c r="E242" s="17" t="str">
        <f>VLOOKUP($C242,allFlowProduct!$A:$P,5,FALSE)</f>
        <v>จาน</v>
      </c>
      <c r="F242" s="17">
        <f>VLOOKUP($C242,allFlowProduct!$A:$P,3,FALSE)</f>
        <v>3</v>
      </c>
      <c r="G242" s="17">
        <f>VLOOKUP($C242,allFlowProduct!$A:$P,8,FALSE)</f>
        <v>1</v>
      </c>
      <c r="H242" s="17">
        <f t="shared" si="3"/>
        <v>7</v>
      </c>
    </row>
    <row r="243" spans="1:8" x14ac:dyDescent="0.5">
      <c r="A243" s="22" t="s">
        <v>1122</v>
      </c>
      <c r="B243" s="22" t="s">
        <v>765</v>
      </c>
      <c r="C243" s="12" t="s">
        <v>3886</v>
      </c>
      <c r="D243" s="17" t="str">
        <f>VLOOKUP($C243,allFlowProduct!$A:$P,4,FALSE)</f>
        <v>แพนเค้กกล้วยช็อกโกแลตซอส</v>
      </c>
      <c r="E243" s="17" t="str">
        <f>VLOOKUP($C243,allFlowProduct!$A:$P,5,FALSE)</f>
        <v>จาน</v>
      </c>
      <c r="F243" s="17">
        <f>VLOOKUP($C243,allFlowProduct!$A:$P,3,FALSE)</f>
        <v>3</v>
      </c>
      <c r="G243" s="17">
        <f>VLOOKUP($C243,allFlowProduct!$A:$P,8,FALSE)</f>
        <v>1</v>
      </c>
      <c r="H243" s="17">
        <f t="shared" si="3"/>
        <v>7</v>
      </c>
    </row>
    <row r="244" spans="1:8" x14ac:dyDescent="0.5">
      <c r="A244" s="22" t="s">
        <v>1109</v>
      </c>
      <c r="B244" s="22" t="s">
        <v>765</v>
      </c>
      <c r="C244" s="12" t="s">
        <v>3954</v>
      </c>
      <c r="D244" s="17" t="str">
        <f>VLOOKUP($C244,allFlowProduct!$A:$P,4,FALSE)</f>
        <v>แตงโมปั่น</v>
      </c>
      <c r="E244" s="17" t="str">
        <f>VLOOKUP($C244,allFlowProduct!$A:$P,5,FALSE)</f>
        <v>แก้ว</v>
      </c>
      <c r="F244" s="17">
        <f>VLOOKUP($C244,allFlowProduct!$A:$P,3,FALSE)</f>
        <v>3</v>
      </c>
      <c r="G244" s="17">
        <f>VLOOKUP($C244,allFlowProduct!$A:$P,8,FALSE)</f>
        <v>1</v>
      </c>
      <c r="H244" s="17">
        <f t="shared" si="3"/>
        <v>7</v>
      </c>
    </row>
    <row r="245" spans="1:8" x14ac:dyDescent="0.5">
      <c r="A245" s="22" t="s">
        <v>1231</v>
      </c>
      <c r="B245" s="22" t="s">
        <v>1354</v>
      </c>
      <c r="C245" s="12" t="s">
        <v>3846</v>
      </c>
      <c r="D245" s="17" t="str">
        <f>VLOOKUP($C245,allFlowProduct!$A:$P,4,FALSE)</f>
        <v>แกงป่าปลาทราย ถ้วย</v>
      </c>
      <c r="E245" s="17" t="str">
        <f>VLOOKUP($C245,allFlowProduct!$A:$P,5,FALSE)</f>
        <v>ชาม</v>
      </c>
      <c r="F245" s="17">
        <f>VLOOKUP($C245,allFlowProduct!$A:$P,3,FALSE)</f>
        <v>3</v>
      </c>
      <c r="G245" s="17">
        <f>VLOOKUP($C245,allFlowProduct!$A:$P,8,FALSE)</f>
        <v>1</v>
      </c>
      <c r="H245" s="17">
        <f t="shared" si="3"/>
        <v>7</v>
      </c>
    </row>
    <row r="246" spans="1:8" x14ac:dyDescent="0.5">
      <c r="A246" s="22" t="s">
        <v>1229</v>
      </c>
      <c r="B246" s="22" t="s">
        <v>765</v>
      </c>
      <c r="C246" s="12" t="s">
        <v>3846</v>
      </c>
      <c r="D246" s="17" t="str">
        <f>VLOOKUP($C246,allFlowProduct!$A:$P,4,FALSE)</f>
        <v>แกงป่าปลาทราย ถ้วย</v>
      </c>
      <c r="E246" s="17" t="str">
        <f>VLOOKUP($C246,allFlowProduct!$A:$P,5,FALSE)</f>
        <v>ชาม</v>
      </c>
      <c r="F246" s="17">
        <f>VLOOKUP($C246,allFlowProduct!$A:$P,3,FALSE)</f>
        <v>3</v>
      </c>
      <c r="G246" s="17">
        <f>VLOOKUP($C246,allFlowProduct!$A:$P,8,FALSE)</f>
        <v>1</v>
      </c>
      <c r="H246" s="17">
        <f t="shared" si="3"/>
        <v>7</v>
      </c>
    </row>
    <row r="247" spans="1:8" x14ac:dyDescent="0.5">
      <c r="A247" s="22" t="s">
        <v>1288</v>
      </c>
      <c r="B247" s="22" t="s">
        <v>765</v>
      </c>
      <c r="C247" s="12" t="s">
        <v>3847</v>
      </c>
      <c r="D247" s="17" t="str">
        <f>VLOOKUP($C247,allFlowProduct!$A:$P,4,FALSE)</f>
        <v>แกงจืดเต้าหู้หมูสับสาหร่าย</v>
      </c>
      <c r="E247" s="17" t="str">
        <f>VLOOKUP($C247,allFlowProduct!$A:$P,5,FALSE)</f>
        <v>ชาม</v>
      </c>
      <c r="F247" s="17">
        <f>VLOOKUP($C247,allFlowProduct!$A:$P,3,FALSE)</f>
        <v>3</v>
      </c>
      <c r="G247" s="17">
        <f>VLOOKUP($C247,allFlowProduct!$A:$P,8,FALSE)</f>
        <v>1</v>
      </c>
      <c r="H247" s="17">
        <f t="shared" si="3"/>
        <v>7</v>
      </c>
    </row>
    <row r="248" spans="1:8" x14ac:dyDescent="0.5">
      <c r="A248" s="22" t="s">
        <v>1230</v>
      </c>
      <c r="B248" s="22" t="s">
        <v>765</v>
      </c>
      <c r="C248" s="12" t="s">
        <v>3848</v>
      </c>
      <c r="D248" s="17" t="str">
        <f>VLOOKUP($C248,allFlowProduct!$A:$P,4,FALSE)</f>
        <v>แกงคั่วหอยขม</v>
      </c>
      <c r="E248" s="17" t="str">
        <f>VLOOKUP($C248,allFlowProduct!$A:$P,5,FALSE)</f>
        <v>ชาม</v>
      </c>
      <c r="F248" s="17">
        <f>VLOOKUP($C248,allFlowProduct!$A:$P,3,FALSE)</f>
        <v>3</v>
      </c>
      <c r="G248" s="17">
        <f>VLOOKUP($C248,allFlowProduct!$A:$P,8,FALSE)</f>
        <v>1</v>
      </c>
      <c r="H248" s="17">
        <f t="shared" si="3"/>
        <v>7</v>
      </c>
    </row>
    <row r="249" spans="1:8" x14ac:dyDescent="0.5">
      <c r="A249" s="22" t="s">
        <v>1138</v>
      </c>
      <c r="B249" s="22" t="s">
        <v>765</v>
      </c>
      <c r="C249" s="12" t="s">
        <v>3849</v>
      </c>
      <c r="D249" s="17" t="str">
        <f>VLOOKUP($C249,allFlowProduct!$A:$P,4,FALSE)</f>
        <v>แกงกะทิปลาใบแป้น</v>
      </c>
      <c r="E249" s="17" t="str">
        <f>VLOOKUP($C249,allFlowProduct!$A:$P,5,FALSE)</f>
        <v>ชาม</v>
      </c>
      <c r="F249" s="17">
        <f>VLOOKUP($C249,allFlowProduct!$A:$P,3,FALSE)</f>
        <v>3</v>
      </c>
      <c r="G249" s="17">
        <f>VLOOKUP($C249,allFlowProduct!$A:$P,8,FALSE)</f>
        <v>1</v>
      </c>
      <c r="H249" s="17">
        <f t="shared" si="3"/>
        <v>7</v>
      </c>
    </row>
    <row r="250" spans="1:8" x14ac:dyDescent="0.5">
      <c r="A250" s="22" t="s">
        <v>1136</v>
      </c>
      <c r="B250" s="22" t="s">
        <v>765</v>
      </c>
      <c r="C250" s="12" t="s">
        <v>3850</v>
      </c>
      <c r="D250" s="17" t="str">
        <f>VLOOKUP($C250,allFlowProduct!$A:$P,4,FALSE)</f>
        <v>แกงไตปลา</v>
      </c>
      <c r="E250" s="17" t="str">
        <f>VLOOKUP($C250,allFlowProduct!$A:$P,5,FALSE)</f>
        <v>ชาม</v>
      </c>
      <c r="F250" s="17">
        <f>VLOOKUP($C250,allFlowProduct!$A:$P,3,FALSE)</f>
        <v>3</v>
      </c>
      <c r="G250" s="17">
        <f>VLOOKUP($C250,allFlowProduct!$A:$P,8,FALSE)</f>
        <v>1</v>
      </c>
      <c r="H250" s="17">
        <f t="shared" si="3"/>
        <v>7</v>
      </c>
    </row>
    <row r="251" spans="1:8" x14ac:dyDescent="0.5">
      <c r="A251" s="22" t="s">
        <v>1233</v>
      </c>
      <c r="B251" s="22" t="s">
        <v>1355</v>
      </c>
      <c r="C251" s="12" t="s">
        <v>3851</v>
      </c>
      <c r="D251" s="17" t="str">
        <f>VLOOKUP($C251,allFlowProduct!$A:$P,4,FALSE)</f>
        <v>แกงเหลืองผักรวม ถ้วย</v>
      </c>
      <c r="E251" s="17" t="str">
        <f>VLOOKUP($C251,allFlowProduct!$A:$P,5,FALSE)</f>
        <v>ชาม</v>
      </c>
      <c r="F251" s="17">
        <f>VLOOKUP($C251,allFlowProduct!$A:$P,3,FALSE)</f>
        <v>3</v>
      </c>
      <c r="G251" s="17">
        <f>VLOOKUP($C251,allFlowProduct!$A:$P,8,FALSE)</f>
        <v>1</v>
      </c>
      <c r="H251" s="17">
        <f t="shared" si="3"/>
        <v>7</v>
      </c>
    </row>
    <row r="252" spans="1:8" x14ac:dyDescent="0.5">
      <c r="A252" s="22" t="s">
        <v>1228</v>
      </c>
      <c r="B252" s="22" t="s">
        <v>1352</v>
      </c>
      <c r="C252" s="12" t="s">
        <v>3852</v>
      </c>
      <c r="D252" s="17" t="str">
        <f>VLOOKUP($C252,allFlowProduct!$A:$P,4,FALSE)</f>
        <v>แกงเหลืองปลามงหน่อไมัดอง ถ้วย</v>
      </c>
      <c r="E252" s="17" t="str">
        <f>VLOOKUP($C252,allFlowProduct!$A:$P,5,FALSE)</f>
        <v>ชาม</v>
      </c>
      <c r="F252" s="17">
        <f>VLOOKUP($C252,allFlowProduct!$A:$P,3,FALSE)</f>
        <v>3</v>
      </c>
      <c r="G252" s="17">
        <f>VLOOKUP($C252,allFlowProduct!$A:$P,8,FALSE)</f>
        <v>1</v>
      </c>
      <c r="H252" s="17">
        <f t="shared" si="3"/>
        <v>7</v>
      </c>
    </row>
    <row r="253" spans="1:8" x14ac:dyDescent="0.5">
      <c r="A253" s="22" t="s">
        <v>1228</v>
      </c>
      <c r="B253" s="22" t="s">
        <v>1353</v>
      </c>
      <c r="C253" s="12" t="s">
        <v>3853</v>
      </c>
      <c r="D253" s="17" t="str">
        <f>VLOOKUP($C253,allFlowProduct!$A:$P,4,FALSE)</f>
        <v>แกงเหลืองปลามงหน่อไมัดอง หม้อไฟ</v>
      </c>
      <c r="E253" s="17" t="str">
        <f>VLOOKUP($C253,allFlowProduct!$A:$P,5,FALSE)</f>
        <v>ชาม</v>
      </c>
      <c r="F253" s="17">
        <f>VLOOKUP($C253,allFlowProduct!$A:$P,3,FALSE)</f>
        <v>3</v>
      </c>
      <c r="G253" s="17">
        <f>VLOOKUP($C253,allFlowProduct!$A:$P,8,FALSE)</f>
        <v>1</v>
      </c>
      <c r="H253" s="17">
        <f t="shared" si="3"/>
        <v>7</v>
      </c>
    </row>
    <row r="254" spans="1:8" x14ac:dyDescent="0.5">
      <c r="A254" s="22" t="s">
        <v>1128</v>
      </c>
      <c r="B254" s="22" t="s">
        <v>1318</v>
      </c>
      <c r="C254" s="12" t="s">
        <v>3854</v>
      </c>
      <c r="D254" s="17" t="str">
        <f>VLOOKUP($C254,allFlowProduct!$A:$P,4,FALSE)</f>
        <v>แกงเหลืองปลากะพง หน่อไม้ดอง</v>
      </c>
      <c r="E254" s="17" t="str">
        <f>VLOOKUP($C254,allFlowProduct!$A:$P,5,FALSE)</f>
        <v>ชาม</v>
      </c>
      <c r="F254" s="17">
        <f>VLOOKUP($C254,allFlowProduct!$A:$P,3,FALSE)</f>
        <v>3</v>
      </c>
      <c r="G254" s="17">
        <f>VLOOKUP($C254,allFlowProduct!$A:$P,8,FALSE)</f>
        <v>1</v>
      </c>
      <c r="H254" s="17">
        <f t="shared" si="3"/>
        <v>7</v>
      </c>
    </row>
    <row r="255" spans="1:8" x14ac:dyDescent="0.5">
      <c r="A255" s="22" t="s">
        <v>1128</v>
      </c>
      <c r="B255" s="22" t="s">
        <v>1319</v>
      </c>
      <c r="C255" s="12" t="s">
        <v>3855</v>
      </c>
      <c r="D255" s="17" t="str">
        <f>VLOOKUP($C255,allFlowProduct!$A:$P,4,FALSE)</f>
        <v>แกงเหลืองปลากะพง ยอดมะพร้าว</v>
      </c>
      <c r="E255" s="17" t="str">
        <f>VLOOKUP($C255,allFlowProduct!$A:$P,5,FALSE)</f>
        <v>ชาม</v>
      </c>
      <c r="F255" s="17">
        <f>VLOOKUP($C255,allFlowProduct!$A:$P,3,FALSE)</f>
        <v>3</v>
      </c>
      <c r="G255" s="17">
        <f>VLOOKUP($C255,allFlowProduct!$A:$P,8,FALSE)</f>
        <v>1</v>
      </c>
      <c r="H255" s="17">
        <f t="shared" si="3"/>
        <v>7</v>
      </c>
    </row>
    <row r="256" spans="1:8" x14ac:dyDescent="0.5">
      <c r="A256" s="22" t="s">
        <v>1128</v>
      </c>
      <c r="B256" s="22" t="s">
        <v>1320</v>
      </c>
      <c r="C256" s="12" t="s">
        <v>3856</v>
      </c>
      <c r="D256" s="17" t="str">
        <f>VLOOKUP($C256,allFlowProduct!$A:$P,4,FALSE)</f>
        <v>แกงเหลืองปลากะพง ผักรวม</v>
      </c>
      <c r="E256" s="17" t="str">
        <f>VLOOKUP($C256,allFlowProduct!$A:$P,5,FALSE)</f>
        <v>ชาม</v>
      </c>
      <c r="F256" s="17">
        <f>VLOOKUP($C256,allFlowProduct!$A:$P,3,FALSE)</f>
        <v>3</v>
      </c>
      <c r="G256" s="17">
        <f>VLOOKUP($C256,allFlowProduct!$A:$P,8,FALSE)</f>
        <v>1</v>
      </c>
      <c r="H256" s="17">
        <f t="shared" si="3"/>
        <v>7</v>
      </c>
    </row>
    <row r="257" spans="1:8" x14ac:dyDescent="0.5">
      <c r="A257" s="22" t="s">
        <v>1153</v>
      </c>
      <c r="B257" s="22" t="s">
        <v>765</v>
      </c>
      <c r="C257" s="12" t="s">
        <v>3857</v>
      </c>
      <c r="D257" s="17" t="str">
        <f>VLOOKUP($C257,allFlowProduct!$A:$P,4,FALSE)</f>
        <v>แกงเลียงผักรวมกุ้งสด</v>
      </c>
      <c r="E257" s="17" t="str">
        <f>VLOOKUP($C257,allFlowProduct!$A:$P,5,FALSE)</f>
        <v>ชาม</v>
      </c>
      <c r="F257" s="17">
        <f>VLOOKUP($C257,allFlowProduct!$A:$P,3,FALSE)</f>
        <v>3</v>
      </c>
      <c r="G257" s="17">
        <f>VLOOKUP($C257,allFlowProduct!$A:$P,8,FALSE)</f>
        <v>1</v>
      </c>
      <c r="H257" s="17">
        <f t="shared" si="3"/>
        <v>7</v>
      </c>
    </row>
    <row r="258" spans="1:8" x14ac:dyDescent="0.5">
      <c r="A258" s="22" t="s">
        <v>1176</v>
      </c>
      <c r="B258" s="22" t="s">
        <v>1339</v>
      </c>
      <c r="C258" s="12" t="s">
        <v>3952</v>
      </c>
      <c r="D258" s="17" t="str">
        <f>VLOOKUP($C258,allFlowProduct!$A:$P,4,FALSE)</f>
        <v>เอสเพรสโซ ร้อน(ชุมพร)</v>
      </c>
      <c r="E258" s="17" t="str">
        <f>VLOOKUP($C258,allFlowProduct!$A:$P,5,FALSE)</f>
        <v>แก้ว</v>
      </c>
      <c r="F258" s="17">
        <f>VLOOKUP($C258,allFlowProduct!$A:$P,3,FALSE)</f>
        <v>3</v>
      </c>
      <c r="G258" s="17">
        <f>VLOOKUP($C258,allFlowProduct!$A:$P,8,FALSE)</f>
        <v>1</v>
      </c>
      <c r="H258" s="17">
        <f t="shared" ref="H258:H272" si="4">IF($G258=7,-1,IF($G258=1,7,IF($G258=3,7,IF($G258=5,0,"error"))))</f>
        <v>7</v>
      </c>
    </row>
    <row r="259" spans="1:8" x14ac:dyDescent="0.5">
      <c r="A259" s="22" t="s">
        <v>1176</v>
      </c>
      <c r="B259" s="22" t="s">
        <v>1340</v>
      </c>
      <c r="C259" s="12" t="s">
        <v>3953</v>
      </c>
      <c r="D259" s="17" t="str">
        <f>VLOOKUP($C259,allFlowProduct!$A:$P,4,FALSE)</f>
        <v>เอสเพรสโซ เย็น(ชุมพร)</v>
      </c>
      <c r="E259" s="17" t="str">
        <f>VLOOKUP($C259,allFlowProduct!$A:$P,5,FALSE)</f>
        <v>แก้ว</v>
      </c>
      <c r="F259" s="17">
        <f>VLOOKUP($C259,allFlowProduct!$A:$P,3,FALSE)</f>
        <v>3</v>
      </c>
      <c r="G259" s="17">
        <f>VLOOKUP($C259,allFlowProduct!$A:$P,8,FALSE)</f>
        <v>1</v>
      </c>
      <c r="H259" s="17">
        <f t="shared" si="4"/>
        <v>7</v>
      </c>
    </row>
    <row r="260" spans="1:8" x14ac:dyDescent="0.5">
      <c r="A260" s="22" t="s">
        <v>1267</v>
      </c>
      <c r="B260" s="22" t="s">
        <v>765</v>
      </c>
      <c r="C260" s="12" t="s">
        <v>3891</v>
      </c>
      <c r="D260" s="17" t="str">
        <f>VLOOKUP($C260,allFlowProduct!$A:$P,4,FALSE)</f>
        <v>เสาวรสชีสเค้ก</v>
      </c>
      <c r="E260" s="17" t="str">
        <f>VLOOKUP($C260,allFlowProduct!$A:$P,5,FALSE)</f>
        <v>จาน</v>
      </c>
      <c r="F260" s="17">
        <f>VLOOKUP($C260,allFlowProduct!$A:$P,3,FALSE)</f>
        <v>3</v>
      </c>
      <c r="G260" s="17">
        <f>VLOOKUP($C260,allFlowProduct!$A:$P,8,FALSE)</f>
        <v>1</v>
      </c>
      <c r="H260" s="17">
        <f t="shared" si="4"/>
        <v>7</v>
      </c>
    </row>
    <row r="261" spans="1:8" x14ac:dyDescent="0.5">
      <c r="A261" s="22" t="s">
        <v>1187</v>
      </c>
      <c r="B261" s="22" t="s">
        <v>765</v>
      </c>
      <c r="C261" s="12" t="s">
        <v>3858</v>
      </c>
      <c r="D261" s="17" t="str">
        <f>VLOOKUP($C261,allFlowProduct!$A:$P,4,FALSE)</f>
        <v>เมี่ยงคํา</v>
      </c>
      <c r="E261" s="17" t="str">
        <f>VLOOKUP($C261,allFlowProduct!$A:$P,5,FALSE)</f>
        <v>จาน</v>
      </c>
      <c r="F261" s="17">
        <f>VLOOKUP($C261,allFlowProduct!$A:$P,3,FALSE)</f>
        <v>3</v>
      </c>
      <c r="G261" s="17">
        <f>VLOOKUP($C261,allFlowProduct!$A:$P,8,FALSE)</f>
        <v>1</v>
      </c>
      <c r="H261" s="17">
        <f t="shared" si="4"/>
        <v>7</v>
      </c>
    </row>
    <row r="262" spans="1:8" x14ac:dyDescent="0.5">
      <c r="A262" s="22" t="s">
        <v>1188</v>
      </c>
      <c r="B262" s="22" t="s">
        <v>765</v>
      </c>
      <c r="C262" s="12" t="s">
        <v>3859</v>
      </c>
      <c r="D262" s="17" t="str">
        <f>VLOOKUP($C262,allFlowProduct!$A:$P,4,FALSE)</f>
        <v>เมี่ยงกุ้ง</v>
      </c>
      <c r="E262" s="17" t="str">
        <f>VLOOKUP($C262,allFlowProduct!$A:$P,5,FALSE)</f>
        <v>จาน</v>
      </c>
      <c r="F262" s="17">
        <f>VLOOKUP($C262,allFlowProduct!$A:$P,3,FALSE)</f>
        <v>3</v>
      </c>
      <c r="G262" s="17">
        <f>VLOOKUP($C262,allFlowProduct!$A:$P,8,FALSE)</f>
        <v>1</v>
      </c>
      <c r="H262" s="17">
        <f t="shared" si="4"/>
        <v>7</v>
      </c>
    </row>
    <row r="263" spans="1:8" x14ac:dyDescent="0.5">
      <c r="A263" s="22" t="s">
        <v>1168</v>
      </c>
      <c r="B263" s="22" t="s">
        <v>1283</v>
      </c>
      <c r="C263" s="12" t="s">
        <v>3860</v>
      </c>
      <c r="D263" s="17" t="str">
        <f>VLOOKUP($C263,allFlowProduct!$A:$P,4,FALSE)</f>
        <v>เฟรนช์ฟรายด์</v>
      </c>
      <c r="E263" s="17" t="str">
        <f>VLOOKUP($C263,allFlowProduct!$A:$P,5,FALSE)</f>
        <v>จาน</v>
      </c>
      <c r="F263" s="17">
        <f>VLOOKUP($C263,allFlowProduct!$A:$P,3,FALSE)</f>
        <v>3</v>
      </c>
      <c r="G263" s="17">
        <f>VLOOKUP($C263,allFlowProduct!$A:$P,8,FALSE)</f>
        <v>1</v>
      </c>
      <c r="H263" s="17">
        <f t="shared" si="4"/>
        <v>7</v>
      </c>
    </row>
    <row r="264" spans="1:8" x14ac:dyDescent="0.5">
      <c r="A264" s="22" t="s">
        <v>1183</v>
      </c>
      <c r="B264" s="22" t="s">
        <v>765</v>
      </c>
      <c r="C264" s="12" t="s">
        <v>3951</v>
      </c>
      <c r="D264" s="17" t="str">
        <f>VLOOKUP($C264,allFlowProduct!$A:$P,4,FALSE)</f>
        <v>เบียร์สิงห์ เล็ก</v>
      </c>
      <c r="E264" s="17" t="str">
        <f>VLOOKUP($C264,allFlowProduct!$A:$P,5,FALSE)</f>
        <v/>
      </c>
      <c r="F264" s="17">
        <f>VLOOKUP($C264,allFlowProduct!$A:$P,3,FALSE)</f>
        <v>5</v>
      </c>
      <c r="G264" s="17">
        <f>VLOOKUP($C264,allFlowProduct!$A:$P,8,FALSE)</f>
        <v>1</v>
      </c>
      <c r="H264" s="17">
        <f t="shared" si="4"/>
        <v>7</v>
      </c>
    </row>
    <row r="265" spans="1:8" x14ac:dyDescent="0.5">
      <c r="A265" s="22" t="s">
        <v>1184</v>
      </c>
      <c r="B265" s="22" t="s">
        <v>765</v>
      </c>
      <c r="C265" s="12" t="s">
        <v>3972</v>
      </c>
      <c r="D265" s="17" t="str">
        <f>VLOOKUP($C265,allFlowProduct!$A:$P,4,FALSE)</f>
        <v>เบียร์ช้าง ใหญ่</v>
      </c>
      <c r="E265" s="17" t="str">
        <f>VLOOKUP($C265,allFlowProduct!$A:$P,5,FALSE)</f>
        <v/>
      </c>
      <c r="F265" s="17">
        <f>VLOOKUP($C265,allFlowProduct!$A:$P,3,FALSE)</f>
        <v>5</v>
      </c>
      <c r="G265" s="17">
        <f>VLOOKUP($C265,allFlowProduct!$A:$P,8,FALSE)</f>
        <v>1</v>
      </c>
      <c r="H265" s="17">
        <f t="shared" si="4"/>
        <v>7</v>
      </c>
    </row>
    <row r="266" spans="1:8" x14ac:dyDescent="0.5">
      <c r="A266" s="22" t="s">
        <v>1182</v>
      </c>
      <c r="B266" s="22" t="s">
        <v>765</v>
      </c>
      <c r="C266" s="12" t="s">
        <v>3973</v>
      </c>
      <c r="D266" s="17" t="str">
        <f>VLOOKUP($C266,allFlowProduct!$A:$P,4,FALSE)</f>
        <v>เบียร์ช้าง เล็ก</v>
      </c>
      <c r="E266" s="17">
        <f>VLOOKUP($C266,allFlowProduct!$A:$P,5,FALSE)</f>
        <v>0</v>
      </c>
      <c r="F266" s="17">
        <f>VLOOKUP($C266,allFlowProduct!$A:$P,3,FALSE)</f>
        <v>5</v>
      </c>
      <c r="G266" s="17">
        <f>VLOOKUP($C266,allFlowProduct!$A:$P,8,FALSE)</f>
        <v>1</v>
      </c>
      <c r="H266" s="17">
        <f t="shared" si="4"/>
        <v>7</v>
      </c>
    </row>
    <row r="267" spans="1:8" x14ac:dyDescent="0.5">
      <c r="A267" s="22" t="s">
        <v>1172</v>
      </c>
      <c r="B267" s="22" t="s">
        <v>765</v>
      </c>
      <c r="C267" s="12" t="s">
        <v>3861</v>
      </c>
      <c r="D267" s="17" t="str">
        <f>VLOOKUP($C267,allFlowProduct!$A:$P,4,FALSE)</f>
        <v>เบอร์เกอร์ไก่</v>
      </c>
      <c r="E267" s="17" t="str">
        <f>VLOOKUP($C267,allFlowProduct!$A:$P,5,FALSE)</f>
        <v>จาน</v>
      </c>
      <c r="F267" s="17">
        <f>VLOOKUP($C267,allFlowProduct!$A:$P,3,FALSE)</f>
        <v>3</v>
      </c>
      <c r="G267" s="17">
        <f>VLOOKUP($C267,allFlowProduct!$A:$P,8,FALSE)</f>
        <v>1</v>
      </c>
      <c r="H267" s="17">
        <f t="shared" si="4"/>
        <v>7</v>
      </c>
    </row>
    <row r="268" spans="1:8" x14ac:dyDescent="0.5">
      <c r="A268" s="22" t="s">
        <v>1272</v>
      </c>
      <c r="B268" s="22" t="s">
        <v>765</v>
      </c>
      <c r="C268" s="12" t="s">
        <v>3862</v>
      </c>
      <c r="D268" s="17" t="str">
        <f>VLOOKUP($C268,allFlowProduct!$A:$P,4,FALSE)</f>
        <v>เตัาหู้ผัดกระเพรา</v>
      </c>
      <c r="E268" s="17" t="str">
        <f>VLOOKUP($C268,allFlowProduct!$A:$P,5,FALSE)</f>
        <v>จาน</v>
      </c>
      <c r="F268" s="17">
        <f>VLOOKUP($C268,allFlowProduct!$A:$P,3,FALSE)</f>
        <v>3</v>
      </c>
      <c r="G268" s="17">
        <f>VLOOKUP($C268,allFlowProduct!$A:$P,8,FALSE)</f>
        <v>1</v>
      </c>
      <c r="H268" s="17">
        <f t="shared" si="4"/>
        <v>7</v>
      </c>
    </row>
    <row r="269" spans="1:8" x14ac:dyDescent="0.5">
      <c r="A269" s="22" t="s">
        <v>1214</v>
      </c>
      <c r="B269" s="22" t="s">
        <v>765</v>
      </c>
      <c r="C269" s="12" t="s">
        <v>3887</v>
      </c>
      <c r="D269" s="17" t="str">
        <f>VLOOKUP($C269,allFlowProduct!$A:$P,4,FALSE)</f>
        <v>เค้กส้ม เเยมเสาวรส</v>
      </c>
      <c r="E269" s="17" t="str">
        <f>VLOOKUP($C269,allFlowProduct!$A:$P,5,FALSE)</f>
        <v>จาน</v>
      </c>
      <c r="F269" s="17">
        <f>VLOOKUP($C269,allFlowProduct!$A:$P,3,FALSE)</f>
        <v>3</v>
      </c>
      <c r="G269" s="17">
        <f>VLOOKUP($C269,allFlowProduct!$A:$P,8,FALSE)</f>
        <v>1</v>
      </c>
      <c r="H269" s="17">
        <f t="shared" si="4"/>
        <v>7</v>
      </c>
    </row>
    <row r="270" spans="1:8" x14ac:dyDescent="0.5">
      <c r="A270" s="22" t="s">
        <v>1224</v>
      </c>
      <c r="B270" s="22" t="s">
        <v>765</v>
      </c>
      <c r="C270" s="12" t="s">
        <v>3888</v>
      </c>
      <c r="D270" s="17" t="str">
        <f>VLOOKUP($C270,allFlowProduct!$A:$P,4,FALSE)</f>
        <v>เค้กฟักทองอัลมอน์</v>
      </c>
      <c r="E270" s="17" t="str">
        <f>VLOOKUP($C270,allFlowProduct!$A:$P,5,FALSE)</f>
        <v>จาน</v>
      </c>
      <c r="F270" s="17">
        <f>VLOOKUP($C270,allFlowProduct!$A:$P,3,FALSE)</f>
        <v>3</v>
      </c>
      <c r="G270" s="17">
        <f>VLOOKUP($C270,allFlowProduct!$A:$P,8,FALSE)</f>
        <v>1</v>
      </c>
      <c r="H270" s="17">
        <f t="shared" si="4"/>
        <v>7</v>
      </c>
    </row>
    <row r="271" spans="1:8" x14ac:dyDescent="0.5">
      <c r="A271" s="22" t="s">
        <v>1221</v>
      </c>
      <c r="B271" s="22" t="s">
        <v>765</v>
      </c>
      <c r="C271" s="12" t="s">
        <v>3883</v>
      </c>
      <c r="D271" s="17" t="str">
        <f>VLOOKUP($C271,allFlowProduct!$A:$P,4,FALSE)</f>
        <v>เเยมมะละกอ</v>
      </c>
      <c r="E271" s="17" t="str">
        <f>VLOOKUP($C271,allFlowProduct!$A:$P,5,FALSE)</f>
        <v>ชุด</v>
      </c>
      <c r="F271" s="17">
        <f>VLOOKUP($C271,allFlowProduct!$A:$P,3,FALSE)</f>
        <v>3</v>
      </c>
      <c r="G271" s="17">
        <f>VLOOKUP($C271,allFlowProduct!$A:$P,8,FALSE)</f>
        <v>1</v>
      </c>
      <c r="H271" s="17">
        <f t="shared" si="4"/>
        <v>7</v>
      </c>
    </row>
    <row r="272" spans="1:8" x14ac:dyDescent="0.5">
      <c r="A272" s="22" t="s">
        <v>1104</v>
      </c>
      <c r="B272" s="22" t="s">
        <v>765</v>
      </c>
      <c r="C272" s="12" t="s">
        <v>3949</v>
      </c>
      <c r="D272" s="17" t="str">
        <f>VLOOKUP($C272,allFlowProduct!$A:$P,4,FALSE)</f>
        <v>สไปร์ท</v>
      </c>
      <c r="E272" s="17">
        <f>VLOOKUP($C272,allFlowProduct!$A:$P,5,FALSE)</f>
        <v>0</v>
      </c>
      <c r="F272" s="17">
        <f>VLOOKUP($C272,allFlowProduct!$A:$P,3,FALSE)</f>
        <v>5</v>
      </c>
      <c r="G272" s="17">
        <f>VLOOKUP($C272,allFlowProduct!$A:$P,8,FALSE)</f>
        <v>1</v>
      </c>
      <c r="H272" s="17">
        <f t="shared" si="4"/>
        <v>7</v>
      </c>
    </row>
  </sheetData>
  <conditionalFormatting sqref="A2">
    <cfRule type="duplicateValues" dxfId="329" priority="394"/>
  </conditionalFormatting>
  <conditionalFormatting sqref="A2:A272">
    <cfRule type="duplicateValues" dxfId="328" priority="393"/>
  </conditionalFormatting>
  <conditionalFormatting sqref="C242">
    <cfRule type="duplicateValues" dxfId="327" priority="4"/>
  </conditionalFormatting>
  <conditionalFormatting sqref="C242">
    <cfRule type="duplicateValues" dxfId="326" priority="3"/>
  </conditionalFormatting>
  <conditionalFormatting sqref="C242">
    <cfRule type="duplicateValues" dxfId="325" priority="5"/>
  </conditionalFormatting>
  <conditionalFormatting sqref="C6:C7">
    <cfRule type="duplicateValues" dxfId="324" priority="2"/>
  </conditionalFormatting>
  <conditionalFormatting sqref="C6:C7">
    <cfRule type="duplicateValues" dxfId="323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7E2-0AD2-4797-9670-DBA2CD0887BE}">
  <dimension ref="A1:H77"/>
  <sheetViews>
    <sheetView topLeftCell="A7" workbookViewId="0">
      <selection activeCell="C77" sqref="C46:C77"/>
    </sheetView>
  </sheetViews>
  <sheetFormatPr defaultRowHeight="19.8" x14ac:dyDescent="0.5"/>
  <cols>
    <col min="1" max="1" width="35.3984375" style="17" customWidth="1"/>
    <col min="2" max="2" width="15.699218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796875" style="17"/>
  </cols>
  <sheetData>
    <row r="1" spans="1:8" x14ac:dyDescent="0.5">
      <c r="A1" s="20" t="s">
        <v>4</v>
      </c>
      <c r="B1" s="20" t="s">
        <v>5</v>
      </c>
      <c r="C1" s="21" t="s">
        <v>3</v>
      </c>
      <c r="D1" s="20" t="s">
        <v>1</v>
      </c>
      <c r="E1" s="20" t="s">
        <v>13</v>
      </c>
      <c r="F1" s="20" t="s">
        <v>2</v>
      </c>
      <c r="G1" s="20" t="s">
        <v>1499</v>
      </c>
      <c r="H1" s="20" t="s">
        <v>0</v>
      </c>
    </row>
    <row r="2" spans="1:8" x14ac:dyDescent="0.5">
      <c r="A2" s="22" t="s">
        <v>1031</v>
      </c>
      <c r="C2" s="12" t="s">
        <v>3248</v>
      </c>
      <c r="D2" s="3" t="str">
        <f>VLOOKUP($C2,allFlowProduct!$A:$P,4,FALSE)</f>
        <v>แฟนต้าน้ำแดง 330 ml</v>
      </c>
      <c r="E2" s="3" t="str">
        <f>VLOOKUP($C2,allFlowProduct!$A:$P,5,FALSE)</f>
        <v>ขวด</v>
      </c>
      <c r="F2" s="3">
        <f>VLOOKUP($C2,allFlowProduct!$A:$P,3,FALSE)</f>
        <v>5</v>
      </c>
      <c r="G2" s="3">
        <f>VLOOKUP($C2,allFlowProduct!$A:$P,8,FALSE)</f>
        <v>1</v>
      </c>
      <c r="H2" s="3">
        <f t="shared" ref="H2:H65" si="0">IF($G2=7,-1,IF($G2=1,7,IF($G2=3,7,IF($G2=5,0,"error"))))</f>
        <v>7</v>
      </c>
    </row>
    <row r="3" spans="1:8" x14ac:dyDescent="0.5">
      <c r="A3" s="22" t="s">
        <v>1036</v>
      </c>
      <c r="C3" s="12" t="s">
        <v>3250</v>
      </c>
      <c r="D3" s="17" t="str">
        <f>VLOOKUP($C3,allFlowProduct!$A:$P,4,FALSE)</f>
        <v>โค้ก 330 ml</v>
      </c>
      <c r="E3" s="17" t="str">
        <f>VLOOKUP($C3,allFlowProduct!$A:$P,5,FALSE)</f>
        <v>ขวด</v>
      </c>
      <c r="F3" s="17">
        <f>VLOOKUP($C3,allFlowProduct!$A:$P,3,FALSE)</f>
        <v>5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22" t="s">
        <v>1035</v>
      </c>
      <c r="C4" s="12" t="s">
        <v>3251</v>
      </c>
      <c r="D4" s="17" t="str">
        <f>VLOOKUP($C4,allFlowProduct!$A:$P,4,FALSE)</f>
        <v>สไปร์ท 330 ml</v>
      </c>
      <c r="E4" s="17" t="str">
        <f>VLOOKUP($C4,allFlowProduct!$A:$P,5,FALSE)</f>
        <v>ขวด</v>
      </c>
      <c r="F4" s="17">
        <f>VLOOKUP($C4,allFlowProduct!$A:$P,3,FALSE)</f>
        <v>5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22" t="s">
        <v>1027</v>
      </c>
      <c r="C5" s="12" t="s">
        <v>3253</v>
      </c>
      <c r="D5" s="17" t="str">
        <f>VLOOKUP($C5,allFlowProduct!$A:$P,4,FALSE)</f>
        <v>เป๊ปซี่ 640 ml</v>
      </c>
      <c r="E5" s="17" t="str">
        <f>VLOOKUP($C5,allFlowProduct!$A:$P,5,FALSE)</f>
        <v>ขวด</v>
      </c>
      <c r="F5" s="17">
        <f>VLOOKUP($C5,allFlowProduct!$A:$P,3,FALSE)</f>
        <v>5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22" t="s">
        <v>1029</v>
      </c>
      <c r="C6" s="12" t="s">
        <v>3255</v>
      </c>
      <c r="D6" s="17" t="str">
        <f>VLOOKUP($C6,allFlowProduct!$A:$P,4,FALSE)</f>
        <v>เซปเป้น้ำว่านหางจรเข้องุ่น 365 ml</v>
      </c>
      <c r="E6" s="17" t="str">
        <f>VLOOKUP($C6,allFlowProduct!$A:$P,5,FALSE)</f>
        <v>ขวด</v>
      </c>
      <c r="F6" s="17">
        <f>VLOOKUP($C6,allFlowProduct!$A:$P,3,FALSE)</f>
        <v>5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22" t="s">
        <v>1066</v>
      </c>
      <c r="C7" s="12" t="s">
        <v>3277</v>
      </c>
      <c r="D7" s="17" t="str">
        <f>VLOOKUP($C7,allFlowProduct!$A:$P,4,FALSE)</f>
        <v>N70</v>
      </c>
      <c r="E7" s="17" t="str">
        <f>VLOOKUP($C7,allFlowProduct!$A:$P,5,FALSE)</f>
        <v>ชุด</v>
      </c>
      <c r="F7" s="17">
        <f>VLOOKUP($C7,allFlowProduct!$A:$P,3,FALSE)</f>
        <v>5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22" t="s">
        <v>1018</v>
      </c>
      <c r="C8" s="12" t="s">
        <v>3254</v>
      </c>
      <c r="D8" s="17" t="str">
        <f>VLOOKUP($C8,allFlowProduct!$A:$P,4,FALSE)</f>
        <v>เป๊ปซี่ สลิมแคน 245 ml</v>
      </c>
      <c r="E8" s="17" t="str">
        <f>VLOOKUP($C8,allFlowProduct!$A:$P,5,FALSE)</f>
        <v>ขวด</v>
      </c>
      <c r="F8" s="17">
        <f>VLOOKUP($C8,allFlowProduct!$A:$P,3,FALSE)</f>
        <v>5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22" t="s">
        <v>1052</v>
      </c>
      <c r="C9" s="12" t="s">
        <v>3272</v>
      </c>
      <c r="D9" s="17" t="str">
        <f>VLOOKUP($C9,allFlowProduct!$A:$P,4,FALSE)</f>
        <v>เสื้อยืด คนมีน้ำยา</v>
      </c>
      <c r="E9" s="17" t="str">
        <f>VLOOKUP($C9,allFlowProduct!$A:$P,5,FALSE)</f>
        <v>ตัว</v>
      </c>
      <c r="F9" s="17">
        <f>VLOOKUP($C9,allFlowProduct!$A:$P,3,FALSE)</f>
        <v>5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22" t="s">
        <v>1053</v>
      </c>
      <c r="C10" s="12" t="s">
        <v>3295</v>
      </c>
      <c r="D10" s="17" t="str">
        <f>VLOOKUP($C10,allFlowProduct!$A:$P,4,FALSE)</f>
        <v>เสื้อยืด คนรักสุขภาพ</v>
      </c>
      <c r="E10" s="17" t="str">
        <f>VLOOKUP($C10,allFlowProduct!$A:$P,5,FALSE)</f>
        <v>ตัว</v>
      </c>
      <c r="F10" s="17">
        <f>VLOOKUP($C10,allFlowProduct!$A:$P,3,FALSE)</f>
        <v>5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22" t="s">
        <v>1050</v>
      </c>
      <c r="C11" s="12" t="s">
        <v>3296</v>
      </c>
      <c r="D11" s="17" t="str">
        <f>VLOOKUP($C11,allFlowProduct!$A:$P,4,FALSE)</f>
        <v>เสื้อยืด ป่า3อย่างประโยชน์4อย่าง</v>
      </c>
      <c r="E11" s="17" t="str">
        <f>VLOOKUP($C11,allFlowProduct!$A:$P,5,FALSE)</f>
        <v>ตัว</v>
      </c>
      <c r="F11" s="17">
        <f>VLOOKUP($C11,allFlowProduct!$A:$P,3,FALSE)</f>
        <v>5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22" t="s">
        <v>1045</v>
      </c>
      <c r="C12" s="12" t="s">
        <v>3297</v>
      </c>
      <c r="D12" s="17" t="str">
        <f>VLOOKUP($C12,allFlowProduct!$A:$P,4,FALSE)</f>
        <v>เสื้อยืด ​คนมีน้ำยา (แขนยาว)</v>
      </c>
      <c r="E12" s="17" t="str">
        <f>VLOOKUP($C12,allFlowProduct!$A:$P,5,FALSE)</f>
        <v>ตัว</v>
      </c>
      <c r="F12" s="17">
        <f>VLOOKUP($C12,allFlowProduct!$A:$P,3,FALSE)</f>
        <v>5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22" t="s">
        <v>1044</v>
      </c>
      <c r="C13" s="12" t="s">
        <v>3298</v>
      </c>
      <c r="D13" s="17" t="str">
        <f>VLOOKUP($C13,allFlowProduct!$A:$P,4,FALSE)</f>
        <v>เสื้อยืด คนรักสุขภาพ (แขนยาว)​</v>
      </c>
      <c r="E13" s="17" t="str">
        <f>VLOOKUP($C13,allFlowProduct!$A:$P,5,FALSE)</f>
        <v>ตัว</v>
      </c>
      <c r="F13" s="17">
        <f>VLOOKUP($C13,allFlowProduct!$A:$P,3,FALSE)</f>
        <v>5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22" t="s">
        <v>1040</v>
      </c>
      <c r="C14" s="12" t="s">
        <v>3299</v>
      </c>
      <c r="D14" s="17" t="str">
        <f>VLOOKUP($C14,allFlowProduct!$A:$P,4,FALSE)</f>
        <v>เสื้อยืด ป่า3อย่างประโยชน์4อย่าง (แขนยาว)​</v>
      </c>
      <c r="E14" s="17" t="str">
        <f>VLOOKUP($C14,allFlowProduct!$A:$P,5,FALSE)</f>
        <v>ตัว</v>
      </c>
      <c r="F14" s="17">
        <f>VLOOKUP($C14,allFlowProduct!$A:$P,3,FALSE)</f>
        <v>5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22" t="s">
        <v>1041</v>
      </c>
      <c r="C15" s="12" t="s">
        <v>3300</v>
      </c>
      <c r="D15" s="17" t="str">
        <f>VLOOKUP($C15,allFlowProduct!$A:$P,4,FALSE)</f>
        <v>เสื้อยืดเด็ก</v>
      </c>
      <c r="E15" s="17" t="str">
        <f>VLOOKUP($C15,allFlowProduct!$A:$P,5,FALSE)</f>
        <v>ตัว</v>
      </c>
      <c r="F15" s="17">
        <f>VLOOKUP($C15,allFlowProduct!$A:$P,3,FALSE)</f>
        <v>5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22" t="s">
        <v>1049</v>
      </c>
      <c r="C16" s="12" t="s">
        <v>3301</v>
      </c>
      <c r="D16" s="17" t="str">
        <f>VLOOKUP($C16,allFlowProduct!$A:$P,4,FALSE)</f>
        <v>เสื้อยืด ลายเงินทองมายา (แขนยาว)</v>
      </c>
      <c r="E16" s="17" t="str">
        <f>VLOOKUP($C16,allFlowProduct!$A:$P,5,FALSE)</f>
        <v>ตัว</v>
      </c>
      <c r="F16" s="17">
        <f>VLOOKUP($C16,allFlowProduct!$A:$P,3,FALSE)</f>
        <v>5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22" t="s">
        <v>1048</v>
      </c>
      <c r="C17" s="12" t="s">
        <v>3302</v>
      </c>
      <c r="D17" s="17" t="str">
        <f>VLOOKUP($C17,allFlowProduct!$A:$P,4,FALSE)</f>
        <v>เสื้อยืด ลายเศรษฐกิจพอเพียง (แขนยาว)</v>
      </c>
      <c r="E17" s="17" t="str">
        <f>VLOOKUP($C17,allFlowProduct!$A:$P,5,FALSE)</f>
        <v>ตัว</v>
      </c>
      <c r="F17" s="17">
        <f>VLOOKUP($C17,allFlowProduct!$A:$P,3,FALSE)</f>
        <v>5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22" t="s">
        <v>1043</v>
      </c>
      <c r="C18" s="12" t="s">
        <v>3303</v>
      </c>
      <c r="D18" s="17" t="str">
        <f>VLOOKUP($C18,allFlowProduct!$A:$P,4,FALSE)</f>
        <v>เสื้อยืด ลายบันได 9 ขั้น (แขนยาว)</v>
      </c>
      <c r="E18" s="17" t="str">
        <f>VLOOKUP($C18,allFlowProduct!$A:$P,5,FALSE)</f>
        <v>ตัว</v>
      </c>
      <c r="F18" s="17">
        <f>VLOOKUP($C18,allFlowProduct!$A:$P,3,FALSE)</f>
        <v>5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17" t="s">
        <v>1082</v>
      </c>
      <c r="C19" s="12" t="s">
        <v>3304</v>
      </c>
      <c r="D19" s="17" t="str">
        <f>VLOOKUP($C19,allFlowProduct!$A:$P,4,FALSE)</f>
        <v>เสื้อยืด ธรรมธุรกิจ</v>
      </c>
      <c r="E19" s="17" t="str">
        <f>VLOOKUP($C19,allFlowProduct!$A:$P,5,FALSE)</f>
        <v>ตัว</v>
      </c>
      <c r="F19" s="17">
        <f>VLOOKUP($C19,allFlowProduct!$A:$P,3,FALSE)</f>
        <v>5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22" t="s">
        <v>1056</v>
      </c>
      <c r="C20" s="12" t="s">
        <v>3305</v>
      </c>
      <c r="D20" s="17" t="str">
        <f>VLOOKUP($C20,allFlowProduct!$A:$P,4,FALSE)</f>
        <v>เสื้อยืด ลาย Our lost is our</v>
      </c>
      <c r="E20" s="17" t="str">
        <f>VLOOKUP($C20,allFlowProduct!$A:$P,5,FALSE)</f>
        <v>ตัว</v>
      </c>
      <c r="F20" s="17">
        <f>VLOOKUP($C20,allFlowProduct!$A:$P,3,FALSE)</f>
        <v>5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22" t="s">
        <v>1060</v>
      </c>
      <c r="C21" s="12" t="s">
        <v>3306</v>
      </c>
      <c r="D21" s="17" t="str">
        <f>VLOOKUP($C21,allFlowProduct!$A:$P,4,FALSE)</f>
        <v>เสื้อยืด ลายเงินทองมายา</v>
      </c>
      <c r="E21" s="17" t="str">
        <f>VLOOKUP($C21,allFlowProduct!$A:$P,5,FALSE)</f>
        <v>ตัว</v>
      </c>
      <c r="F21" s="17">
        <f>VLOOKUP($C21,allFlowProduct!$A:$P,3,FALSE)</f>
        <v>5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22" t="s">
        <v>1042</v>
      </c>
      <c r="C22" s="12" t="s">
        <v>3307</v>
      </c>
      <c r="D22" s="17" t="str">
        <f>VLOOKUP($C22,allFlowProduct!$A:$P,4,FALSE)</f>
        <v>เสื้อยืด ลายเดินทีละก้าว</v>
      </c>
      <c r="E22" s="17" t="str">
        <f>VLOOKUP($C22,allFlowProduct!$A:$P,5,FALSE)</f>
        <v>ตัว</v>
      </c>
      <c r="F22" s="17">
        <f>VLOOKUP($C22,allFlowProduct!$A:$P,3,FALSE)</f>
        <v>5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22" t="s">
        <v>1039</v>
      </c>
      <c r="C23" s="12" t="s">
        <v>3308</v>
      </c>
      <c r="D23" s="17" t="str">
        <f>VLOOKUP($C23,allFlowProduct!$A:$P,4,FALSE)</f>
        <v>เสื้อยืด ลายเศรษฐกิจพอเพียง</v>
      </c>
      <c r="E23" s="17" t="str">
        <f>VLOOKUP($C23,allFlowProduct!$A:$P,5,FALSE)</f>
        <v>ตัว</v>
      </c>
      <c r="F23" s="17">
        <f>VLOOKUP($C23,allFlowProduct!$A:$P,3,FALSE)</f>
        <v>5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22" t="s">
        <v>1046</v>
      </c>
      <c r="C24" s="12" t="s">
        <v>3309</v>
      </c>
      <c r="D24" s="17" t="str">
        <f>VLOOKUP($C24,allFlowProduct!$A:$P,4,FALSE)</f>
        <v>เสื้อยืด ลายขั้นบันได 9 ขั้น</v>
      </c>
      <c r="E24" s="17" t="str">
        <f>VLOOKUP($C24,allFlowProduct!$A:$P,5,FALSE)</f>
        <v>ตัว</v>
      </c>
      <c r="F24" s="17">
        <f>VLOOKUP($C24,allFlowProduct!$A:$P,3,FALSE)</f>
        <v>5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22" t="s">
        <v>1057</v>
      </c>
      <c r="C25" s="12" t="s">
        <v>3310</v>
      </c>
      <c r="D25" s="17" t="str">
        <f>VLOOKUP($C25,allFlowProduct!$A:$P,4,FALSE)</f>
        <v>เสื้อยืด ลายปณิธานของพ่อ</v>
      </c>
      <c r="E25" s="17" t="str">
        <f>VLOOKUP($C25,allFlowProduct!$A:$P,5,FALSE)</f>
        <v>ตัว</v>
      </c>
      <c r="F25" s="17">
        <f>VLOOKUP($C25,allFlowProduct!$A:$P,3,FALSE)</f>
        <v>5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22" t="s">
        <v>626</v>
      </c>
      <c r="C26" s="12" t="s">
        <v>3311</v>
      </c>
      <c r="D26" s="17" t="str">
        <f>VLOOKUP($C26,allFlowProduct!$A:$P,4,FALSE)</f>
        <v>เสื้อหม้อห้อม คอกลม แขนยาว</v>
      </c>
      <c r="E26" s="17" t="str">
        <f>VLOOKUP($C26,allFlowProduct!$A:$P,5,FALSE)</f>
        <v>ตัว</v>
      </c>
      <c r="F26" s="17">
        <f>VLOOKUP($C26,allFlowProduct!$A:$P,3,FALSE)</f>
        <v>5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22" t="s">
        <v>624</v>
      </c>
      <c r="C27" s="12" t="s">
        <v>3312</v>
      </c>
      <c r="D27" s="17" t="str">
        <f>VLOOKUP($C27,allFlowProduct!$A:$P,4,FALSE)</f>
        <v>เสื้อหม้อห้อม คอกลม แขนสั้น</v>
      </c>
      <c r="E27" s="17" t="str">
        <f>VLOOKUP($C27,allFlowProduct!$A:$P,5,FALSE)</f>
        <v>ตัว</v>
      </c>
      <c r="F27" s="17">
        <f>VLOOKUP($C27,allFlowProduct!$A:$P,3,FALSE)</f>
        <v>5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22" t="s">
        <v>627</v>
      </c>
      <c r="C28" s="12" t="s">
        <v>3313</v>
      </c>
      <c r="D28" s="17" t="str">
        <f>VLOOKUP($C28,allFlowProduct!$A:$P,4,FALSE)</f>
        <v>เสื้อหม้อห้อม คอปก แขนยาว</v>
      </c>
      <c r="E28" s="17" t="str">
        <f>VLOOKUP($C28,allFlowProduct!$A:$P,5,FALSE)</f>
        <v>ตัว</v>
      </c>
      <c r="F28" s="17">
        <f>VLOOKUP($C28,allFlowProduct!$A:$P,3,FALSE)</f>
        <v>5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22" t="s">
        <v>1047</v>
      </c>
      <c r="C29" s="12" t="s">
        <v>3314</v>
      </c>
      <c r="D29" s="17" t="str">
        <f>VLOOKUP($C29,allFlowProduct!$A:$P,4,FALSE)</f>
        <v>เสื้อหม้อห้อม คอกลม(ดำ)</v>
      </c>
      <c r="E29" s="17" t="str">
        <f>VLOOKUP($C29,allFlowProduct!$A:$P,5,FALSE)</f>
        <v>ตัว</v>
      </c>
      <c r="F29" s="17">
        <f>VLOOKUP($C29,allFlowProduct!$A:$P,3,FALSE)</f>
        <v>5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22" t="s">
        <v>1038</v>
      </c>
      <c r="C30" s="12" t="s">
        <v>3315</v>
      </c>
      <c r="D30" s="17" t="str">
        <f>VLOOKUP($C30,allFlowProduct!$A:$P,4,FALSE)</f>
        <v>เสื้อหม้อห้อม คอจีน(ดำ)</v>
      </c>
      <c r="E30" s="17" t="str">
        <f>VLOOKUP($C30,allFlowProduct!$A:$P,5,FALSE)</f>
        <v>ตัว</v>
      </c>
      <c r="F30" s="17">
        <f>VLOOKUP($C30,allFlowProduct!$A:$P,3,FALSE)</f>
        <v>5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22" t="s">
        <v>1019</v>
      </c>
      <c r="C31" s="12" t="s">
        <v>3256</v>
      </c>
      <c r="D31" s="17" t="str">
        <f>VLOOKUP($C31,allFlowProduct!$A:$P,4,FALSE)</f>
        <v>แฟนต้าน้ำเขียว 450 ml</v>
      </c>
      <c r="E31" s="17" t="str">
        <f>VLOOKUP($C31,allFlowProduct!$A:$P,5,FALSE)</f>
        <v>ขวด</v>
      </c>
      <c r="F31" s="17">
        <f>VLOOKUP($C31,allFlowProduct!$A:$P,3,FALSE)</f>
        <v>5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22" t="s">
        <v>1026</v>
      </c>
      <c r="C32" s="12" t="s">
        <v>3249</v>
      </c>
      <c r="D32" s="17" t="str">
        <f>VLOOKUP($C32,allFlowProduct!$A:$P,4,FALSE)</f>
        <v>แฟนต้าน้ำแดง 450 ml</v>
      </c>
      <c r="E32" s="17" t="str">
        <f>VLOOKUP($C32,allFlowProduct!$A:$P,5,FALSE)</f>
        <v>ขวด</v>
      </c>
      <c r="F32" s="17">
        <f>VLOOKUP($C32,allFlowProduct!$A:$P,3,FALSE)</f>
        <v>5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22" t="s">
        <v>1020</v>
      </c>
      <c r="C33" s="12" t="s">
        <v>3257</v>
      </c>
      <c r="D33" s="17" t="str">
        <f>VLOOKUP($C33,allFlowProduct!$A:$P,4,FALSE)</f>
        <v>โซดาสิงห์ 325 ml</v>
      </c>
      <c r="E33" s="17" t="str">
        <f>VLOOKUP($C33,allFlowProduct!$A:$P,5,FALSE)</f>
        <v>ขวด</v>
      </c>
      <c r="F33" s="17">
        <f>VLOOKUP($C33,allFlowProduct!$A:$P,3,FALSE)</f>
        <v>5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22" t="s">
        <v>1030</v>
      </c>
      <c r="C34" s="12" t="s">
        <v>3258</v>
      </c>
      <c r="D34" s="17" t="str">
        <f>VLOOKUP($C34,allFlowProduct!$A:$P,4,FALSE)</f>
        <v>ไวตามิ้ลค์ทูโก 300 ml</v>
      </c>
      <c r="E34" s="17" t="str">
        <f>VLOOKUP($C34,allFlowProduct!$A:$P,5,FALSE)</f>
        <v>ขวด</v>
      </c>
      <c r="F34" s="17">
        <f>VLOOKUP($C34,allFlowProduct!$A:$P,3,FALSE)</f>
        <v>5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22" t="s">
        <v>1028</v>
      </c>
      <c r="C35" s="12" t="s">
        <v>3259</v>
      </c>
      <c r="D35" s="17" t="str">
        <f>VLOOKUP($C35,allFlowProduct!$A:$P,4,FALSE)</f>
        <v>ไวตามิ้ลค์ทูโกดับเบิลช็อกฯ 300 ml</v>
      </c>
      <c r="E35" s="17" t="str">
        <f>VLOOKUP($C35,allFlowProduct!$A:$P,5,FALSE)</f>
        <v>ขวด</v>
      </c>
      <c r="F35" s="17">
        <f>VLOOKUP($C35,allFlowProduct!$A:$P,3,FALSE)</f>
        <v>5</v>
      </c>
      <c r="G35" s="17">
        <f>VLOOKUP($C35,allFlowProduct!$A:$P,8,FALSE)</f>
        <v>1</v>
      </c>
      <c r="H35" s="17">
        <f t="shared" si="0"/>
        <v>7</v>
      </c>
    </row>
    <row r="36" spans="1:8" x14ac:dyDescent="0.5">
      <c r="A36" s="22" t="s">
        <v>1068</v>
      </c>
      <c r="C36" s="12" t="s">
        <v>3281</v>
      </c>
      <c r="D36" s="17" t="str">
        <f>VLOOKUP($C36,allFlowProduct!$A:$P,4,FALSE)</f>
        <v>กระดาษชำระ (ม้วน)</v>
      </c>
      <c r="E36" s="17" t="str">
        <f>VLOOKUP($C36,allFlowProduct!$A:$P,5,FALSE)</f>
        <v>ม้วน</v>
      </c>
      <c r="F36" s="17">
        <f>VLOOKUP($C36,allFlowProduct!$A:$P,3,FALSE)</f>
        <v>5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22" t="s">
        <v>1069</v>
      </c>
      <c r="C37" s="12" t="s">
        <v>3278</v>
      </c>
      <c r="D37" s="17" t="str">
        <f>VLOOKUP($C37,allFlowProduct!$A:$P,4,FALSE)</f>
        <v>กลีเซอร์รีน</v>
      </c>
      <c r="E37" s="17" t="str">
        <f>VLOOKUP($C37,allFlowProduct!$A:$P,5,FALSE)</f>
        <v>ชุด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22" t="s">
        <v>1051</v>
      </c>
      <c r="C38" s="12" t="s">
        <v>3316</v>
      </c>
      <c r="D38" s="17" t="str">
        <f>VLOOKUP($C38,allFlowProduct!$A:$P,4,FALSE)</f>
        <v>กางเกงผ้าข้าวม้า ขายาว</v>
      </c>
      <c r="E38" s="17" t="str">
        <f>VLOOKUP($C38,allFlowProduct!$A:$P,5,FALSE)</f>
        <v>ตัว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22" t="s">
        <v>1058</v>
      </c>
      <c r="C39" s="12" t="s">
        <v>3317</v>
      </c>
      <c r="D39" s="17" t="str">
        <f>VLOOKUP($C39,allFlowProduct!$A:$P,4,FALSE)</f>
        <v>กางเกงผ้าขาวม้า ขาสั้น</v>
      </c>
      <c r="E39" s="17" t="str">
        <f>VLOOKUP($C39,allFlowProduct!$A:$P,5,FALSE)</f>
        <v>ตัว</v>
      </c>
      <c r="F39" s="17">
        <f>VLOOKUP($C39,allFlowProduct!$A:$P,3,FALSE)</f>
        <v>5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22" t="s">
        <v>623</v>
      </c>
      <c r="C40" s="12" t="s">
        <v>3318</v>
      </c>
      <c r="D40" s="17" t="str">
        <f>VLOOKUP($C40,allFlowProduct!$A:$P,4,FALSE)</f>
        <v>กางเกงหม้อห้อม สะดอ ขายาว</v>
      </c>
      <c r="E40" s="17" t="str">
        <f>VLOOKUP($C40,allFlowProduct!$A:$P,5,FALSE)</f>
        <v>ตัว</v>
      </c>
      <c r="F40" s="17">
        <f>VLOOKUP($C40,allFlowProduct!$A:$P,3,FALSE)</f>
        <v>5</v>
      </c>
      <c r="G40" s="17">
        <f>VLOOKUP($C40,allFlowProduct!$A:$P,8,FALSE)</f>
        <v>1</v>
      </c>
      <c r="H40" s="17">
        <f t="shared" si="0"/>
        <v>7</v>
      </c>
    </row>
    <row r="41" spans="1:8" x14ac:dyDescent="0.5">
      <c r="A41" s="22" t="s">
        <v>628</v>
      </c>
      <c r="C41" s="12" t="s">
        <v>3319</v>
      </c>
      <c r="D41" s="17" t="str">
        <f>VLOOKUP($C41,allFlowProduct!$A:$P,4,FALSE)</f>
        <v>กางเกงหม้อห้อม สะดอ ขาสั้น</v>
      </c>
      <c r="E41" s="17" t="str">
        <f>VLOOKUP($C41,allFlowProduct!$A:$P,5,FALSE)</f>
        <v>ตัว</v>
      </c>
      <c r="F41" s="17">
        <f>VLOOKUP($C41,allFlowProduct!$A:$P,3,FALSE)</f>
        <v>5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22" t="s">
        <v>1037</v>
      </c>
      <c r="C42" s="12" t="s">
        <v>3320</v>
      </c>
      <c r="D42" s="17" t="str">
        <f>VLOOKUP($C42,allFlowProduct!$A:$P,4,FALSE)</f>
        <v>กางเกงหม้อห้อม เอวยืด ขายาว</v>
      </c>
      <c r="E42" s="17" t="str">
        <f>VLOOKUP($C42,allFlowProduct!$A:$P,5,FALSE)</f>
        <v>ตัว</v>
      </c>
      <c r="F42" s="17">
        <f>VLOOKUP($C42,allFlowProduct!$A:$P,3,FALSE)</f>
        <v>5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22" t="s">
        <v>1059</v>
      </c>
      <c r="C43" s="12" t="s">
        <v>3321</v>
      </c>
      <c r="D43" s="17" t="str">
        <f>VLOOKUP($C43,allFlowProduct!$A:$P,4,FALSE)</f>
        <v>กางเกงหม้อห้อม เอวยืด ขาสั้น</v>
      </c>
      <c r="E43" s="17" t="str">
        <f>VLOOKUP($C43,allFlowProduct!$A:$P,5,FALSE)</f>
        <v>ตัว</v>
      </c>
      <c r="F43" s="17">
        <f>VLOOKUP($C43,allFlowProduct!$A:$P,3,FALSE)</f>
        <v>5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17" t="s">
        <v>1081</v>
      </c>
      <c r="C44" s="12" t="s">
        <v>3326</v>
      </c>
      <c r="D44" s="17" t="str">
        <f>VLOOKUP($C44,allFlowProduct!$A:$P,4,FALSE)</f>
        <v>กางเกงหม้อห้อม สะดอ ขายาว(ดำ)</v>
      </c>
      <c r="E44" s="17" t="str">
        <f>VLOOKUP($C44,allFlowProduct!$A:$P,5,FALSE)</f>
        <v>ตัว</v>
      </c>
      <c r="F44" s="17">
        <f>VLOOKUP($C44,allFlowProduct!$A:$P,3,FALSE)</f>
        <v>5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22" t="s">
        <v>1054</v>
      </c>
      <c r="C45" s="12" t="s">
        <v>3327</v>
      </c>
      <c r="D45" s="17" t="str">
        <f>VLOOKUP($C45,allFlowProduct!$A:$P,4,FALSE)</f>
        <v>กางเกงหม้อห้อม สะดอ ขาสั้น(ดำ)</v>
      </c>
      <c r="E45" s="17" t="str">
        <f>VLOOKUP($C45,allFlowProduct!$A:$P,5,FALSE)</f>
        <v>ตัว</v>
      </c>
      <c r="F45" s="17">
        <f>VLOOKUP($C45,allFlowProduct!$A:$P,3,FALSE)</f>
        <v>5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22" t="s">
        <v>1076</v>
      </c>
      <c r="C46" s="12" t="s">
        <v>3270</v>
      </c>
      <c r="D46" s="17" t="str">
        <f>VLOOKUP($C46,allFlowProduct!$A:$P,4,FALSE)</f>
        <v>ข้าวกล้องธรรมชาติ 1 กก.(สปต)</v>
      </c>
      <c r="E46" s="17" t="str">
        <f>VLOOKUP($C46,allFlowProduct!$A:$P,5,FALSE)</f>
        <v>ถุง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</row>
    <row r="47" spans="1:8" x14ac:dyDescent="0.5">
      <c r="A47" s="22" t="s">
        <v>1077</v>
      </c>
      <c r="C47" s="12" t="s">
        <v>3271</v>
      </c>
      <c r="D47" s="17" t="str">
        <f>VLOOKUP($C47,allFlowProduct!$A:$P,4,FALSE)</f>
        <v>ข้าวกล้องธรรมชาติ 5 กก.(สปต)</v>
      </c>
      <c r="E47" s="17" t="str">
        <f>VLOOKUP($C47,allFlowProduct!$A:$P,5,FALSE)</f>
        <v>ถุง</v>
      </c>
      <c r="F47" s="17">
        <f>VLOOKUP($C47,allFlowProduct!$A:$P,3,FALSE)</f>
        <v>5</v>
      </c>
      <c r="G47" s="17">
        <f>VLOOKUP($C47,allFlowProduct!$A:$P,8,FALSE)</f>
        <v>7</v>
      </c>
      <c r="H47" s="17">
        <f t="shared" si="0"/>
        <v>-1</v>
      </c>
    </row>
    <row r="48" spans="1:8" x14ac:dyDescent="0.5">
      <c r="A48" s="22" t="s">
        <v>1062</v>
      </c>
      <c r="C48" s="12" t="s">
        <v>3285</v>
      </c>
      <c r="D48" s="17" t="str">
        <f>VLOOKUP($C48,allFlowProduct!$A:$P,4,FALSE)</f>
        <v>คู่มือการเก็บเมล็ดพันธุ์(สปต)</v>
      </c>
      <c r="E48" s="17" t="str">
        <f>VLOOKUP($C48,allFlowProduct!$A:$P,5,FALSE)</f>
        <v>เล่ม</v>
      </c>
      <c r="F48" s="17">
        <f>VLOOKUP($C48,allFlowProduct!$A:$P,3,FALSE)</f>
        <v>5</v>
      </c>
      <c r="G48" s="17">
        <f>VLOOKUP($C48,allFlowProduct!$A:$P,8,FALSE)</f>
        <v>1</v>
      </c>
      <c r="H48" s="17">
        <f t="shared" si="0"/>
        <v>7</v>
      </c>
    </row>
    <row r="49" spans="1:8" x14ac:dyDescent="0.5">
      <c r="A49" s="22" t="s">
        <v>1021</v>
      </c>
      <c r="C49" s="12" t="s">
        <v>3260</v>
      </c>
      <c r="D49" s="17" t="str">
        <f>VLOOKUP($C49,allFlowProduct!$A:$P,4,FALSE)</f>
        <v>ชาเขียวโออิชิน้ำผึ้งมะนาว 500 ml</v>
      </c>
      <c r="E49" s="17" t="str">
        <f>VLOOKUP($C49,allFlowProduct!$A:$P,5,FALSE)</f>
        <v>ขวด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22" t="s">
        <v>1023</v>
      </c>
      <c r="C50" s="12" t="s">
        <v>3261</v>
      </c>
      <c r="D50" s="17" t="str">
        <f>VLOOKUP($C50,allFlowProduct!$A:$P,4,FALSE)</f>
        <v>ชาเขียวอิชิตันรสต้นตำรับ 420 ml</v>
      </c>
      <c r="E50" s="17" t="str">
        <f>VLOOKUP($C50,allFlowProduct!$A:$P,5,FALSE)</f>
        <v>ขวด</v>
      </c>
      <c r="F50" s="17">
        <f>VLOOKUP($C50,allFlowProduct!$A:$P,3,FALSE)</f>
        <v>5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22" t="s">
        <v>1022</v>
      </c>
      <c r="C51" s="12" t="s">
        <v>3262</v>
      </c>
      <c r="D51" s="17" t="str">
        <f>VLOOKUP($C51,allFlowProduct!$A:$P,4,FALSE)</f>
        <v>ชาสมุนไพนจับเลี้ยง 400 ml</v>
      </c>
      <c r="E51" s="17" t="str">
        <f>VLOOKUP($C51,allFlowProduct!$A:$P,5,FALSE)</f>
        <v>ขวด</v>
      </c>
      <c r="F51" s="17">
        <f>VLOOKUP($C51,allFlowProduct!$A:$P,3,FALSE)</f>
        <v>5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22" t="s">
        <v>1070</v>
      </c>
      <c r="C52" s="12" t="s">
        <v>3282</v>
      </c>
      <c r="D52" s="17" t="str">
        <f>VLOOKUP($C52,allFlowProduct!$A:$P,4,FALSE)</f>
        <v>ทิชชู่ สก็อตซีเลคท์</v>
      </c>
      <c r="E52" s="17" t="str">
        <f>VLOOKUP($C52,allFlowProduct!$A:$P,5,FALSE)</f>
        <v>ม้วน</v>
      </c>
      <c r="F52" s="17">
        <f>VLOOKUP($C52,allFlowProduct!$A:$P,3,FALSE)</f>
        <v>5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22" t="s">
        <v>1067</v>
      </c>
      <c r="C53" s="12" t="s">
        <v>3283</v>
      </c>
      <c r="D53" s="17" t="str">
        <f>VLOOKUP($C53,allFlowProduct!$A:$P,4,FALSE)</f>
        <v>ทิชชู(ใหญ่)</v>
      </c>
      <c r="E53" s="17" t="str">
        <f>VLOOKUP($C53,allFlowProduct!$A:$P,5,FALSE)</f>
        <v>ม้วน</v>
      </c>
      <c r="F53" s="17">
        <f>VLOOKUP($C53,allFlowProduct!$A:$P,3,FALSE)</f>
        <v>5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22" t="s">
        <v>1024</v>
      </c>
      <c r="C54" s="12" t="s">
        <v>3265</v>
      </c>
      <c r="D54" s="17" t="str">
        <f>VLOOKUP($C54,allFlowProduct!$A:$P,4,FALSE)</f>
        <v>นมเปรี้ยวดัชมิล</v>
      </c>
      <c r="E54" s="17" t="str">
        <f>VLOOKUP($C54,allFlowProduct!$A:$P,5,FALSE)</f>
        <v>กล่อง</v>
      </c>
      <c r="F54" s="17">
        <f>VLOOKUP($C54,allFlowProduct!$A:$P,3,FALSE)</f>
        <v>5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22" t="s">
        <v>1032</v>
      </c>
      <c r="C55" s="12" t="s">
        <v>3266</v>
      </c>
      <c r="D55" s="17" t="str">
        <f>VLOOKUP($C55,allFlowProduct!$A:$P,4,FALSE)</f>
        <v>นมโฟโมส จืด</v>
      </c>
      <c r="E55" s="17" t="str">
        <f>VLOOKUP($C55,allFlowProduct!$A:$P,5,FALSE)</f>
        <v>กล่อง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</row>
    <row r="56" spans="1:8" x14ac:dyDescent="0.5">
      <c r="A56" s="22" t="s">
        <v>1034</v>
      </c>
      <c r="C56" s="12" t="s">
        <v>3267</v>
      </c>
      <c r="D56" s="17" t="str">
        <f>VLOOKUP($C56,allFlowProduct!$A:$P,4,FALSE)</f>
        <v>นมโฟโมส ช็อกฯ</v>
      </c>
      <c r="E56" s="17" t="str">
        <f>VLOOKUP($C56,allFlowProduct!$A:$P,5,FALSE)</f>
        <v>กล่อง</v>
      </c>
      <c r="F56" s="17">
        <f>VLOOKUP($C56,allFlowProduct!$A:$P,3,FALSE)</f>
        <v>5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22" t="s">
        <v>1033</v>
      </c>
      <c r="C57" s="12" t="s">
        <v>3268</v>
      </c>
      <c r="D57" s="17" t="str">
        <f>VLOOKUP($C57,allFlowProduct!$A:$P,4,FALSE)</f>
        <v>นมดีน่า</v>
      </c>
      <c r="E57" s="17" t="str">
        <f>VLOOKUP($C57,allFlowProduct!$A:$P,5,FALSE)</f>
        <v>กล่อง</v>
      </c>
      <c r="F57" s="17">
        <f>VLOOKUP($C57,allFlowProduct!$A:$P,3,FALSE)</f>
        <v>5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22" t="s">
        <v>1071</v>
      </c>
      <c r="C58" s="12" t="s">
        <v>3263</v>
      </c>
      <c r="D58" s="17" t="str">
        <f>VLOOKUP($C58,allFlowProduct!$A:$P,4,FALSE)</f>
        <v>น้ำเปล่า</v>
      </c>
      <c r="E58" s="17" t="str">
        <f>VLOOKUP($C58,allFlowProduct!$A:$P,5,FALSE)</f>
        <v>ขวด</v>
      </c>
      <c r="F58" s="17">
        <f>VLOOKUP($C58,allFlowProduct!$A:$P,3,FALSE)</f>
        <v>5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22" t="s">
        <v>1017</v>
      </c>
      <c r="C59" s="12" t="s">
        <v>3264</v>
      </c>
      <c r="D59" s="17" t="str">
        <f>VLOOKUP($C59,allFlowProduct!$A:$P,4,FALSE)</f>
        <v>น้ำดื่มสิงห์</v>
      </c>
      <c r="E59" s="17" t="str">
        <f>VLOOKUP($C59,allFlowProduct!$A:$P,5,FALSE)</f>
        <v>ขวด</v>
      </c>
      <c r="F59" s="17">
        <f>VLOOKUP($C59,allFlowProduct!$A:$P,3,FALSE)</f>
        <v>5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22" t="s">
        <v>36</v>
      </c>
      <c r="C60" s="12" t="s">
        <v>3269</v>
      </c>
      <c r="D60" s="17" t="str">
        <f>VLOOKUP($C60,allFlowProduct!$A:$P,4,FALSE)</f>
        <v>น้ำผึ้งดอกไม้ป่า(สปต)</v>
      </c>
      <c r="E60" s="17" t="str">
        <f>VLOOKUP($C60,allFlowProduct!$A:$P,5,FALSE)</f>
        <v>ขวด</v>
      </c>
      <c r="F60" s="17">
        <f>VLOOKUP($C60,allFlowProduct!$A:$P,3,FALSE)</f>
        <v>5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22" t="s">
        <v>1064</v>
      </c>
      <c r="C61" s="12" t="s">
        <v>3273</v>
      </c>
      <c r="D61" s="17" t="str">
        <f>VLOOKUP($C61,allFlowProduct!$A:$P,4,FALSE)</f>
        <v>น้ำมันเขียวยานาง</v>
      </c>
      <c r="E61" s="17" t="str">
        <f>VLOOKUP($C61,allFlowProduct!$A:$P,5,FALSE)</f>
        <v>ขวด</v>
      </c>
      <c r="F61" s="17">
        <f>VLOOKUP($C61,allFlowProduct!$A:$P,3,FALSE)</f>
        <v>5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22" t="s">
        <v>1061</v>
      </c>
      <c r="C62" s="12" t="s">
        <v>3291</v>
      </c>
      <c r="D62" s="17" t="str">
        <f>VLOOKUP($C62,allFlowProduct!$A:$P,4,FALSE)</f>
        <v>น้ำหมักรสเปรี้ยว(สปต)</v>
      </c>
      <c r="E62" s="17" t="str">
        <f>VLOOKUP($C62,allFlowProduct!$A:$P,5,FALSE)</f>
        <v>ขวด</v>
      </c>
      <c r="F62" s="17">
        <f>VLOOKUP($C62,allFlowProduct!$A:$P,3,FALSE)</f>
        <v>5</v>
      </c>
      <c r="G62" s="17">
        <f>VLOOKUP($C62,allFlowProduct!$A:$P,8,FALSE)</f>
        <v>7</v>
      </c>
      <c r="H62" s="17">
        <f t="shared" si="0"/>
        <v>-1</v>
      </c>
    </row>
    <row r="63" spans="1:8" x14ac:dyDescent="0.5">
      <c r="A63" s="22" t="s">
        <v>1079</v>
      </c>
      <c r="C63" s="12" t="s">
        <v>3292</v>
      </c>
      <c r="D63" s="17" t="str">
        <f>VLOOKUP($C63,allFlowProduct!$A:$P,4,FALSE)</f>
        <v>ปุ๋ยเม็ดบำรุงดิน 701 (25 กก.)(สปต)</v>
      </c>
      <c r="E63" s="17" t="str">
        <f>VLOOKUP($C63,allFlowProduct!$A:$P,5,FALSE)</f>
        <v>ขวด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5">
      <c r="A64" s="22" t="s">
        <v>1080</v>
      </c>
      <c r="C64" s="12" t="s">
        <v>3293</v>
      </c>
      <c r="D64" s="17" t="str">
        <f>VLOOKUP($C64,allFlowProduct!$A:$P,4,FALSE)</f>
        <v>ปุ๋ยเม็ดเร่งดอกผล 702(สปต)</v>
      </c>
      <c r="E64" s="17" t="str">
        <f>VLOOKUP($C64,allFlowProduct!$A:$P,5,FALSE)</f>
        <v>ขวด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5">
      <c r="A65" s="22" t="s">
        <v>1078</v>
      </c>
      <c r="C65" s="12" t="s">
        <v>3294</v>
      </c>
      <c r="D65" s="17" t="str">
        <f>VLOOKUP($C65,allFlowProduct!$A:$P,4,FALSE)</f>
        <v>ปุ๋ยน้ำบำรุงดิน 1 ลิตร</v>
      </c>
      <c r="E65" s="17" t="str">
        <f>VLOOKUP($C65,allFlowProduct!$A:$P,5,FALSE)</f>
        <v>ขวด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5">
      <c r="A66" s="22" t="s">
        <v>1065</v>
      </c>
      <c r="C66" s="12" t="s">
        <v>3279</v>
      </c>
      <c r="D66" s="17" t="str">
        <f>VLOOKUP($C66,allFlowProduct!$A:$P,4,FALSE)</f>
        <v>ผงข้น</v>
      </c>
      <c r="E66" s="17" t="str">
        <f>VLOOKUP($C66,allFlowProduct!$A:$P,5,FALSE)</f>
        <v>ชุด</v>
      </c>
      <c r="F66" s="17">
        <f>VLOOKUP($C66,allFlowProduct!$A:$P,3,FALSE)</f>
        <v>5</v>
      </c>
      <c r="G66" s="17">
        <f>VLOOKUP($C66,allFlowProduct!$A:$P,8,FALSE)</f>
        <v>1</v>
      </c>
      <c r="H66" s="17">
        <f t="shared" ref="H66:H77" si="1">IF($G66=7,-1,IF($G66=1,7,IF($G66=3,7,IF($G66=5,0,"error"))))</f>
        <v>7</v>
      </c>
    </row>
    <row r="67" spans="1:8" x14ac:dyDescent="0.5">
      <c r="A67" s="22" t="s">
        <v>1075</v>
      </c>
      <c r="C67" s="12" t="s">
        <v>3275</v>
      </c>
      <c r="D67" s="17" t="str">
        <f>VLOOKUP($C67,allFlowProduct!$A:$P,4,FALSE)</f>
        <v>ยาสีฟันผง</v>
      </c>
      <c r="E67" s="17" t="str">
        <f>VLOOKUP($C67,allFlowProduct!$A:$P,5,FALSE)</f>
        <v>ขวด</v>
      </c>
      <c r="F67" s="17">
        <f>VLOOKUP($C67,allFlowProduct!$A:$P,3,FALSE)</f>
        <v>5</v>
      </c>
      <c r="G67" s="17">
        <f>VLOOKUP($C67,allFlowProduct!$A:$P,8,FALSE)</f>
        <v>1</v>
      </c>
      <c r="H67" s="17">
        <f t="shared" si="1"/>
        <v>7</v>
      </c>
    </row>
    <row r="68" spans="1:8" x14ac:dyDescent="0.5">
      <c r="A68" s="22" t="s">
        <v>1074</v>
      </c>
      <c r="C68" s="12" t="s">
        <v>3280</v>
      </c>
      <c r="D68" s="17" t="str">
        <f>VLOOKUP($C68,allFlowProduct!$A:$P,4,FALSE)</f>
        <v>รองเท้าแตะ</v>
      </c>
      <c r="E68" s="17" t="str">
        <f>VLOOKUP($C68,allFlowProduct!$A:$P,5,FALSE)</f>
        <v>คู่</v>
      </c>
      <c r="F68" s="17">
        <f>VLOOKUP($C68,allFlowProduct!$A:$P,3,FALSE)</f>
        <v>5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22" t="s">
        <v>1072</v>
      </c>
      <c r="C69" s="12" t="s">
        <v>3274</v>
      </c>
      <c r="D69" s="17" t="str">
        <f>VLOOKUP($C69,allFlowProduct!$A:$P,4,FALSE)</f>
        <v>สเปรย์กันยุง</v>
      </c>
      <c r="E69" s="17" t="str">
        <f>VLOOKUP($C69,allFlowProduct!$A:$P,5,FALSE)</f>
        <v>ขวด</v>
      </c>
      <c r="F69" s="17">
        <f>VLOOKUP($C69,allFlowProduct!$A:$P,3,FALSE)</f>
        <v>5</v>
      </c>
      <c r="G69" s="17">
        <f>VLOOKUP($C69,allFlowProduct!$A:$P,8,FALSE)</f>
        <v>1</v>
      </c>
      <c r="H69" s="17">
        <f t="shared" si="1"/>
        <v>7</v>
      </c>
    </row>
    <row r="70" spans="1:8" x14ac:dyDescent="0.5">
      <c r="A70" s="22" t="s">
        <v>1025</v>
      </c>
      <c r="C70" s="12" t="s">
        <v>3252</v>
      </c>
      <c r="D70" s="17" t="str">
        <f>VLOOKUP($C70,allFlowProduct!$A:$P,4,FALSE)</f>
        <v>สไปรท์ 450 ml</v>
      </c>
      <c r="E70" s="17" t="str">
        <f>VLOOKUP($C70,allFlowProduct!$A:$P,5,FALSE)</f>
        <v>ขวด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si="1"/>
        <v>7</v>
      </c>
    </row>
    <row r="71" spans="1:8" x14ac:dyDescent="0.5">
      <c r="A71" s="22" t="s">
        <v>1073</v>
      </c>
      <c r="C71" s="12" t="s">
        <v>3276</v>
      </c>
      <c r="D71" s="17" t="str">
        <f>VLOOKUP($C71,allFlowProduct!$A:$P,4,FALSE)</f>
        <v>สบู่ล้างหน้าสมุนไพร ใบบัวบก</v>
      </c>
      <c r="E71" s="17" t="str">
        <f>VLOOKUP($C71,allFlowProduct!$A:$P,5,FALSE)</f>
        <v>ขวด</v>
      </c>
      <c r="F71" s="17">
        <f>VLOOKUP($C71,allFlowProduct!$A:$P,3,FALSE)</f>
        <v>5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22" t="s">
        <v>122</v>
      </c>
      <c r="C72" s="12" t="s">
        <v>3286</v>
      </c>
      <c r="D72" s="17" t="str">
        <f>VLOOKUP($C72,allFlowProduct!$A:$P,4,FALSE)</f>
        <v>หนังสือเซ็กส์กับความรัก(สปต)</v>
      </c>
      <c r="E72" s="17" t="str">
        <f>VLOOKUP($C72,allFlowProduct!$A:$P,5,FALSE)</f>
        <v>เล่ม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22" t="s">
        <v>120</v>
      </c>
      <c r="C73" s="12" t="s">
        <v>3287</v>
      </c>
      <c r="D73" s="17" t="str">
        <f>VLOOKUP($C73,allFlowProduct!$A:$P,4,FALSE)</f>
        <v>หนังสือกลับบ้าน(สปต)</v>
      </c>
      <c r="E73" s="17" t="str">
        <f>VLOOKUP($C73,allFlowProduct!$A:$P,5,FALSE)</f>
        <v>เล่ม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22" t="s">
        <v>121</v>
      </c>
      <c r="C74" s="12" t="s">
        <v>3288</v>
      </c>
      <c r="D74" s="17" t="str">
        <f>VLOOKUP($C74,allFlowProduct!$A:$P,4,FALSE)</f>
        <v>หนังสือลูกโจน(สปต)</v>
      </c>
      <c r="E74" s="17" t="str">
        <f>VLOOKUP($C74,allFlowProduct!$A:$P,5,FALSE)</f>
        <v>เล่ม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22" t="s">
        <v>1063</v>
      </c>
      <c r="C75" s="12" t="s">
        <v>3289</v>
      </c>
      <c r="D75" s="17" t="str">
        <f>VLOOKUP($C75,allFlowProduct!$A:$P,4,FALSE)</f>
        <v>หนังสือสวน(สปต)</v>
      </c>
      <c r="E75" s="17" t="str">
        <f>VLOOKUP($C75,allFlowProduct!$A:$P,5,FALSE)</f>
        <v>เล่ม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22" t="s">
        <v>124</v>
      </c>
      <c r="C76" s="12" t="s">
        <v>3290</v>
      </c>
      <c r="D76" s="17" t="str">
        <f>VLOOKUP($C76,allFlowProduct!$A:$P,4,FALSE)</f>
        <v>หนังสืออยู่กับดิน(สปต)</v>
      </c>
      <c r="E76" s="17" t="str">
        <f>VLOOKUP($C76,allFlowProduct!$A:$P,5,FALSE)</f>
        <v>เล่ม</v>
      </c>
      <c r="F76" s="17">
        <f>VLOOKUP($C76,allFlowProduct!$A:$P,3,FALSE)</f>
        <v>5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22" t="s">
        <v>1055</v>
      </c>
      <c r="C77" s="12" t="s">
        <v>3284</v>
      </c>
      <c r="D77" s="17" t="str">
        <f>VLOOKUP($C77,allFlowProduct!$A:$P,4,FALSE)</f>
        <v>หมวกสาน</v>
      </c>
      <c r="E77" s="17" t="str">
        <f>VLOOKUP($C77,allFlowProduct!$A:$P,5,FALSE)</f>
        <v>ใบ</v>
      </c>
      <c r="F77" s="17">
        <f>VLOOKUP($C77,allFlowProduct!$A:$P,3,FALSE)</f>
        <v>5</v>
      </c>
      <c r="G77" s="17">
        <f>VLOOKUP($C77,allFlowProduct!$A:$P,8,FALSE)</f>
        <v>1</v>
      </c>
      <c r="H77" s="17">
        <f t="shared" si="1"/>
        <v>7</v>
      </c>
    </row>
  </sheetData>
  <conditionalFormatting sqref="A2:A77">
    <cfRule type="duplicateValues" dxfId="322" priority="149"/>
  </conditionalFormatting>
  <conditionalFormatting sqref="C2">
    <cfRule type="duplicateValues" dxfId="321" priority="146"/>
  </conditionalFormatting>
  <conditionalFormatting sqref="C2">
    <cfRule type="duplicateValues" dxfId="320" priority="147"/>
  </conditionalFormatting>
  <conditionalFormatting sqref="C2">
    <cfRule type="duplicateValues" dxfId="319" priority="148"/>
  </conditionalFormatting>
  <conditionalFormatting sqref="C3">
    <cfRule type="duplicateValues" dxfId="318" priority="143"/>
  </conditionalFormatting>
  <conditionalFormatting sqref="C3">
    <cfRule type="duplicateValues" dxfId="317" priority="144"/>
  </conditionalFormatting>
  <conditionalFormatting sqref="C3">
    <cfRule type="duplicateValues" dxfId="316" priority="145"/>
  </conditionalFormatting>
  <conditionalFormatting sqref="C4">
    <cfRule type="duplicateValues" dxfId="315" priority="140"/>
  </conditionalFormatting>
  <conditionalFormatting sqref="C4">
    <cfRule type="duplicateValues" dxfId="314" priority="141"/>
  </conditionalFormatting>
  <conditionalFormatting sqref="C4">
    <cfRule type="duplicateValues" dxfId="313" priority="142"/>
  </conditionalFormatting>
  <conditionalFormatting sqref="C5">
    <cfRule type="duplicateValues" dxfId="312" priority="137"/>
  </conditionalFormatting>
  <conditionalFormatting sqref="C5">
    <cfRule type="duplicateValues" dxfId="311" priority="138"/>
  </conditionalFormatting>
  <conditionalFormatting sqref="C5">
    <cfRule type="duplicateValues" dxfId="310" priority="139"/>
  </conditionalFormatting>
  <conditionalFormatting sqref="C6">
    <cfRule type="duplicateValues" dxfId="309" priority="134"/>
  </conditionalFormatting>
  <conditionalFormatting sqref="C6">
    <cfRule type="duplicateValues" dxfId="308" priority="135"/>
  </conditionalFormatting>
  <conditionalFormatting sqref="C6">
    <cfRule type="duplicateValues" dxfId="307" priority="136"/>
  </conditionalFormatting>
  <conditionalFormatting sqref="C7">
    <cfRule type="duplicateValues" dxfId="306" priority="133"/>
  </conditionalFormatting>
  <conditionalFormatting sqref="C7">
    <cfRule type="duplicateValues" dxfId="305" priority="131"/>
  </conditionalFormatting>
  <conditionalFormatting sqref="C7">
    <cfRule type="duplicateValues" dxfId="304" priority="132"/>
  </conditionalFormatting>
  <conditionalFormatting sqref="C7">
    <cfRule type="duplicateValues" dxfId="303" priority="129"/>
  </conditionalFormatting>
  <conditionalFormatting sqref="C7">
    <cfRule type="duplicateValues" dxfId="302" priority="130"/>
  </conditionalFormatting>
  <conditionalFormatting sqref="C8">
    <cfRule type="duplicateValues" dxfId="301" priority="126"/>
  </conditionalFormatting>
  <conditionalFormatting sqref="C8">
    <cfRule type="duplicateValues" dxfId="300" priority="127"/>
  </conditionalFormatting>
  <conditionalFormatting sqref="C8">
    <cfRule type="duplicateValues" dxfId="299" priority="128"/>
  </conditionalFormatting>
  <conditionalFormatting sqref="C9:C30 C38:C45">
    <cfRule type="duplicateValues" dxfId="298" priority="829"/>
  </conditionalFormatting>
  <conditionalFormatting sqref="C31">
    <cfRule type="duplicateValues" dxfId="297" priority="118"/>
  </conditionalFormatting>
  <conditionalFormatting sqref="C31">
    <cfRule type="duplicateValues" dxfId="296" priority="119"/>
  </conditionalFormatting>
  <conditionalFormatting sqref="C31">
    <cfRule type="duplicateValues" dxfId="295" priority="120"/>
  </conditionalFormatting>
  <conditionalFormatting sqref="C32">
    <cfRule type="duplicateValues" dxfId="294" priority="115"/>
  </conditionalFormatting>
  <conditionalFormatting sqref="C32">
    <cfRule type="duplicateValues" dxfId="293" priority="116"/>
  </conditionalFormatting>
  <conditionalFormatting sqref="C32">
    <cfRule type="duplicateValues" dxfId="292" priority="117"/>
  </conditionalFormatting>
  <conditionalFormatting sqref="C33">
    <cfRule type="duplicateValues" dxfId="291" priority="112"/>
  </conditionalFormatting>
  <conditionalFormatting sqref="C33">
    <cfRule type="duplicateValues" dxfId="290" priority="113"/>
  </conditionalFormatting>
  <conditionalFormatting sqref="C33">
    <cfRule type="duplicateValues" dxfId="289" priority="114"/>
  </conditionalFormatting>
  <conditionalFormatting sqref="C34">
    <cfRule type="duplicateValues" dxfId="288" priority="109"/>
  </conditionalFormatting>
  <conditionalFormatting sqref="C34">
    <cfRule type="duplicateValues" dxfId="287" priority="110"/>
  </conditionalFormatting>
  <conditionalFormatting sqref="C34">
    <cfRule type="duplicateValues" dxfId="286" priority="111"/>
  </conditionalFormatting>
  <conditionalFormatting sqref="C35">
    <cfRule type="duplicateValues" dxfId="285" priority="106"/>
  </conditionalFormatting>
  <conditionalFormatting sqref="C35">
    <cfRule type="duplicateValues" dxfId="284" priority="107"/>
  </conditionalFormatting>
  <conditionalFormatting sqref="C35">
    <cfRule type="duplicateValues" dxfId="283" priority="108"/>
  </conditionalFormatting>
  <conditionalFormatting sqref="C37">
    <cfRule type="duplicateValues" dxfId="282" priority="105"/>
  </conditionalFormatting>
  <conditionalFormatting sqref="C37">
    <cfRule type="duplicateValues" dxfId="281" priority="103"/>
  </conditionalFormatting>
  <conditionalFormatting sqref="C37">
    <cfRule type="duplicateValues" dxfId="280" priority="104"/>
  </conditionalFormatting>
  <conditionalFormatting sqref="C37">
    <cfRule type="duplicateValues" dxfId="279" priority="101"/>
  </conditionalFormatting>
  <conditionalFormatting sqref="C37">
    <cfRule type="duplicateValues" dxfId="278" priority="102"/>
  </conditionalFormatting>
  <conditionalFormatting sqref="C36">
    <cfRule type="duplicateValues" dxfId="277" priority="100"/>
  </conditionalFormatting>
  <conditionalFormatting sqref="C36">
    <cfRule type="duplicateValues" dxfId="276" priority="98"/>
  </conditionalFormatting>
  <conditionalFormatting sqref="C36">
    <cfRule type="duplicateValues" dxfId="275" priority="99"/>
  </conditionalFormatting>
  <conditionalFormatting sqref="C36">
    <cfRule type="duplicateValues" dxfId="274" priority="96"/>
  </conditionalFormatting>
  <conditionalFormatting sqref="C36">
    <cfRule type="duplicateValues" dxfId="273" priority="97"/>
  </conditionalFormatting>
  <conditionalFormatting sqref="C46:C47">
    <cfRule type="duplicateValues" dxfId="272" priority="93"/>
  </conditionalFormatting>
  <conditionalFormatting sqref="C46:C47">
    <cfRule type="duplicateValues" dxfId="271" priority="94"/>
  </conditionalFormatting>
  <conditionalFormatting sqref="C46:C47">
    <cfRule type="duplicateValues" dxfId="270" priority="95"/>
  </conditionalFormatting>
  <conditionalFormatting sqref="C46">
    <cfRule type="duplicateValues" dxfId="269" priority="91"/>
  </conditionalFormatting>
  <conditionalFormatting sqref="C46">
    <cfRule type="duplicateValues" dxfId="268" priority="92"/>
  </conditionalFormatting>
  <conditionalFormatting sqref="C47">
    <cfRule type="duplicateValues" dxfId="267" priority="89"/>
  </conditionalFormatting>
  <conditionalFormatting sqref="C47">
    <cfRule type="duplicateValues" dxfId="266" priority="90"/>
  </conditionalFormatting>
  <conditionalFormatting sqref="C48">
    <cfRule type="duplicateValues" dxfId="265" priority="88"/>
  </conditionalFormatting>
  <conditionalFormatting sqref="C48">
    <cfRule type="duplicateValues" dxfId="264" priority="86"/>
  </conditionalFormatting>
  <conditionalFormatting sqref="C48">
    <cfRule type="duplicateValues" dxfId="263" priority="87"/>
  </conditionalFormatting>
  <conditionalFormatting sqref="C48">
    <cfRule type="duplicateValues" dxfId="262" priority="84"/>
  </conditionalFormatting>
  <conditionalFormatting sqref="C48">
    <cfRule type="duplicateValues" dxfId="261" priority="85"/>
  </conditionalFormatting>
  <conditionalFormatting sqref="C49:C50">
    <cfRule type="duplicateValues" dxfId="260" priority="81"/>
  </conditionalFormatting>
  <conditionalFormatting sqref="C49:C50">
    <cfRule type="duplicateValues" dxfId="259" priority="82"/>
  </conditionalFormatting>
  <conditionalFormatting sqref="C49:C50">
    <cfRule type="duplicateValues" dxfId="258" priority="83"/>
  </conditionalFormatting>
  <conditionalFormatting sqref="C51">
    <cfRule type="duplicateValues" dxfId="257" priority="78"/>
  </conditionalFormatting>
  <conditionalFormatting sqref="C51">
    <cfRule type="duplicateValues" dxfId="256" priority="79"/>
  </conditionalFormatting>
  <conditionalFormatting sqref="C51">
    <cfRule type="duplicateValues" dxfId="255" priority="80"/>
  </conditionalFormatting>
  <conditionalFormatting sqref="C52:C53">
    <cfRule type="duplicateValues" dxfId="254" priority="77"/>
  </conditionalFormatting>
  <conditionalFormatting sqref="C52:C53">
    <cfRule type="duplicateValues" dxfId="253" priority="75"/>
  </conditionalFormatting>
  <conditionalFormatting sqref="C52:C53">
    <cfRule type="duplicateValues" dxfId="252" priority="76"/>
  </conditionalFormatting>
  <conditionalFormatting sqref="C52:C53">
    <cfRule type="duplicateValues" dxfId="251" priority="73"/>
  </conditionalFormatting>
  <conditionalFormatting sqref="C52:C53">
    <cfRule type="duplicateValues" dxfId="250" priority="74"/>
  </conditionalFormatting>
  <conditionalFormatting sqref="C54:C57">
    <cfRule type="duplicateValues" dxfId="249" priority="70"/>
  </conditionalFormatting>
  <conditionalFormatting sqref="C54:C57">
    <cfRule type="duplicateValues" dxfId="248" priority="71"/>
  </conditionalFormatting>
  <conditionalFormatting sqref="C54:C57">
    <cfRule type="duplicateValues" dxfId="247" priority="72"/>
  </conditionalFormatting>
  <conditionalFormatting sqref="C58">
    <cfRule type="duplicateValues" dxfId="246" priority="67"/>
  </conditionalFormatting>
  <conditionalFormatting sqref="C58">
    <cfRule type="duplicateValues" dxfId="245" priority="68"/>
  </conditionalFormatting>
  <conditionalFormatting sqref="C58">
    <cfRule type="duplicateValues" dxfId="244" priority="69"/>
  </conditionalFormatting>
  <conditionalFormatting sqref="C59">
    <cfRule type="duplicateValues" dxfId="243" priority="64"/>
  </conditionalFormatting>
  <conditionalFormatting sqref="C59">
    <cfRule type="duplicateValues" dxfId="242" priority="65"/>
  </conditionalFormatting>
  <conditionalFormatting sqref="C59">
    <cfRule type="duplicateValues" dxfId="241" priority="66"/>
  </conditionalFormatting>
  <conditionalFormatting sqref="C60">
    <cfRule type="duplicateValues" dxfId="240" priority="61"/>
  </conditionalFormatting>
  <conditionalFormatting sqref="C60">
    <cfRule type="duplicateValues" dxfId="239" priority="62"/>
  </conditionalFormatting>
  <conditionalFormatting sqref="C60">
    <cfRule type="duplicateValues" dxfId="238" priority="63"/>
  </conditionalFormatting>
  <conditionalFormatting sqref="C61">
    <cfRule type="duplicateValues" dxfId="237" priority="60"/>
  </conditionalFormatting>
  <conditionalFormatting sqref="C61">
    <cfRule type="duplicateValues" dxfId="236" priority="58"/>
  </conditionalFormatting>
  <conditionalFormatting sqref="C61">
    <cfRule type="duplicateValues" dxfId="235" priority="59"/>
  </conditionalFormatting>
  <conditionalFormatting sqref="C61">
    <cfRule type="duplicateValues" dxfId="234" priority="56"/>
  </conditionalFormatting>
  <conditionalFormatting sqref="C61">
    <cfRule type="duplicateValues" dxfId="233" priority="57"/>
  </conditionalFormatting>
  <conditionalFormatting sqref="C62:C65">
    <cfRule type="duplicateValues" dxfId="232" priority="55"/>
  </conditionalFormatting>
  <conditionalFormatting sqref="C62">
    <cfRule type="duplicateValues" dxfId="231" priority="53"/>
  </conditionalFormatting>
  <conditionalFormatting sqref="C62">
    <cfRule type="duplicateValues" dxfId="230" priority="54"/>
  </conditionalFormatting>
  <conditionalFormatting sqref="C62">
    <cfRule type="duplicateValues" dxfId="229" priority="51"/>
  </conditionalFormatting>
  <conditionalFormatting sqref="C62">
    <cfRule type="duplicateValues" dxfId="228" priority="52"/>
  </conditionalFormatting>
  <conditionalFormatting sqref="C63">
    <cfRule type="duplicateValues" dxfId="227" priority="49"/>
  </conditionalFormatting>
  <conditionalFormatting sqref="C63">
    <cfRule type="duplicateValues" dxfId="226" priority="50"/>
  </conditionalFormatting>
  <conditionalFormatting sqref="C63">
    <cfRule type="duplicateValues" dxfId="225" priority="47"/>
  </conditionalFormatting>
  <conditionalFormatting sqref="C63">
    <cfRule type="duplicateValues" dxfId="224" priority="48"/>
  </conditionalFormatting>
  <conditionalFormatting sqref="C64">
    <cfRule type="duplicateValues" dxfId="223" priority="45"/>
  </conditionalFormatting>
  <conditionalFormatting sqref="C64">
    <cfRule type="duplicateValues" dxfId="222" priority="46"/>
  </conditionalFormatting>
  <conditionalFormatting sqref="C64">
    <cfRule type="duplicateValues" dxfId="221" priority="43"/>
  </conditionalFormatting>
  <conditionalFormatting sqref="C64">
    <cfRule type="duplicateValues" dxfId="220" priority="44"/>
  </conditionalFormatting>
  <conditionalFormatting sqref="C65">
    <cfRule type="duplicateValues" dxfId="219" priority="41"/>
  </conditionalFormatting>
  <conditionalFormatting sqref="C65">
    <cfRule type="duplicateValues" dxfId="218" priority="42"/>
  </conditionalFormatting>
  <conditionalFormatting sqref="C65">
    <cfRule type="duplicateValues" dxfId="217" priority="39"/>
  </conditionalFormatting>
  <conditionalFormatting sqref="C65">
    <cfRule type="duplicateValues" dxfId="216" priority="40"/>
  </conditionalFormatting>
  <conditionalFormatting sqref="C66">
    <cfRule type="duplicateValues" dxfId="215" priority="38"/>
  </conditionalFormatting>
  <conditionalFormatting sqref="C66">
    <cfRule type="duplicateValues" dxfId="214" priority="36"/>
  </conditionalFormatting>
  <conditionalFormatting sqref="C66">
    <cfRule type="duplicateValues" dxfId="213" priority="37"/>
  </conditionalFormatting>
  <conditionalFormatting sqref="C66">
    <cfRule type="duplicateValues" dxfId="212" priority="34"/>
  </conditionalFormatting>
  <conditionalFormatting sqref="C66">
    <cfRule type="duplicateValues" dxfId="211" priority="35"/>
  </conditionalFormatting>
  <conditionalFormatting sqref="C67">
    <cfRule type="duplicateValues" dxfId="210" priority="33"/>
  </conditionalFormatting>
  <conditionalFormatting sqref="C67">
    <cfRule type="duplicateValues" dxfId="209" priority="31"/>
  </conditionalFormatting>
  <conditionalFormatting sqref="C67">
    <cfRule type="duplicateValues" dxfId="208" priority="32"/>
  </conditionalFormatting>
  <conditionalFormatting sqref="C67">
    <cfRule type="duplicateValues" dxfId="207" priority="29"/>
  </conditionalFormatting>
  <conditionalFormatting sqref="C67">
    <cfRule type="duplicateValues" dxfId="206" priority="30"/>
  </conditionalFormatting>
  <conditionalFormatting sqref="C68">
    <cfRule type="duplicateValues" dxfId="205" priority="28"/>
  </conditionalFormatting>
  <conditionalFormatting sqref="C68">
    <cfRule type="duplicateValues" dxfId="204" priority="26"/>
  </conditionalFormatting>
  <conditionalFormatting sqref="C68">
    <cfRule type="duplicateValues" dxfId="203" priority="27"/>
  </conditionalFormatting>
  <conditionalFormatting sqref="C68">
    <cfRule type="duplicateValues" dxfId="202" priority="24"/>
  </conditionalFormatting>
  <conditionalFormatting sqref="C68">
    <cfRule type="duplicateValues" dxfId="201" priority="25"/>
  </conditionalFormatting>
  <conditionalFormatting sqref="C69">
    <cfRule type="duplicateValues" dxfId="200" priority="23"/>
  </conditionalFormatting>
  <conditionalFormatting sqref="C69">
    <cfRule type="duplicateValues" dxfId="199" priority="21"/>
  </conditionalFormatting>
  <conditionalFormatting sqref="C69">
    <cfRule type="duplicateValues" dxfId="198" priority="22"/>
  </conditionalFormatting>
  <conditionalFormatting sqref="C69">
    <cfRule type="duplicateValues" dxfId="197" priority="19"/>
  </conditionalFormatting>
  <conditionalFormatting sqref="C69">
    <cfRule type="duplicateValues" dxfId="196" priority="20"/>
  </conditionalFormatting>
  <conditionalFormatting sqref="C70">
    <cfRule type="duplicateValues" dxfId="195" priority="16"/>
  </conditionalFormatting>
  <conditionalFormatting sqref="C70">
    <cfRule type="duplicateValues" dxfId="194" priority="17"/>
  </conditionalFormatting>
  <conditionalFormatting sqref="C70">
    <cfRule type="duplicateValues" dxfId="193" priority="18"/>
  </conditionalFormatting>
  <conditionalFormatting sqref="C71">
    <cfRule type="duplicateValues" dxfId="192" priority="15"/>
  </conditionalFormatting>
  <conditionalFormatting sqref="C71">
    <cfRule type="duplicateValues" dxfId="191" priority="13"/>
  </conditionalFormatting>
  <conditionalFormatting sqref="C71">
    <cfRule type="duplicateValues" dxfId="190" priority="14"/>
  </conditionalFormatting>
  <conditionalFormatting sqref="C71">
    <cfRule type="duplicateValues" dxfId="189" priority="11"/>
  </conditionalFormatting>
  <conditionalFormatting sqref="C71">
    <cfRule type="duplicateValues" dxfId="188" priority="12"/>
  </conditionalFormatting>
  <conditionalFormatting sqref="C77">
    <cfRule type="duplicateValues" dxfId="187" priority="10"/>
  </conditionalFormatting>
  <conditionalFormatting sqref="C77">
    <cfRule type="duplicateValues" dxfId="186" priority="8"/>
  </conditionalFormatting>
  <conditionalFormatting sqref="C77">
    <cfRule type="duplicateValues" dxfId="185" priority="9"/>
  </conditionalFormatting>
  <conditionalFormatting sqref="C77">
    <cfRule type="duplicateValues" dxfId="184" priority="6"/>
  </conditionalFormatting>
  <conditionalFormatting sqref="C77">
    <cfRule type="duplicateValues" dxfId="183" priority="7"/>
  </conditionalFormatting>
  <conditionalFormatting sqref="C72:C76">
    <cfRule type="duplicateValues" dxfId="182" priority="5"/>
  </conditionalFormatting>
  <conditionalFormatting sqref="C72:C76">
    <cfRule type="duplicateValues" dxfId="181" priority="3"/>
  </conditionalFormatting>
  <conditionalFormatting sqref="C72:C76">
    <cfRule type="duplicateValues" dxfId="180" priority="4"/>
  </conditionalFormatting>
  <conditionalFormatting sqref="C72:C76">
    <cfRule type="duplicateValues" dxfId="179" priority="1"/>
  </conditionalFormatting>
  <conditionalFormatting sqref="C72:C76">
    <cfRule type="duplicateValues" dxfId="178" priority="2"/>
  </conditionalFormatting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Sheet3</vt:lpstr>
      <vt:lpstr>การใช้</vt:lpstr>
      <vt:lpstr>allFlowProduct</vt:lpstr>
      <vt:lpstr>loyverse</vt:lpstr>
      <vt:lpstr>page365</vt:lpstr>
      <vt:lpstr>ocha_vegetable_rama9</vt:lpstr>
      <vt:lpstr>ocha_front_chomphon</vt:lpstr>
      <vt:lpstr>ocha_rest_chomphon</vt:lpstr>
      <vt:lpstr>ocha_rice_sanpatong</vt:lpstr>
      <vt:lpstr>ocha_rice_rama9</vt:lpstr>
      <vt:lpstr>accountchart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2020-09-10T06:00:32Z</dcterms:created>
  <dcterms:modified xsi:type="dcterms:W3CDTF">2020-09-23T12:05:09Z</dcterms:modified>
</cp:coreProperties>
</file>