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办公电脑文件备份-yang\2022 0318\疫情防控\2022.03.27--汇总表格\04.15\"/>
    </mc:Choice>
  </mc:AlternateContent>
  <xr:revisionPtr revIDLastSave="0" documentId="13_ncr:1_{4D1BAB94-205D-4E10-97B9-8D1534E1B78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0415蔬菜进销存表" sheetId="23" r:id="rId1"/>
    <sheet name="0414蔬菜进销存表" sheetId="22" r:id="rId2"/>
    <sheet name="0413蔬菜进销存表" sheetId="21" r:id="rId3"/>
    <sheet name="0412蔬菜进销存表" sheetId="20" r:id="rId4"/>
    <sheet name="0411蔬菜进销存表" sheetId="19" r:id="rId5"/>
    <sheet name="0410蔬菜进销存表" sheetId="18" r:id="rId6"/>
    <sheet name="0409蔬菜进销存表" sheetId="17" r:id="rId7"/>
    <sheet name="0408蔬菜进销存表" sheetId="16" r:id="rId8"/>
    <sheet name="0407蔬菜进销存表" sheetId="15" r:id="rId9"/>
    <sheet name="0406蔬菜进销存表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3" l="1"/>
  <c r="D19" i="23"/>
  <c r="E19" i="23"/>
  <c r="F19" i="23"/>
  <c r="E5" i="23"/>
  <c r="F5" i="23"/>
  <c r="F9" i="23"/>
  <c r="F7" i="23"/>
  <c r="F12" i="23"/>
  <c r="F13" i="23"/>
  <c r="F14" i="23"/>
  <c r="F15" i="23"/>
  <c r="F16" i="23"/>
  <c r="F17" i="23"/>
  <c r="F18" i="23"/>
  <c r="F11" i="23"/>
  <c r="D19" i="21"/>
  <c r="D19" i="22"/>
  <c r="E19" i="22"/>
  <c r="F19" i="22" l="1"/>
  <c r="F5" i="22"/>
  <c r="F9" i="22"/>
  <c r="F7" i="22"/>
  <c r="F18" i="22"/>
  <c r="F17" i="22"/>
  <c r="F16" i="22"/>
  <c r="F15" i="22"/>
  <c r="F14" i="22"/>
  <c r="F13" i="22"/>
  <c r="F12" i="22"/>
  <c r="C19" i="22"/>
  <c r="F11" i="22"/>
  <c r="E5" i="21"/>
  <c r="D5" i="21"/>
  <c r="F5" i="21" s="1"/>
  <c r="F9" i="21"/>
  <c r="F7" i="21"/>
  <c r="F12" i="21"/>
  <c r="F13" i="21"/>
  <c r="F14" i="21"/>
  <c r="F17" i="21"/>
  <c r="F15" i="21"/>
  <c r="F16" i="21"/>
  <c r="F18" i="21"/>
  <c r="E19" i="21"/>
  <c r="C19" i="21"/>
  <c r="F19" i="20"/>
  <c r="F9" i="20"/>
  <c r="F7" i="20"/>
  <c r="F18" i="20"/>
  <c r="F17" i="20"/>
  <c r="F16" i="20"/>
  <c r="F12" i="20"/>
  <c r="F13" i="20"/>
  <c r="F14" i="20"/>
  <c r="F15" i="20"/>
  <c r="F11" i="20"/>
  <c r="E19" i="20"/>
  <c r="D19" i="20"/>
  <c r="F19" i="19"/>
  <c r="E19" i="19"/>
  <c r="F7" i="19"/>
  <c r="F12" i="19"/>
  <c r="F13" i="19"/>
  <c r="F14" i="19"/>
  <c r="F15" i="19"/>
  <c r="F16" i="19"/>
  <c r="F17" i="19"/>
  <c r="F18" i="19"/>
  <c r="F11" i="19"/>
  <c r="C19" i="19"/>
  <c r="D19" i="19"/>
  <c r="D19" i="18"/>
  <c r="F12" i="18"/>
  <c r="F13" i="18"/>
  <c r="F14" i="18"/>
  <c r="F15" i="18"/>
  <c r="F16" i="18"/>
  <c r="F17" i="18"/>
  <c r="F18" i="18"/>
  <c r="F11" i="18"/>
  <c r="F7" i="18"/>
  <c r="E19" i="18"/>
  <c r="C19" i="18"/>
  <c r="E19" i="17"/>
  <c r="F19" i="21" l="1"/>
  <c r="C19" i="20"/>
  <c r="F19" i="18"/>
  <c r="D19" i="17"/>
  <c r="F19" i="17"/>
  <c r="F7" i="17"/>
  <c r="C19" i="17"/>
  <c r="E17" i="13"/>
  <c r="D17" i="13"/>
  <c r="C17" i="13"/>
  <c r="F16" i="13"/>
  <c r="F15" i="13"/>
  <c r="F14" i="13"/>
  <c r="F13" i="13"/>
  <c r="F12" i="13"/>
  <c r="F11" i="13"/>
  <c r="F10" i="13"/>
  <c r="F9" i="13"/>
  <c r="F5" i="13"/>
  <c r="F17" i="13" s="1"/>
  <c r="E17" i="15"/>
  <c r="D17" i="15"/>
  <c r="C17" i="15"/>
  <c r="F16" i="15"/>
  <c r="F15" i="15"/>
  <c r="F14" i="15"/>
  <c r="F13" i="15"/>
  <c r="F12" i="15"/>
  <c r="F11" i="15"/>
  <c r="F10" i="15"/>
  <c r="F17" i="15" s="1"/>
  <c r="E19" i="16"/>
  <c r="D19" i="16"/>
  <c r="C19" i="16"/>
  <c r="F18" i="16"/>
  <c r="F17" i="16"/>
  <c r="F16" i="16"/>
  <c r="F15" i="16"/>
  <c r="F14" i="16"/>
  <c r="F13" i="16"/>
  <c r="F12" i="16"/>
  <c r="F11" i="16"/>
  <c r="F9" i="16"/>
  <c r="F19" i="16" s="1"/>
</calcChain>
</file>

<file path=xl/sharedStrings.xml><?xml version="1.0" encoding="utf-8"?>
<sst xmlns="http://schemas.openxmlformats.org/spreadsheetml/2006/main" count="588" uniqueCount="68">
  <si>
    <t>4月8日长春市蔬菜进销存情况统计表</t>
  </si>
  <si>
    <t>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</si>
  <si>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</si>
  <si>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</si>
  <si>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</si>
  <si>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</si>
  <si>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</si>
  <si>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</si>
  <si>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</si>
  <si>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</si>
  <si>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</si>
  <si>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</si>
  <si>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</si>
  <si>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</si>
  <si>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</si>
  <si>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</si>
  <si>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</si>
  <si>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</si>
  <si>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各城区接受
省内市州驰援</t>
  </si>
  <si>
    <t xml:space="preserve">   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</si>
  <si>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</si>
  <si>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</si>
  <si>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</si>
  <si>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</si>
  <si>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</si>
  <si>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辽宁、山东寿光、河南、河北、内蒙、黑龙江、福建、四川</t>
  </si>
  <si>
    <t>新天地</t>
  </si>
  <si>
    <t>河北高碑店、山东聊城、内蒙</t>
  </si>
  <si>
    <t>市场采购、产地直发</t>
  </si>
  <si>
    <t>地利生鲜</t>
  </si>
  <si>
    <t>北京、山东、沈阳（目前以北京为主）</t>
  </si>
  <si>
    <t>批发市场采购</t>
  </si>
  <si>
    <t>远方超市</t>
  </si>
  <si>
    <t>全国各地产地、北京</t>
  </si>
  <si>
    <t>全国各地产地直发（占六成）；北京新发地市场采购（占四成）；</t>
  </si>
  <si>
    <t>亚泰超市</t>
  </si>
  <si>
    <t>山东、北京、河北</t>
  </si>
  <si>
    <t>永辉超市</t>
  </si>
  <si>
    <t>北京、哈尔滨</t>
  </si>
  <si>
    <t>北京产地直发；哈尔滨市场采购</t>
  </si>
  <si>
    <t>供销社</t>
  </si>
  <si>
    <t>山东、福建、湖北、云南、黑龙江、甘肃</t>
  </si>
  <si>
    <t>合计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</si>
  <si>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</si>
  <si>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</si>
  <si>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</si>
  <si>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</si>
  <si>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</si>
  <si>
    <t>4月9日长春市蔬菜进销存情况统计表</t>
    <phoneticPr fontId="16" type="noConversion"/>
  </si>
  <si>
    <t>各城区、开发区
自采</t>
    <phoneticPr fontId="16" type="noConversion"/>
  </si>
  <si>
    <t>4月10日长春市蔬菜进销存情况统计表</t>
    <phoneticPr fontId="16" type="noConversion"/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</si>
  <si>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  <phoneticPr fontId="0" type="noConversion"/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</si>
  <si>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  <phoneticPr fontId="16" type="noConversion"/>
  </si>
  <si>
    <t xml:space="preserve">     单位</t>
    <phoneticPr fontId="16" type="noConversion"/>
  </si>
  <si>
    <t xml:space="preserve">备注：1、当日统计数据为上日数据。 2、市级政府自采通过吉林省域外直接采购。 3、各城区自采是各城区通过吉林省域外直接采购。 </t>
    <phoneticPr fontId="16" type="noConversion"/>
  </si>
  <si>
    <t>市级政府自采</t>
    <phoneticPr fontId="16" type="noConversion"/>
  </si>
  <si>
    <t>4月11日长春市蔬菜进销存情况统计表</t>
    <phoneticPr fontId="16" type="noConversion"/>
  </si>
  <si>
    <t>市场采购、
产地直发</t>
    <phoneticPr fontId="16" type="noConversion"/>
  </si>
  <si>
    <t>河北高碑店、山东
聊城、内蒙</t>
    <phoneticPr fontId="16" type="noConversion"/>
  </si>
  <si>
    <t>辽宁、山东寿光、河南、河北、内蒙、
黑龙江、福建、四川</t>
    <phoneticPr fontId="16" type="noConversion"/>
  </si>
  <si>
    <t xml:space="preserve">备注：1、当日统计数据为上日数据。 2、市级政府自采通过吉林省域外直接采购。 3、各城区自采是各城区通过吉林省域外直接采购。4、各城区接受省内市州驰援为0。 </t>
    <phoneticPr fontId="16" type="noConversion"/>
  </si>
  <si>
    <t>4月12日长春市蔬菜进销存情况统计表</t>
    <phoneticPr fontId="16" type="noConversion"/>
  </si>
  <si>
    <t>4月13日长春市蔬菜进销存情况统计表</t>
    <phoneticPr fontId="16" type="noConversion"/>
  </si>
  <si>
    <t>当日采购量</t>
    <phoneticPr fontId="16" type="noConversion"/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</si>
  <si>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  <phoneticPr fontId="16" type="noConversion"/>
  </si>
  <si>
    <t>4月14日长春市蔬菜进销存情况统计表</t>
    <phoneticPr fontId="16" type="noConversion"/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</si>
  <si>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  <phoneticPr fontId="16" type="noConversion"/>
  </si>
  <si>
    <t>4月15日长春市蔬菜进销存情况统计表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</si>
</sst>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18" x14ac:knownFonts="1">
    <font>
      <sz val="11"/>
      <name val="宋体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黑体"/>
      <family val="3"/>
      <charset val="134"/>
    </font>
    <font>
      <sz val="12"/>
      <name val="宋体"/>
      <family val="3"/>
      <charset val="134"/>
    </font>
    <font>
      <sz val="12"/>
      <color rgb="FF000000"/>
      <name val="仿宋"/>
      <family val="3"/>
      <charset val="134"/>
    </font>
    <font>
      <sz val="12"/>
      <name val="仿宋"/>
      <family val="3"/>
      <charset val="134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none"/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41">
    <xf numFmtId="0" fontId="0" fillId="0" borderId="0" xfId="0" applyAlignmen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76" fontId="6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3" xfId="0" applyFont="1" applyFill="1" applyBorder="1" applyAlignment="1" applyProtection="1">
      <alignment horizontal="center" vertical="center" wrapText="1"/>
      <protection locked="0"/>
    </xf>
    <xf numFmtId="176" fontId="7" fillId="3" borderId="4" xfId="0" applyNumberFormat="1" applyFont="1" applyFill="1" applyBorder="1" applyAlignment="1" applyProtection="1">
      <alignment horizontal="center" vertical="center" wrapText="1"/>
      <protection locked="0"/>
    </xf>
    <xf numFmtId="176" fontId="7" fillId="3" borderId="5" xfId="0" applyNumberFormat="1" applyFont="1" applyFill="1" applyBorder="1" applyAlignment="1" applyProtection="1">
      <alignment horizontal="center" vertical="center"/>
      <protection locked="0"/>
    </xf>
    <xf numFmtId="176" fontId="8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0" fontId="9" fillId="4" borderId="8" xfId="0" applyFont="1" applyFill="1" applyBorder="1" applyAlignment="1" applyProtection="1">
      <alignment horizontal="center" vertical="center" wrapText="1"/>
      <protection locked="0"/>
    </xf>
    <xf numFmtId="0" fontId="9" fillId="0" borderId="9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3" borderId="12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13" xfId="0" applyFont="1" applyFill="1" applyBorder="1" applyAlignment="1" applyProtection="1">
      <alignment vertical="center" wrapText="1"/>
      <protection locked="0"/>
    </xf>
    <xf numFmtId="0" fontId="9" fillId="0" borderId="14" xfId="0" applyFont="1" applyFill="1" applyBorder="1" applyAlignment="1" applyProtection="1">
      <alignment vertical="center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177" fontId="6" fillId="2" borderId="16" xfId="0" applyNumberFormat="1" applyFont="1" applyFill="1" applyBorder="1" applyAlignment="1" applyProtection="1">
      <alignment horizontal="center" vertical="center" wrapText="1"/>
      <protection locked="0"/>
    </xf>
    <xf numFmtId="176" fontId="10" fillId="5" borderId="17" xfId="0" applyNumberFormat="1" applyFont="1" applyFill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vertical="center" wrapText="1"/>
      <protection locked="0"/>
    </xf>
    <xf numFmtId="0" fontId="2" fillId="0" borderId="20" xfId="0" applyFont="1" applyBorder="1" applyAlignment="1" applyProtection="1">
      <alignment vertical="center"/>
      <protection locked="0"/>
    </xf>
    <xf numFmtId="0" fontId="11" fillId="0" borderId="21" xfId="0" applyFont="1" applyBorder="1" applyAlignment="1" applyProtection="1">
      <alignment horizontal="left" vertical="center" wrapText="1"/>
      <protection locked="0"/>
    </xf>
    <xf numFmtId="0" fontId="11" fillId="0" borderId="22" xfId="0" applyFont="1" applyBorder="1" applyAlignment="1" applyProtection="1">
      <alignment horizontal="center" vertical="center" wrapText="1"/>
      <protection locked="0"/>
    </xf>
    <xf numFmtId="0" fontId="12" fillId="0" borderId="23" xfId="0" applyFont="1" applyBorder="1" applyAlignment="1" applyProtection="1">
      <alignment horizontal="left" vertical="center" wrapText="1"/>
      <protection locked="0"/>
    </xf>
    <xf numFmtId="176" fontId="1" fillId="0" borderId="0" xfId="0" applyNumberFormat="1" applyFont="1" applyAlignment="1" applyProtection="1">
      <alignment horizontal="center" vertical="center"/>
      <protection locked="0"/>
    </xf>
    <xf numFmtId="176" fontId="6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right" vertical="center"/>
      <protection locked="0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5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 applyProtection="1">
      <alignment horizontal="left" vertical="center" wrapText="1"/>
      <protection locked="0"/>
    </xf>
    <xf numFmtId="0" fontId="1" fillId="0" borderId="27" xfId="0" applyFont="1" applyBorder="1" applyAlignment="1" applyProtection="1">
      <alignment horizontal="left" vertical="center"/>
      <protection locked="0"/>
    </xf>
    <xf numFmtId="0" fontId="14" fillId="0" borderId="24" xfId="0" applyFont="1" applyFill="1" applyBorder="1" applyAlignment="1" applyProtection="1">
      <alignment horizontal="right" vertical="center"/>
      <protection locked="0"/>
    </xf>
    <xf numFmtId="0" fontId="1" fillId="0" borderId="28" xfId="0" applyFont="1" applyBorder="1" applyAlignment="1" applyProtection="1">
      <alignment horizontal="left" vertical="center" wrapText="1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5258-67F1-4B91-B450-2981572FA5B0}">
  <sheetPr>
    <pageSetUpPr fitToPage="1"/>
  </sheetPr>
  <dimension ref="A1:J21"/>
  <sheetViews>
    <sheetView tabSelected="1" view="pageBreakPreview" topLeftCell="A8" zoomScale="87" zoomScaleNormal="87" workbookViewId="0">
      <selection activeCell="D11" activeCellId="3" sqref="D5 D7 D9 D11:D18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67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3" t="s">
        <v>1</v>
      </c>
      <c r="B3" s="33"/>
      <c r="C3" s="33"/>
      <c r="D3" s="33"/>
      <c r="E3" s="33"/>
      <c r="F3" s="33"/>
      <c r="G3" s="33"/>
      <c r="H3" s="33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29.25" customHeight="1" x14ac:dyDescent="0.15">
      <c r="A5" s="16">
        <v>1</v>
      </c>
      <c r="B5" s="6" t="s">
        <v>55</v>
      </c>
      <c r="C5" s="7">
        <v>1298.93</v>
      </c>
      <c r="D5" s="31">
        <v>140.59</v>
      </c>
      <c r="E5" s="31">
        <f>92.74+1166.79</f>
        <v>1259.53</v>
      </c>
      <c r="F5" s="7">
        <f>C5+D5-E5</f>
        <v>179.99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63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992.6425000000005</v>
      </c>
      <c r="D7" s="31">
        <v>547.95000000000005</v>
      </c>
      <c r="E7" s="31">
        <v>562.2299999999999</v>
      </c>
      <c r="F7" s="31">
        <f>C7+D7-E7</f>
        <v>978.36250000000075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636.21999999999991</v>
      </c>
      <c r="D9" s="31">
        <v>524.11</v>
      </c>
      <c r="E9" s="31">
        <v>503.79</v>
      </c>
      <c r="F9" s="31">
        <f>C9+D9-E9</f>
        <v>656.54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53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39" customHeight="1" x14ac:dyDescent="0.15">
      <c r="A11" s="17">
        <v>1</v>
      </c>
      <c r="B11" s="8" t="s">
        <v>22</v>
      </c>
      <c r="C11" s="10">
        <v>0</v>
      </c>
      <c r="D11" s="10">
        <v>0</v>
      </c>
      <c r="E11" s="9">
        <v>0</v>
      </c>
      <c r="F11" s="10">
        <f>C11+D11-E11</f>
        <v>0</v>
      </c>
      <c r="G11" s="29" t="s">
        <v>23</v>
      </c>
      <c r="H11" s="28" t="s">
        <v>12</v>
      </c>
      <c r="J11" s="30"/>
    </row>
    <row r="12" spans="1:10" s="1" customFormat="1" ht="41.25" customHeight="1" x14ac:dyDescent="0.15">
      <c r="A12" s="17">
        <v>2</v>
      </c>
      <c r="B12" s="8" t="s">
        <v>24</v>
      </c>
      <c r="C12" s="10">
        <v>248</v>
      </c>
      <c r="D12" s="10">
        <v>86</v>
      </c>
      <c r="E12" s="9">
        <v>70</v>
      </c>
      <c r="F12" s="10">
        <f t="shared" ref="F12:F18" si="0">C12+D12-E12</f>
        <v>264</v>
      </c>
      <c r="G12" s="27" t="s">
        <v>59</v>
      </c>
      <c r="H12" s="28" t="s">
        <v>12</v>
      </c>
      <c r="J12" s="30"/>
    </row>
    <row r="13" spans="1:10" s="1" customFormat="1" ht="33.75" customHeight="1" x14ac:dyDescent="0.15">
      <c r="A13" s="17">
        <v>3</v>
      </c>
      <c r="B13" s="8" t="s">
        <v>29</v>
      </c>
      <c r="C13" s="11">
        <v>442.08600000000001</v>
      </c>
      <c r="D13" s="11">
        <v>20.86</v>
      </c>
      <c r="E13" s="11">
        <v>37.57</v>
      </c>
      <c r="F13" s="10">
        <f t="shared" si="0"/>
        <v>425.37600000000003</v>
      </c>
      <c r="G13" s="27" t="s">
        <v>30</v>
      </c>
      <c r="H13" s="28" t="s">
        <v>31</v>
      </c>
      <c r="J13" s="30"/>
    </row>
    <row r="14" spans="1:10" s="1" customFormat="1" ht="31.5" customHeight="1" x14ac:dyDescent="0.15">
      <c r="A14" s="17">
        <v>4</v>
      </c>
      <c r="B14" s="8" t="s">
        <v>26</v>
      </c>
      <c r="C14" s="10">
        <v>347.34040859999999</v>
      </c>
      <c r="D14" s="10">
        <v>0</v>
      </c>
      <c r="E14" s="11">
        <v>19.2</v>
      </c>
      <c r="F14" s="10">
        <f t="shared" si="0"/>
        <v>328.1404086</v>
      </c>
      <c r="G14" s="27" t="s">
        <v>58</v>
      </c>
      <c r="H14" s="28" t="s">
        <v>57</v>
      </c>
      <c r="J14" s="30"/>
    </row>
    <row r="15" spans="1:10" s="1" customFormat="1" ht="32.25" customHeight="1" x14ac:dyDescent="0.15">
      <c r="A15" s="17">
        <v>5</v>
      </c>
      <c r="B15" s="12" t="s">
        <v>35</v>
      </c>
      <c r="C15" s="11">
        <v>86.5</v>
      </c>
      <c r="D15" s="11">
        <v>41</v>
      </c>
      <c r="E15" s="11">
        <v>17</v>
      </c>
      <c r="F15" s="10">
        <f t="shared" si="0"/>
        <v>110.5</v>
      </c>
      <c r="G15" s="27" t="s">
        <v>36</v>
      </c>
      <c r="H15" s="28" t="s">
        <v>12</v>
      </c>
      <c r="J15" s="30"/>
    </row>
    <row r="16" spans="1:10" s="1" customFormat="1" ht="33.75" customHeight="1" x14ac:dyDescent="0.15">
      <c r="A16" s="17">
        <v>6</v>
      </c>
      <c r="B16" s="8" t="s">
        <v>37</v>
      </c>
      <c r="C16" s="11">
        <v>83.889341999999999</v>
      </c>
      <c r="D16" s="11">
        <v>25.98</v>
      </c>
      <c r="E16" s="11">
        <v>15.389999999999999</v>
      </c>
      <c r="F16" s="10">
        <f t="shared" si="0"/>
        <v>94.479342000000003</v>
      </c>
      <c r="G16" s="27" t="s">
        <v>38</v>
      </c>
      <c r="H16" s="28" t="s">
        <v>39</v>
      </c>
      <c r="J16" s="30"/>
    </row>
    <row r="17" spans="1:10" s="1" customFormat="1" ht="34.5" customHeight="1" x14ac:dyDescent="0.15">
      <c r="A17" s="17">
        <v>7</v>
      </c>
      <c r="B17" s="8" t="s">
        <v>32</v>
      </c>
      <c r="C17" s="11">
        <v>76.3</v>
      </c>
      <c r="D17" s="11">
        <v>15.5</v>
      </c>
      <c r="E17" s="11">
        <v>21.5</v>
      </c>
      <c r="F17" s="10">
        <f t="shared" si="0"/>
        <v>70.3</v>
      </c>
      <c r="G17" s="27" t="s">
        <v>33</v>
      </c>
      <c r="H17" s="28" t="s">
        <v>34</v>
      </c>
      <c r="J17" s="30"/>
    </row>
    <row r="18" spans="1:10" s="1" customFormat="1" ht="34.5" customHeight="1" x14ac:dyDescent="0.15">
      <c r="A18" s="17">
        <v>8</v>
      </c>
      <c r="B18" s="8" t="s">
        <v>40</v>
      </c>
      <c r="C18" s="10">
        <v>806.80000000000007</v>
      </c>
      <c r="D18" s="10">
        <v>14.3</v>
      </c>
      <c r="E18" s="11">
        <v>29.8</v>
      </c>
      <c r="F18" s="10">
        <f t="shared" si="0"/>
        <v>791.30000000000007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5018.7082506000006</v>
      </c>
      <c r="D19" s="23">
        <f>SUM(D11:D18)+D7+D5+D9</f>
        <v>1416.29</v>
      </c>
      <c r="E19" s="23">
        <f>SUM(E11:E18)+E7+E5+E9</f>
        <v>2536.0099999999998</v>
      </c>
      <c r="F19" s="23">
        <f>SUM(F11:F18)+F7+F5+F9</f>
        <v>3898.9882506000004</v>
      </c>
      <c r="G19" s="26"/>
      <c r="H19" s="26"/>
    </row>
    <row r="20" spans="1:10" ht="66" customHeight="1" x14ac:dyDescent="0.15">
      <c r="A20" s="36" t="s">
        <v>66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9"/>
  <sheetViews>
    <sheetView view="pageBreakPreview" topLeftCell="A7" zoomScale="87" zoomScaleNormal="87" workbookViewId="0">
      <selection activeCell="G6" sqref="G6"/>
    </sheetView>
  </sheetViews>
  <sheetFormatPr defaultColWidth="9" defaultRowHeight="13.5" x14ac:dyDescent="0.15"/>
  <cols>
    <col min="1" max="1" width="5.625" style="3" customWidth="1"/>
    <col min="2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8" ht="12.95" customHeight="1" x14ac:dyDescent="0.15">
      <c r="A1" s="5"/>
    </row>
    <row r="2" spans="1:8" ht="32.25" customHeight="1" x14ac:dyDescent="0.15">
      <c r="A2" s="32" t="s">
        <v>46</v>
      </c>
      <c r="B2" s="32"/>
      <c r="C2" s="32"/>
      <c r="D2" s="32"/>
      <c r="E2" s="32"/>
      <c r="F2" s="32"/>
      <c r="G2" s="32"/>
      <c r="H2" s="32"/>
    </row>
    <row r="3" spans="1:8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8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s="1" customFormat="1" ht="30.95" customHeight="1" x14ac:dyDescent="0.15">
      <c r="A5" s="16">
        <v>1</v>
      </c>
      <c r="B5" s="6" t="s">
        <v>44</v>
      </c>
      <c r="C5" s="7">
        <v>709</v>
      </c>
      <c r="D5" s="7">
        <v>159.52000000000001</v>
      </c>
      <c r="E5" s="7">
        <v>0</v>
      </c>
      <c r="F5" s="7">
        <f>C5+D5-E5</f>
        <v>868.52</v>
      </c>
      <c r="G5" s="24"/>
      <c r="H5" s="24"/>
    </row>
    <row r="6" spans="1:8" s="1" customFormat="1" ht="30.95" customHeight="1" x14ac:dyDescent="0.15">
      <c r="A6" s="16" t="s">
        <v>2</v>
      </c>
      <c r="B6" s="21" t="s">
        <v>3</v>
      </c>
      <c r="C6" s="21" t="s">
        <v>4</v>
      </c>
      <c r="D6" s="13" t="s">
        <v>17</v>
      </c>
      <c r="E6" s="13" t="s">
        <v>14</v>
      </c>
      <c r="F6" s="13" t="s">
        <v>7</v>
      </c>
      <c r="G6" s="24"/>
      <c r="H6" s="24"/>
    </row>
    <row r="7" spans="1:8" s="1" customFormat="1" ht="30" customHeight="1" x14ac:dyDescent="0.15">
      <c r="A7" s="16">
        <v>1</v>
      </c>
      <c r="B7" s="6" t="s">
        <v>18</v>
      </c>
      <c r="C7" s="7">
        <v>162.9</v>
      </c>
      <c r="D7" s="7">
        <v>0</v>
      </c>
      <c r="E7" s="7">
        <v>162.9</v>
      </c>
      <c r="F7" s="22">
        <v>0</v>
      </c>
      <c r="G7" s="24"/>
      <c r="H7" s="24"/>
    </row>
    <row r="8" spans="1:8" s="18" customFormat="1" ht="30.95" customHeight="1" x14ac:dyDescent="0.15">
      <c r="A8" s="20" t="s">
        <v>2</v>
      </c>
      <c r="B8" s="19" t="s">
        <v>19</v>
      </c>
      <c r="C8" s="19" t="s">
        <v>4</v>
      </c>
      <c r="D8" s="14" t="s">
        <v>20</v>
      </c>
      <c r="E8" s="14" t="s">
        <v>21</v>
      </c>
      <c r="F8" s="14" t="s">
        <v>7</v>
      </c>
      <c r="G8" s="25"/>
      <c r="H8" s="25"/>
    </row>
    <row r="9" spans="1:8" s="1" customFormat="1" ht="45.75" customHeight="1" x14ac:dyDescent="0.15">
      <c r="A9" s="17">
        <v>1</v>
      </c>
      <c r="B9" s="8" t="s">
        <v>22</v>
      </c>
      <c r="C9" s="10">
        <v>935</v>
      </c>
      <c r="D9" s="10">
        <v>0</v>
      </c>
      <c r="E9" s="9">
        <v>0</v>
      </c>
      <c r="F9" s="10">
        <f t="shared" ref="F9:F16" si="0">C9+D9-E9</f>
        <v>935</v>
      </c>
      <c r="G9" s="29" t="s">
        <v>23</v>
      </c>
      <c r="H9" s="28" t="s">
        <v>12</v>
      </c>
    </row>
    <row r="10" spans="1:8" s="1" customFormat="1" ht="45.75" customHeight="1" x14ac:dyDescent="0.15">
      <c r="A10" s="17">
        <v>2</v>
      </c>
      <c r="B10" s="8" t="s">
        <v>24</v>
      </c>
      <c r="C10" s="10">
        <v>560</v>
      </c>
      <c r="D10" s="10">
        <v>20</v>
      </c>
      <c r="E10" s="9">
        <v>55</v>
      </c>
      <c r="F10" s="10">
        <f t="shared" si="0"/>
        <v>525</v>
      </c>
      <c r="G10" s="27" t="s">
        <v>25</v>
      </c>
      <c r="H10" s="28" t="s">
        <v>12</v>
      </c>
    </row>
    <row r="11" spans="1:8" s="1" customFormat="1" ht="30" customHeight="1" x14ac:dyDescent="0.15">
      <c r="A11" s="17">
        <v>3</v>
      </c>
      <c r="B11" s="8" t="s">
        <v>29</v>
      </c>
      <c r="C11" s="11">
        <v>359.64300000000003</v>
      </c>
      <c r="D11" s="11">
        <v>140.125</v>
      </c>
      <c r="E11" s="11">
        <v>191.14400000000001</v>
      </c>
      <c r="F11" s="10">
        <f t="shared" si="0"/>
        <v>308.62400000000002</v>
      </c>
      <c r="G11" s="27" t="s">
        <v>30</v>
      </c>
      <c r="H11" s="28" t="s">
        <v>31</v>
      </c>
    </row>
    <row r="12" spans="1:8" s="1" customFormat="1" ht="34.5" customHeight="1" x14ac:dyDescent="0.15">
      <c r="A12" s="17">
        <v>4</v>
      </c>
      <c r="B12" s="8" t="s">
        <v>26</v>
      </c>
      <c r="C12" s="10">
        <v>295</v>
      </c>
      <c r="D12" s="10">
        <v>75.100899999999996</v>
      </c>
      <c r="E12" s="11">
        <v>22.491240200000004</v>
      </c>
      <c r="F12" s="10">
        <f t="shared" si="0"/>
        <v>347.60965980000003</v>
      </c>
      <c r="G12" s="27" t="s">
        <v>27</v>
      </c>
      <c r="H12" s="28" t="s">
        <v>28</v>
      </c>
    </row>
    <row r="13" spans="1:8" s="1" customFormat="1" ht="19.5" customHeight="1" x14ac:dyDescent="0.15">
      <c r="A13" s="17">
        <v>5</v>
      </c>
      <c r="B13" s="12" t="s">
        <v>35</v>
      </c>
      <c r="C13" s="11">
        <v>73</v>
      </c>
      <c r="D13" s="11">
        <v>2</v>
      </c>
      <c r="E13" s="11">
        <v>17</v>
      </c>
      <c r="F13" s="10">
        <f t="shared" si="0"/>
        <v>58</v>
      </c>
      <c r="G13" s="27" t="s">
        <v>36</v>
      </c>
      <c r="H13" s="28" t="s">
        <v>12</v>
      </c>
    </row>
    <row r="14" spans="1:8" s="1" customFormat="1" ht="34.5" customHeight="1" x14ac:dyDescent="0.15">
      <c r="A14" s="17">
        <v>6</v>
      </c>
      <c r="B14" s="8" t="s">
        <v>32</v>
      </c>
      <c r="C14" s="11">
        <v>67.8</v>
      </c>
      <c r="D14" s="11">
        <v>16</v>
      </c>
      <c r="E14" s="11">
        <v>16.3</v>
      </c>
      <c r="F14" s="10">
        <f t="shared" si="0"/>
        <v>67.5</v>
      </c>
      <c r="G14" s="27" t="s">
        <v>33</v>
      </c>
      <c r="H14" s="28" t="s">
        <v>34</v>
      </c>
    </row>
    <row r="15" spans="1:8" s="1" customFormat="1" ht="29.25" customHeight="1" x14ac:dyDescent="0.15">
      <c r="A15" s="17">
        <v>7</v>
      </c>
      <c r="B15" s="8" t="s">
        <v>37</v>
      </c>
      <c r="C15" s="11">
        <v>67.164525999999995</v>
      </c>
      <c r="D15" s="11">
        <v>2.2919999999999998</v>
      </c>
      <c r="E15" s="11">
        <v>31.033290000000004</v>
      </c>
      <c r="F15" s="10">
        <f t="shared" si="0"/>
        <v>38.423235999999989</v>
      </c>
      <c r="G15" s="27" t="s">
        <v>38</v>
      </c>
      <c r="H15" s="28" t="s">
        <v>39</v>
      </c>
    </row>
    <row r="16" spans="1:8" s="1" customFormat="1" ht="29.25" customHeight="1" x14ac:dyDescent="0.15">
      <c r="A16" s="17">
        <v>8</v>
      </c>
      <c r="B16" s="8" t="s">
        <v>40</v>
      </c>
      <c r="C16" s="10">
        <v>485</v>
      </c>
      <c r="D16" s="10">
        <v>264</v>
      </c>
      <c r="E16" s="11">
        <v>50</v>
      </c>
      <c r="F16" s="10">
        <f t="shared" si="0"/>
        <v>699</v>
      </c>
      <c r="G16" s="27" t="s">
        <v>41</v>
      </c>
      <c r="H16" s="28" t="s">
        <v>12</v>
      </c>
    </row>
    <row r="17" spans="1:8" s="2" customFormat="1" ht="30.95" customHeight="1" x14ac:dyDescent="0.15">
      <c r="A17" s="40" t="s">
        <v>42</v>
      </c>
      <c r="B17" s="40"/>
      <c r="C17" s="23">
        <f>SUM(C9:C16)+C7+C5</f>
        <v>3714.5075260000003</v>
      </c>
      <c r="D17" s="23">
        <f>SUM(D9:D16)+D7+D5</f>
        <v>679.03790000000004</v>
      </c>
      <c r="E17" s="23">
        <f>SUM(E9:E16)+E7+E5</f>
        <v>545.86853020000001</v>
      </c>
      <c r="F17" s="23">
        <f>SUM(F9:F16)+F7+F5</f>
        <v>3847.6768958000002</v>
      </c>
      <c r="G17" s="26"/>
      <c r="H17" s="26"/>
    </row>
    <row r="18" spans="1:8" ht="51" customHeight="1" x14ac:dyDescent="0.15">
      <c r="A18" s="37" t="s">
        <v>47</v>
      </c>
      <c r="B18" s="37"/>
      <c r="C18" s="37"/>
      <c r="D18" s="37"/>
      <c r="E18" s="37"/>
      <c r="F18" s="37"/>
      <c r="G18" s="37"/>
      <c r="H18" s="37"/>
    </row>
    <row r="19" spans="1:8" ht="20.25" customHeight="1" x14ac:dyDescent="0.15"/>
  </sheetData>
  <mergeCells count="4">
    <mergeCell ref="A17:B17"/>
    <mergeCell ref="A2:H2"/>
    <mergeCell ref="A3:H3"/>
    <mergeCell ref="A18:H18"/>
  </mergeCells>
  <phoneticPr fontId="0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fitToHeight="0" orientation="landscape" r:id="rId1"/>
  <extLst>
    <ext uri="{2D9387EB-5337-4D45-933B-B4D357D02E09}">
      <gutter val="0.0" pos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7F9C-E437-4B16-BE5E-2C19C959EBA4}">
  <sheetPr>
    <pageSetUpPr fitToPage="1"/>
  </sheetPr>
  <dimension ref="A1:J21"/>
  <sheetViews>
    <sheetView view="pageBreakPreview" topLeftCell="A10" zoomScale="87" zoomScaleNormal="87" workbookViewId="0">
      <selection activeCell="J10" sqref="J10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65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3" t="s">
        <v>1</v>
      </c>
      <c r="B3" s="33"/>
      <c r="C3" s="33"/>
      <c r="D3" s="33"/>
      <c r="E3" s="33"/>
      <c r="F3" s="33"/>
      <c r="G3" s="33"/>
      <c r="H3" s="33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29.25" customHeight="1" x14ac:dyDescent="0.15">
      <c r="A5" s="16">
        <v>1</v>
      </c>
      <c r="B5" s="6" t="s">
        <v>55</v>
      </c>
      <c r="C5" s="7">
        <v>951.49999999999989</v>
      </c>
      <c r="D5" s="31">
        <v>391.55</v>
      </c>
      <c r="E5" s="31">
        <v>44.12</v>
      </c>
      <c r="F5" s="7">
        <f>C5+D5-E5</f>
        <v>1298.93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63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919.72250000000054</v>
      </c>
      <c r="D7" s="31">
        <v>837.8</v>
      </c>
      <c r="E7" s="31">
        <v>764.88</v>
      </c>
      <c r="F7" s="31">
        <f>C7+D7-E7</f>
        <v>992.6425000000005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528.26</v>
      </c>
      <c r="D9" s="31">
        <v>309.06</v>
      </c>
      <c r="E9" s="31">
        <v>201.1</v>
      </c>
      <c r="F9" s="31">
        <f>C9+D9-E9</f>
        <v>636.21999999999991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53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39" customHeight="1" x14ac:dyDescent="0.15">
      <c r="A11" s="17">
        <v>1</v>
      </c>
      <c r="B11" s="8" t="s">
        <v>22</v>
      </c>
      <c r="C11" s="10">
        <v>0</v>
      </c>
      <c r="D11" s="10">
        <v>0</v>
      </c>
      <c r="E11" s="9">
        <v>0</v>
      </c>
      <c r="F11" s="10">
        <f>C11+D11-E11</f>
        <v>0</v>
      </c>
      <c r="G11" s="29" t="s">
        <v>23</v>
      </c>
      <c r="H11" s="28" t="s">
        <v>12</v>
      </c>
      <c r="J11" s="30"/>
    </row>
    <row r="12" spans="1:10" s="1" customFormat="1" ht="41.25" customHeight="1" x14ac:dyDescent="0.15">
      <c r="A12" s="17">
        <v>2</v>
      </c>
      <c r="B12" s="8" t="s">
        <v>24</v>
      </c>
      <c r="C12" s="10">
        <v>251</v>
      </c>
      <c r="D12" s="10">
        <v>95</v>
      </c>
      <c r="E12" s="9">
        <v>98</v>
      </c>
      <c r="F12" s="10">
        <f t="shared" ref="F12:F18" si="0">C12+D12-E12</f>
        <v>248</v>
      </c>
      <c r="G12" s="27" t="s">
        <v>59</v>
      </c>
      <c r="H12" s="28" t="s">
        <v>12</v>
      </c>
      <c r="J12" s="30"/>
    </row>
    <row r="13" spans="1:10" s="1" customFormat="1" ht="33.75" customHeight="1" x14ac:dyDescent="0.15">
      <c r="A13" s="17">
        <v>3</v>
      </c>
      <c r="B13" s="8" t="s">
        <v>29</v>
      </c>
      <c r="C13" s="11">
        <v>469.94599999999997</v>
      </c>
      <c r="D13" s="11">
        <v>26.6</v>
      </c>
      <c r="E13" s="11">
        <v>54.46</v>
      </c>
      <c r="F13" s="10">
        <f t="shared" si="0"/>
        <v>442.08600000000001</v>
      </c>
      <c r="G13" s="27" t="s">
        <v>30</v>
      </c>
      <c r="H13" s="28" t="s">
        <v>31</v>
      </c>
      <c r="J13" s="30"/>
    </row>
    <row r="14" spans="1:10" s="1" customFormat="1" ht="31.5" customHeight="1" x14ac:dyDescent="0.15">
      <c r="A14" s="17">
        <v>4</v>
      </c>
      <c r="B14" s="8" t="s">
        <v>26</v>
      </c>
      <c r="C14" s="10">
        <v>287.63040860000001</v>
      </c>
      <c r="D14" s="10">
        <v>69.03</v>
      </c>
      <c r="E14" s="11">
        <v>9.32</v>
      </c>
      <c r="F14" s="10">
        <f t="shared" si="0"/>
        <v>347.34040859999999</v>
      </c>
      <c r="G14" s="27" t="s">
        <v>58</v>
      </c>
      <c r="H14" s="28" t="s">
        <v>57</v>
      </c>
      <c r="J14" s="30"/>
    </row>
    <row r="15" spans="1:10" s="1" customFormat="1" ht="32.25" customHeight="1" x14ac:dyDescent="0.15">
      <c r="A15" s="17">
        <v>5</v>
      </c>
      <c r="B15" s="12" t="s">
        <v>35</v>
      </c>
      <c r="C15" s="11">
        <v>100</v>
      </c>
      <c r="D15" s="11">
        <v>3.5</v>
      </c>
      <c r="E15" s="11">
        <v>17</v>
      </c>
      <c r="F15" s="10">
        <f t="shared" si="0"/>
        <v>86.5</v>
      </c>
      <c r="G15" s="27" t="s">
        <v>36</v>
      </c>
      <c r="H15" s="28" t="s">
        <v>12</v>
      </c>
      <c r="J15" s="30"/>
    </row>
    <row r="16" spans="1:10" s="1" customFormat="1" ht="33.75" customHeight="1" x14ac:dyDescent="0.15">
      <c r="A16" s="17">
        <v>6</v>
      </c>
      <c r="B16" s="8" t="s">
        <v>37</v>
      </c>
      <c r="C16" s="11">
        <v>88.689341999999996</v>
      </c>
      <c r="D16" s="11">
        <v>37</v>
      </c>
      <c r="E16" s="11">
        <v>41.8</v>
      </c>
      <c r="F16" s="10">
        <f t="shared" si="0"/>
        <v>83.889341999999999</v>
      </c>
      <c r="G16" s="27" t="s">
        <v>38</v>
      </c>
      <c r="H16" s="28" t="s">
        <v>39</v>
      </c>
      <c r="J16" s="30"/>
    </row>
    <row r="17" spans="1:10" s="1" customFormat="1" ht="34.5" customHeight="1" x14ac:dyDescent="0.15">
      <c r="A17" s="17">
        <v>7</v>
      </c>
      <c r="B17" s="8" t="s">
        <v>32</v>
      </c>
      <c r="C17" s="11">
        <v>81.3</v>
      </c>
      <c r="D17" s="11">
        <v>15</v>
      </c>
      <c r="E17" s="11">
        <v>20</v>
      </c>
      <c r="F17" s="10">
        <f t="shared" si="0"/>
        <v>76.3</v>
      </c>
      <c r="G17" s="27" t="s">
        <v>33</v>
      </c>
      <c r="H17" s="28" t="s">
        <v>34</v>
      </c>
      <c r="J17" s="30"/>
    </row>
    <row r="18" spans="1:10" s="1" customFormat="1" ht="34.5" customHeight="1" x14ac:dyDescent="0.15">
      <c r="A18" s="17">
        <v>8</v>
      </c>
      <c r="B18" s="8" t="s">
        <v>40</v>
      </c>
      <c r="C18" s="10">
        <v>811.7</v>
      </c>
      <c r="D18" s="10">
        <v>33</v>
      </c>
      <c r="E18" s="11">
        <v>37.9</v>
      </c>
      <c r="F18" s="10">
        <f t="shared" si="0"/>
        <v>806.80000000000007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4489.7482506000006</v>
      </c>
      <c r="D19" s="23">
        <f>SUM(D11:D18)+D7+D5+D9</f>
        <v>1817.5399999999997</v>
      </c>
      <c r="E19" s="23">
        <f>SUM(E11:E18)+E7+E5+E9</f>
        <v>1288.5799999999997</v>
      </c>
      <c r="F19" s="23">
        <f>SUM(F11:F18)+F7+F5+F9</f>
        <v>5018.7082506000006</v>
      </c>
      <c r="G19" s="26"/>
      <c r="H19" s="26"/>
    </row>
    <row r="20" spans="1:10" ht="66" customHeight="1" x14ac:dyDescent="0.15">
      <c r="A20" s="36" t="s">
        <v>64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8" orientation="landscape" r:id="rId1"/>
  <ignoredErrors>
    <ignoredError sqref="F5 F7 F9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4655-6F97-47FC-89C6-E7C992CB78A9}">
  <sheetPr>
    <pageSetUpPr fitToPage="1"/>
  </sheetPr>
  <dimension ref="A1:J21"/>
  <sheetViews>
    <sheetView view="pageBreakPreview" topLeftCell="A7" zoomScale="87" zoomScaleNormal="87" workbookViewId="0">
      <selection activeCell="D19" sqref="D19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62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3" t="s">
        <v>1</v>
      </c>
      <c r="B3" s="33"/>
      <c r="C3" s="33"/>
      <c r="D3" s="33"/>
      <c r="E3" s="33"/>
      <c r="F3" s="33"/>
      <c r="G3" s="33"/>
      <c r="H3" s="33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29.25" customHeight="1" x14ac:dyDescent="0.15">
      <c r="A5" s="16">
        <v>1</v>
      </c>
      <c r="B5" s="6" t="s">
        <v>55</v>
      </c>
      <c r="C5" s="7">
        <v>486.06</v>
      </c>
      <c r="D5" s="31">
        <f>337.63+384.96</f>
        <v>722.58999999999992</v>
      </c>
      <c r="E5" s="31">
        <f>143.31+C5-372.22</f>
        <v>257.14999999999998</v>
      </c>
      <c r="F5" s="7">
        <f>C5+D5-E5</f>
        <v>951.49999999999989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63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819.72000000000048</v>
      </c>
      <c r="D7" s="31">
        <v>1228.0525</v>
      </c>
      <c r="E7" s="31">
        <v>1128.05</v>
      </c>
      <c r="F7" s="31">
        <f>C7+D7-E7</f>
        <v>919.72250000000054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127.5</v>
      </c>
      <c r="D9" s="31">
        <v>727.19</v>
      </c>
      <c r="E9" s="31">
        <v>326.43</v>
      </c>
      <c r="F9" s="31">
        <f t="shared" ref="F9" si="0">C9+D9-E9</f>
        <v>528.26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53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39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v>0</v>
      </c>
      <c r="G11" s="29" t="s">
        <v>23</v>
      </c>
      <c r="H11" s="28" t="s">
        <v>12</v>
      </c>
      <c r="J11" s="30"/>
    </row>
    <row r="12" spans="1:10" s="1" customFormat="1" ht="41.25" customHeight="1" x14ac:dyDescent="0.15">
      <c r="A12" s="17">
        <v>2</v>
      </c>
      <c r="B12" s="8" t="s">
        <v>24</v>
      </c>
      <c r="C12" s="10">
        <v>266</v>
      </c>
      <c r="D12" s="10">
        <v>155</v>
      </c>
      <c r="E12" s="9">
        <v>170</v>
      </c>
      <c r="F12" s="10">
        <f t="shared" ref="F12:F18" si="1">C12+D12-E12</f>
        <v>251</v>
      </c>
      <c r="G12" s="27" t="s">
        <v>59</v>
      </c>
      <c r="H12" s="28" t="s">
        <v>12</v>
      </c>
      <c r="J12" s="30"/>
    </row>
    <row r="13" spans="1:10" s="1" customFormat="1" ht="33.75" customHeight="1" x14ac:dyDescent="0.15">
      <c r="A13" s="17">
        <v>3</v>
      </c>
      <c r="B13" s="8" t="s">
        <v>29</v>
      </c>
      <c r="C13" s="11">
        <v>452.31599999999992</v>
      </c>
      <c r="D13" s="11">
        <v>46.47</v>
      </c>
      <c r="E13" s="11">
        <v>28.84</v>
      </c>
      <c r="F13" s="10">
        <f t="shared" si="1"/>
        <v>469.94599999999997</v>
      </c>
      <c r="G13" s="27" t="s">
        <v>30</v>
      </c>
      <c r="H13" s="28" t="s">
        <v>31</v>
      </c>
      <c r="J13" s="30"/>
    </row>
    <row r="14" spans="1:10" s="1" customFormat="1" ht="31.5" customHeight="1" x14ac:dyDescent="0.15">
      <c r="A14" s="17">
        <v>4</v>
      </c>
      <c r="B14" s="8" t="s">
        <v>26</v>
      </c>
      <c r="C14" s="10">
        <v>296.55040860000003</v>
      </c>
      <c r="D14" s="10">
        <v>0</v>
      </c>
      <c r="E14" s="11">
        <v>8.92</v>
      </c>
      <c r="F14" s="10">
        <f t="shared" si="1"/>
        <v>287.63040860000001</v>
      </c>
      <c r="G14" s="27" t="s">
        <v>58</v>
      </c>
      <c r="H14" s="28" t="s">
        <v>57</v>
      </c>
      <c r="J14" s="30"/>
    </row>
    <row r="15" spans="1:10" s="1" customFormat="1" ht="32.25" customHeight="1" x14ac:dyDescent="0.15">
      <c r="A15" s="17">
        <v>5</v>
      </c>
      <c r="B15" s="12" t="s">
        <v>35</v>
      </c>
      <c r="C15" s="11">
        <v>95</v>
      </c>
      <c r="D15" s="11">
        <v>33</v>
      </c>
      <c r="E15" s="11">
        <v>28</v>
      </c>
      <c r="F15" s="10">
        <f>C15+D15-E15</f>
        <v>100</v>
      </c>
      <c r="G15" s="27" t="s">
        <v>36</v>
      </c>
      <c r="H15" s="28" t="s">
        <v>12</v>
      </c>
      <c r="J15" s="30"/>
    </row>
    <row r="16" spans="1:10" s="1" customFormat="1" ht="33.75" customHeight="1" x14ac:dyDescent="0.15">
      <c r="A16" s="17">
        <v>6</v>
      </c>
      <c r="B16" s="8" t="s">
        <v>37</v>
      </c>
      <c r="C16" s="11">
        <v>59.919341999999993</v>
      </c>
      <c r="D16" s="11">
        <v>65.099999999999994</v>
      </c>
      <c r="E16" s="11">
        <v>36.33</v>
      </c>
      <c r="F16" s="10">
        <f>C16+D16-E16</f>
        <v>88.689341999999996</v>
      </c>
      <c r="G16" s="27" t="s">
        <v>38</v>
      </c>
      <c r="H16" s="28" t="s">
        <v>39</v>
      </c>
      <c r="J16" s="30"/>
    </row>
    <row r="17" spans="1:10" s="1" customFormat="1" ht="34.5" customHeight="1" x14ac:dyDescent="0.15">
      <c r="A17" s="17">
        <v>7</v>
      </c>
      <c r="B17" s="8" t="s">
        <v>32</v>
      </c>
      <c r="C17" s="11">
        <v>82.3</v>
      </c>
      <c r="D17" s="11">
        <v>20</v>
      </c>
      <c r="E17" s="11">
        <v>21</v>
      </c>
      <c r="F17" s="10">
        <f t="shared" si="1"/>
        <v>81.3</v>
      </c>
      <c r="G17" s="27" t="s">
        <v>33</v>
      </c>
      <c r="H17" s="28" t="s">
        <v>34</v>
      </c>
      <c r="J17" s="30"/>
    </row>
    <row r="18" spans="1:10" s="1" customFormat="1" ht="34.5" customHeight="1" x14ac:dyDescent="0.15">
      <c r="A18" s="17">
        <v>8</v>
      </c>
      <c r="B18" s="8" t="s">
        <v>40</v>
      </c>
      <c r="C18" s="10">
        <v>863</v>
      </c>
      <c r="D18" s="10">
        <v>33</v>
      </c>
      <c r="E18" s="11">
        <v>84.3</v>
      </c>
      <c r="F18" s="10">
        <f t="shared" si="1"/>
        <v>811.7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4348.3657506000009</v>
      </c>
      <c r="D19" s="23">
        <f>SUM(D11:D18)+D7+D5+D9</f>
        <v>3030.4024999999997</v>
      </c>
      <c r="E19" s="23">
        <f>SUM(E11:E18)+E7+E5+E9</f>
        <v>2089.02</v>
      </c>
      <c r="F19" s="23">
        <f>SUM(F11:F18)+F7+F5+F9</f>
        <v>4489.7482506000006</v>
      </c>
      <c r="G19" s="26"/>
      <c r="H19" s="26"/>
    </row>
    <row r="20" spans="1:10" ht="66" customHeight="1" x14ac:dyDescent="0.15">
      <c r="A20" s="36" t="s">
        <v>64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8" orientation="landscape" r:id="rId1"/>
  <ignoredErrors>
    <ignoredError sqref="E5:F5 F7 F9 D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2542-4234-48CF-A215-927E7D4D813D}">
  <sheetPr>
    <pageSetUpPr fitToPage="1"/>
  </sheetPr>
  <dimension ref="A1:J21"/>
  <sheetViews>
    <sheetView view="pageBreakPreview" topLeftCell="A7" zoomScale="87" zoomScaleNormal="87" workbookViewId="0">
      <selection activeCell="D6" sqref="D6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61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3" t="s">
        <v>1</v>
      </c>
      <c r="B3" s="33"/>
      <c r="C3" s="33"/>
      <c r="D3" s="33"/>
      <c r="E3" s="33"/>
      <c r="F3" s="33"/>
      <c r="G3" s="33"/>
      <c r="H3" s="33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29.25" customHeight="1" x14ac:dyDescent="0.15">
      <c r="A5" s="16">
        <v>1</v>
      </c>
      <c r="B5" s="6" t="s">
        <v>55</v>
      </c>
      <c r="C5" s="7">
        <v>0</v>
      </c>
      <c r="D5" s="31">
        <v>1191.96</v>
      </c>
      <c r="E5" s="31">
        <v>705.9</v>
      </c>
      <c r="F5" s="7">
        <v>486.06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621.50000000000045</v>
      </c>
      <c r="D7" s="31">
        <v>1331.23</v>
      </c>
      <c r="E7" s="31">
        <v>1133.01</v>
      </c>
      <c r="F7" s="31">
        <f>C7+D7-E7</f>
        <v>819.72000000000048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0</v>
      </c>
      <c r="D9" s="31">
        <v>630</v>
      </c>
      <c r="E9" s="31">
        <v>502.5</v>
      </c>
      <c r="F9" s="31">
        <f>C9+D9-E9</f>
        <v>127.5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53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39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f>C11+D11-E11</f>
        <v>800</v>
      </c>
      <c r="G11" s="29" t="s">
        <v>23</v>
      </c>
      <c r="H11" s="28" t="s">
        <v>12</v>
      </c>
      <c r="J11" s="30"/>
    </row>
    <row r="12" spans="1:10" s="1" customFormat="1" ht="41.25" customHeight="1" x14ac:dyDescent="0.15">
      <c r="A12" s="17">
        <v>2</v>
      </c>
      <c r="B12" s="8" t="s">
        <v>24</v>
      </c>
      <c r="C12" s="10">
        <v>526</v>
      </c>
      <c r="D12" s="10">
        <v>149</v>
      </c>
      <c r="E12" s="9">
        <v>409</v>
      </c>
      <c r="F12" s="10">
        <f t="shared" ref="F12:F15" si="0">C12+D12-E12</f>
        <v>266</v>
      </c>
      <c r="G12" s="27" t="s">
        <v>59</v>
      </c>
      <c r="H12" s="28" t="s">
        <v>12</v>
      </c>
      <c r="J12" s="30"/>
    </row>
    <row r="13" spans="1:10" s="1" customFormat="1" ht="33.75" customHeight="1" x14ac:dyDescent="0.15">
      <c r="A13" s="17">
        <v>3</v>
      </c>
      <c r="B13" s="8" t="s">
        <v>29</v>
      </c>
      <c r="C13" s="11">
        <v>396.01599999999996</v>
      </c>
      <c r="D13" s="11">
        <v>87.77</v>
      </c>
      <c r="E13" s="11">
        <v>31.47</v>
      </c>
      <c r="F13" s="10">
        <f t="shared" si="0"/>
        <v>452.31599999999992</v>
      </c>
      <c r="G13" s="27" t="s">
        <v>30</v>
      </c>
      <c r="H13" s="28" t="s">
        <v>31</v>
      </c>
      <c r="J13" s="30"/>
    </row>
    <row r="14" spans="1:10" s="1" customFormat="1" ht="31.5" customHeight="1" x14ac:dyDescent="0.15">
      <c r="A14" s="17">
        <v>4</v>
      </c>
      <c r="B14" s="8" t="s">
        <v>26</v>
      </c>
      <c r="C14" s="10">
        <v>301.02040860000005</v>
      </c>
      <c r="D14" s="10">
        <v>0.82</v>
      </c>
      <c r="E14" s="11">
        <v>5.29</v>
      </c>
      <c r="F14" s="10">
        <f t="shared" si="0"/>
        <v>296.55040860000003</v>
      </c>
      <c r="G14" s="27" t="s">
        <v>58</v>
      </c>
      <c r="H14" s="28" t="s">
        <v>57</v>
      </c>
      <c r="J14" s="30"/>
    </row>
    <row r="15" spans="1:10" s="1" customFormat="1" ht="34.5" customHeight="1" x14ac:dyDescent="0.15">
      <c r="A15" s="17">
        <v>5</v>
      </c>
      <c r="B15" s="8" t="s">
        <v>32</v>
      </c>
      <c r="C15" s="11">
        <v>72.3</v>
      </c>
      <c r="D15" s="11">
        <v>25.5</v>
      </c>
      <c r="E15" s="11">
        <v>15.5</v>
      </c>
      <c r="F15" s="10">
        <f t="shared" si="0"/>
        <v>82.3</v>
      </c>
      <c r="G15" s="27" t="s">
        <v>33</v>
      </c>
      <c r="H15" s="28" t="s">
        <v>34</v>
      </c>
      <c r="J15" s="30"/>
    </row>
    <row r="16" spans="1:10" s="1" customFormat="1" ht="32.25" customHeight="1" x14ac:dyDescent="0.15">
      <c r="A16" s="17">
        <v>6</v>
      </c>
      <c r="B16" s="12" t="s">
        <v>35</v>
      </c>
      <c r="C16" s="11">
        <v>70</v>
      </c>
      <c r="D16" s="11">
        <v>44</v>
      </c>
      <c r="E16" s="11">
        <v>19</v>
      </c>
      <c r="F16" s="10">
        <f>C16+D16-E16</f>
        <v>95</v>
      </c>
      <c r="G16" s="27" t="s">
        <v>36</v>
      </c>
      <c r="H16" s="28" t="s">
        <v>12</v>
      </c>
      <c r="J16" s="30"/>
    </row>
    <row r="17" spans="1:10" s="1" customFormat="1" ht="33.75" customHeight="1" x14ac:dyDescent="0.15">
      <c r="A17" s="17">
        <v>7</v>
      </c>
      <c r="B17" s="8" t="s">
        <v>37</v>
      </c>
      <c r="C17" s="11">
        <v>36.579341999999983</v>
      </c>
      <c r="D17" s="11">
        <v>53.38</v>
      </c>
      <c r="E17" s="11">
        <v>30.04</v>
      </c>
      <c r="F17" s="10">
        <f>C17+D17-E17</f>
        <v>59.919341999999993</v>
      </c>
      <c r="G17" s="27" t="s">
        <v>38</v>
      </c>
      <c r="H17" s="28" t="s">
        <v>39</v>
      </c>
      <c r="J17" s="30"/>
    </row>
    <row r="18" spans="1:10" s="1" customFormat="1" ht="34.5" customHeight="1" x14ac:dyDescent="0.15">
      <c r="A18" s="17">
        <v>8</v>
      </c>
      <c r="B18" s="8" t="s">
        <v>40</v>
      </c>
      <c r="C18" s="10">
        <v>934</v>
      </c>
      <c r="D18" s="10">
        <v>66</v>
      </c>
      <c r="E18" s="11">
        <v>137</v>
      </c>
      <c r="F18" s="10">
        <f>C18+D18-E18</f>
        <v>863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3757.4157506000006</v>
      </c>
      <c r="D19" s="23">
        <f>SUM(D11:D18)+D7+D5+D9</f>
        <v>3579.66</v>
      </c>
      <c r="E19" s="23">
        <f>SUM(E11:E18)+E7+E5+E9</f>
        <v>2988.71</v>
      </c>
      <c r="F19" s="23">
        <f>SUM(F11:F18)+F7+F5+F9</f>
        <v>4348.3657506000009</v>
      </c>
      <c r="G19" s="26"/>
      <c r="H19" s="26"/>
    </row>
    <row r="20" spans="1:10" ht="66" customHeight="1" x14ac:dyDescent="0.15">
      <c r="A20" s="36" t="s">
        <v>54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8" orientation="landscape" r:id="rId1"/>
  <ignoredErrors>
    <ignoredError sqref="F7 F9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F97ED-C843-45C8-BCC6-CC506C63768D}">
  <sheetPr>
    <pageSetUpPr fitToPage="1"/>
  </sheetPr>
  <dimension ref="A1:J21"/>
  <sheetViews>
    <sheetView view="pageBreakPreview" zoomScale="87" zoomScaleNormal="87" workbookViewId="0">
      <selection activeCell="E5" sqref="E5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56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29.25" customHeight="1" x14ac:dyDescent="0.15">
      <c r="A5" s="16">
        <v>1</v>
      </c>
      <c r="B5" s="6" t="s">
        <v>55</v>
      </c>
      <c r="C5" s="7">
        <v>0</v>
      </c>
      <c r="D5" s="31">
        <v>929.33</v>
      </c>
      <c r="E5" s="31">
        <v>929.33</v>
      </c>
      <c r="F5" s="7">
        <v>0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308.70000000000005</v>
      </c>
      <c r="D7" s="31">
        <v>2009.9</v>
      </c>
      <c r="E7" s="31">
        <v>1697.1</v>
      </c>
      <c r="F7" s="7">
        <f>C7+D7-E7</f>
        <v>621.50000000000045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0</v>
      </c>
      <c r="D9" s="31">
        <v>0</v>
      </c>
      <c r="E9" s="31">
        <v>0</v>
      </c>
      <c r="F9" s="22">
        <v>0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53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45.75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f>C11+D11-E11</f>
        <v>800</v>
      </c>
      <c r="G11" s="29" t="s">
        <v>23</v>
      </c>
      <c r="H11" s="28" t="s">
        <v>12</v>
      </c>
      <c r="J11" s="30"/>
    </row>
    <row r="12" spans="1:10" s="1" customFormat="1" ht="45.75" customHeight="1" x14ac:dyDescent="0.15">
      <c r="A12" s="17">
        <v>2</v>
      </c>
      <c r="B12" s="8" t="s">
        <v>24</v>
      </c>
      <c r="C12" s="10">
        <v>798</v>
      </c>
      <c r="D12" s="10">
        <v>95</v>
      </c>
      <c r="E12" s="9">
        <v>367</v>
      </c>
      <c r="F12" s="10">
        <f t="shared" ref="F12:F18" si="0">C12+D12-E12</f>
        <v>526</v>
      </c>
      <c r="G12" s="27" t="s">
        <v>59</v>
      </c>
      <c r="H12" s="28" t="s">
        <v>12</v>
      </c>
      <c r="J12" s="30"/>
    </row>
    <row r="13" spans="1:10" s="1" customFormat="1" ht="30" customHeight="1" x14ac:dyDescent="0.15">
      <c r="A13" s="17">
        <v>3</v>
      </c>
      <c r="B13" s="8" t="s">
        <v>29</v>
      </c>
      <c r="C13" s="11">
        <v>330.76599999999996</v>
      </c>
      <c r="D13" s="11">
        <v>111.13</v>
      </c>
      <c r="E13" s="11">
        <v>45.879999999999995</v>
      </c>
      <c r="F13" s="10">
        <f t="shared" si="0"/>
        <v>396.01599999999996</v>
      </c>
      <c r="G13" s="27" t="s">
        <v>30</v>
      </c>
      <c r="H13" s="28" t="s">
        <v>31</v>
      </c>
      <c r="J13" s="30"/>
    </row>
    <row r="14" spans="1:10" s="1" customFormat="1" ht="34.5" customHeight="1" x14ac:dyDescent="0.15">
      <c r="A14" s="17">
        <v>4</v>
      </c>
      <c r="B14" s="8" t="s">
        <v>26</v>
      </c>
      <c r="C14" s="10">
        <v>306.57040860000006</v>
      </c>
      <c r="D14" s="10">
        <v>0</v>
      </c>
      <c r="E14" s="11">
        <v>5.55</v>
      </c>
      <c r="F14" s="10">
        <f t="shared" si="0"/>
        <v>301.02040860000005</v>
      </c>
      <c r="G14" s="27" t="s">
        <v>58</v>
      </c>
      <c r="H14" s="28" t="s">
        <v>57</v>
      </c>
      <c r="J14" s="30"/>
    </row>
    <row r="15" spans="1:10" s="1" customFormat="1" ht="34.5" customHeight="1" x14ac:dyDescent="0.15">
      <c r="A15" s="17">
        <v>5</v>
      </c>
      <c r="B15" s="8" t="s">
        <v>32</v>
      </c>
      <c r="C15" s="11">
        <v>59</v>
      </c>
      <c r="D15" s="11">
        <v>30.3</v>
      </c>
      <c r="E15" s="11">
        <v>17</v>
      </c>
      <c r="F15" s="10">
        <f t="shared" si="0"/>
        <v>72.3</v>
      </c>
      <c r="G15" s="27" t="s">
        <v>33</v>
      </c>
      <c r="H15" s="28" t="s">
        <v>34</v>
      </c>
      <c r="J15" s="30"/>
    </row>
    <row r="16" spans="1:10" s="1" customFormat="1" ht="32.25" customHeight="1" x14ac:dyDescent="0.15">
      <c r="A16" s="17">
        <v>6</v>
      </c>
      <c r="B16" s="12" t="s">
        <v>35</v>
      </c>
      <c r="C16" s="11">
        <v>56</v>
      </c>
      <c r="D16" s="11">
        <v>33</v>
      </c>
      <c r="E16" s="11">
        <v>19</v>
      </c>
      <c r="F16" s="10">
        <f t="shared" si="0"/>
        <v>70</v>
      </c>
      <c r="G16" s="27" t="s">
        <v>36</v>
      </c>
      <c r="H16" s="28" t="s">
        <v>12</v>
      </c>
      <c r="J16" s="30"/>
    </row>
    <row r="17" spans="1:10" s="1" customFormat="1" ht="29.25" customHeight="1" x14ac:dyDescent="0.15">
      <c r="A17" s="17">
        <v>7</v>
      </c>
      <c r="B17" s="8" t="s">
        <v>37</v>
      </c>
      <c r="C17" s="11">
        <v>28.999341999999984</v>
      </c>
      <c r="D17" s="11">
        <v>35.47</v>
      </c>
      <c r="E17" s="11">
        <v>27.89</v>
      </c>
      <c r="F17" s="10">
        <f t="shared" si="0"/>
        <v>36.579341999999983</v>
      </c>
      <c r="G17" s="27" t="s">
        <v>38</v>
      </c>
      <c r="H17" s="28" t="s">
        <v>39</v>
      </c>
      <c r="J17" s="30"/>
    </row>
    <row r="18" spans="1:10" s="1" customFormat="1" ht="29.25" customHeight="1" x14ac:dyDescent="0.15">
      <c r="A18" s="17">
        <v>8</v>
      </c>
      <c r="B18" s="8" t="s">
        <v>40</v>
      </c>
      <c r="C18" s="10">
        <v>891</v>
      </c>
      <c r="D18" s="10">
        <v>198</v>
      </c>
      <c r="E18" s="11">
        <v>155</v>
      </c>
      <c r="F18" s="10">
        <f t="shared" si="0"/>
        <v>934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3579.0357506</v>
      </c>
      <c r="D19" s="23">
        <f>SUM(D11:D18)+D7+D5+D9</f>
        <v>3442.13</v>
      </c>
      <c r="E19" s="23">
        <f>SUM(E11:E18)+E7+E5+E9</f>
        <v>3263.75</v>
      </c>
      <c r="F19" s="23">
        <f>SUM(F11:F18)+F7+F5+F9</f>
        <v>3757.4157506000006</v>
      </c>
      <c r="G19" s="26"/>
      <c r="H19" s="26"/>
    </row>
    <row r="20" spans="1:10" ht="66" customHeight="1" x14ac:dyDescent="0.15">
      <c r="A20" s="36" t="s">
        <v>60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8" orientation="landscape" r:id="rId1"/>
  <ignoredErrors>
    <ignoredError sqref="F7 F11:F19 C19:E19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A86-187C-4262-9F30-C84AA3C2E71B}">
  <sheetPr>
    <pageSetUpPr fitToPage="1"/>
  </sheetPr>
  <dimension ref="A1:J21"/>
  <sheetViews>
    <sheetView view="pageBreakPreview" topLeftCell="A16" zoomScale="87" zoomScaleNormal="87" workbookViewId="0">
      <selection activeCell="B5" sqref="B5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50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62.25" customHeight="1" x14ac:dyDescent="0.15">
      <c r="A5" s="16">
        <v>1</v>
      </c>
      <c r="B5" s="6" t="s">
        <v>55</v>
      </c>
      <c r="C5" s="7">
        <v>0</v>
      </c>
      <c r="D5" s="7">
        <v>641.05999999999995</v>
      </c>
      <c r="E5" s="7">
        <v>641.05999999999995</v>
      </c>
      <c r="F5" s="7">
        <v>0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97.399999999999977</v>
      </c>
      <c r="D7" s="31">
        <v>1398.02</v>
      </c>
      <c r="E7" s="31">
        <v>1186.72</v>
      </c>
      <c r="F7" s="7">
        <f>C7+D7-E7</f>
        <v>308.70000000000005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0</v>
      </c>
      <c r="D9" s="31">
        <v>100.2</v>
      </c>
      <c r="E9" s="31">
        <v>100.2</v>
      </c>
      <c r="F9" s="22">
        <v>0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53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45.75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f>C11+D11-E11</f>
        <v>800</v>
      </c>
      <c r="G11" s="29" t="s">
        <v>23</v>
      </c>
      <c r="H11" s="28" t="s">
        <v>12</v>
      </c>
      <c r="J11" s="30"/>
    </row>
    <row r="12" spans="1:10" s="1" customFormat="1" ht="45.75" customHeight="1" x14ac:dyDescent="0.15">
      <c r="A12" s="17">
        <v>2</v>
      </c>
      <c r="B12" s="8" t="s">
        <v>24</v>
      </c>
      <c r="C12" s="10">
        <v>967</v>
      </c>
      <c r="D12" s="10">
        <v>200</v>
      </c>
      <c r="E12" s="9">
        <v>369</v>
      </c>
      <c r="F12" s="10">
        <f>C12+D12-E12</f>
        <v>798</v>
      </c>
      <c r="G12" s="27" t="s">
        <v>25</v>
      </c>
      <c r="H12" s="28" t="s">
        <v>12</v>
      </c>
      <c r="J12" s="30"/>
    </row>
    <row r="13" spans="1:10" s="1" customFormat="1" ht="34.5" customHeight="1" x14ac:dyDescent="0.15">
      <c r="A13" s="17">
        <v>3</v>
      </c>
      <c r="B13" s="8" t="s">
        <v>26</v>
      </c>
      <c r="C13" s="10">
        <v>315.09040860000005</v>
      </c>
      <c r="D13" s="10">
        <v>0</v>
      </c>
      <c r="E13" s="11">
        <v>8.52</v>
      </c>
      <c r="F13" s="10">
        <f t="shared" ref="F13:F18" si="0">C13+D13-E13</f>
        <v>306.57040860000006</v>
      </c>
      <c r="G13" s="27" t="s">
        <v>27</v>
      </c>
      <c r="H13" s="28" t="s">
        <v>28</v>
      </c>
      <c r="J13" s="30"/>
    </row>
    <row r="14" spans="1:10" s="1" customFormat="1" ht="30" customHeight="1" x14ac:dyDescent="0.15">
      <c r="A14" s="17">
        <v>4</v>
      </c>
      <c r="B14" s="8" t="s">
        <v>29</v>
      </c>
      <c r="C14" s="11">
        <v>271.786</v>
      </c>
      <c r="D14" s="11">
        <v>88.1</v>
      </c>
      <c r="E14" s="11">
        <v>29.12</v>
      </c>
      <c r="F14" s="10">
        <f t="shared" si="0"/>
        <v>330.76599999999996</v>
      </c>
      <c r="G14" s="27" t="s">
        <v>30</v>
      </c>
      <c r="H14" s="28" t="s">
        <v>31</v>
      </c>
      <c r="J14" s="30"/>
    </row>
    <row r="15" spans="1:10" s="1" customFormat="1" ht="34.5" customHeight="1" x14ac:dyDescent="0.15">
      <c r="A15" s="17">
        <v>5</v>
      </c>
      <c r="B15" s="8" t="s">
        <v>32</v>
      </c>
      <c r="C15" s="11">
        <v>60.999999999999993</v>
      </c>
      <c r="D15" s="11">
        <v>15</v>
      </c>
      <c r="E15" s="11">
        <v>17</v>
      </c>
      <c r="F15" s="10">
        <f t="shared" si="0"/>
        <v>59</v>
      </c>
      <c r="G15" s="27" t="s">
        <v>33</v>
      </c>
      <c r="H15" s="28" t="s">
        <v>34</v>
      </c>
      <c r="J15" s="30"/>
    </row>
    <row r="16" spans="1:10" s="1" customFormat="1" ht="19.5" customHeight="1" x14ac:dyDescent="0.15">
      <c r="A16" s="17">
        <v>6</v>
      </c>
      <c r="B16" s="12" t="s">
        <v>35</v>
      </c>
      <c r="C16" s="11">
        <v>35</v>
      </c>
      <c r="D16" s="11">
        <v>38</v>
      </c>
      <c r="E16" s="11">
        <v>17</v>
      </c>
      <c r="F16" s="10">
        <f t="shared" si="0"/>
        <v>56</v>
      </c>
      <c r="G16" s="27" t="s">
        <v>36</v>
      </c>
      <c r="H16" s="28" t="s">
        <v>12</v>
      </c>
      <c r="J16" s="30"/>
    </row>
    <row r="17" spans="1:10" s="1" customFormat="1" ht="29.25" customHeight="1" x14ac:dyDescent="0.15">
      <c r="A17" s="17">
        <v>7</v>
      </c>
      <c r="B17" s="8" t="s">
        <v>37</v>
      </c>
      <c r="C17" s="11">
        <v>33.479341999999988</v>
      </c>
      <c r="D17" s="11">
        <v>25.97</v>
      </c>
      <c r="E17" s="11">
        <v>30.450000000000003</v>
      </c>
      <c r="F17" s="10">
        <f t="shared" si="0"/>
        <v>28.999341999999984</v>
      </c>
      <c r="G17" s="27" t="s">
        <v>38</v>
      </c>
      <c r="H17" s="28" t="s">
        <v>39</v>
      </c>
      <c r="J17" s="30"/>
    </row>
    <row r="18" spans="1:10" s="1" customFormat="1" ht="29.25" customHeight="1" x14ac:dyDescent="0.15">
      <c r="A18" s="17">
        <v>8</v>
      </c>
      <c r="B18" s="8" t="s">
        <v>40</v>
      </c>
      <c r="C18" s="10">
        <v>832</v>
      </c>
      <c r="D18" s="10">
        <v>99</v>
      </c>
      <c r="E18" s="11">
        <v>40</v>
      </c>
      <c r="F18" s="10">
        <f t="shared" si="0"/>
        <v>891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3412.7557506000003</v>
      </c>
      <c r="D19" s="23">
        <f>SUM(D11:D18)+D7+D5+D9</f>
        <v>2605.35</v>
      </c>
      <c r="E19" s="23">
        <f>SUM(E11:E18)+E7+E5+E9</f>
        <v>2439.0699999999997</v>
      </c>
      <c r="F19" s="23">
        <f>SUM(F11:F18)+F7+F5+F9</f>
        <v>3579.0357506</v>
      </c>
      <c r="G19" s="26"/>
      <c r="H19" s="26"/>
    </row>
    <row r="20" spans="1:10" ht="66" customHeight="1" x14ac:dyDescent="0.15">
      <c r="A20" s="36" t="s">
        <v>54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6" orientation="landscape" r:id="rId1"/>
  <ignoredErrors>
    <ignoredError sqref="F7 F11 F13:F18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1B33-03D3-4D6F-A383-B03E3C827477}">
  <sheetPr>
    <pageSetUpPr fitToPage="1"/>
  </sheetPr>
  <dimension ref="A1:J21"/>
  <sheetViews>
    <sheetView view="pageBreakPreview" topLeftCell="A16" zoomScale="87" zoomScaleNormal="87" workbookViewId="0">
      <selection activeCell="E24" sqref="E24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48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62.25" customHeight="1" x14ac:dyDescent="0.15">
      <c r="A5" s="16">
        <v>1</v>
      </c>
      <c r="B5" s="6" t="s">
        <v>10</v>
      </c>
      <c r="C5" s="7">
        <v>0</v>
      </c>
      <c r="D5" s="7">
        <v>691.52</v>
      </c>
      <c r="E5" s="7">
        <v>691.52</v>
      </c>
      <c r="F5" s="7">
        <v>0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0</v>
      </c>
      <c r="D7" s="7">
        <v>707.8</v>
      </c>
      <c r="E7" s="7">
        <v>610.4</v>
      </c>
      <c r="F7" s="7">
        <f>C7+D7-E7</f>
        <v>97.399999999999977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6.8</v>
      </c>
      <c r="D9" s="7">
        <v>60.8</v>
      </c>
      <c r="E9" s="7">
        <v>67.599999999999994</v>
      </c>
      <c r="F9" s="22">
        <v>0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19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45.75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v>800</v>
      </c>
      <c r="G11" s="29" t="s">
        <v>23</v>
      </c>
      <c r="H11" s="28" t="s">
        <v>12</v>
      </c>
      <c r="J11" s="30"/>
    </row>
    <row r="12" spans="1:10" s="1" customFormat="1" ht="45.75" customHeight="1" x14ac:dyDescent="0.15">
      <c r="A12" s="17">
        <v>2</v>
      </c>
      <c r="B12" s="8" t="s">
        <v>24</v>
      </c>
      <c r="C12" s="10">
        <v>497</v>
      </c>
      <c r="D12" s="10">
        <v>585</v>
      </c>
      <c r="E12" s="9">
        <v>115</v>
      </c>
      <c r="F12" s="10">
        <v>967</v>
      </c>
      <c r="G12" s="27" t="s">
        <v>25</v>
      </c>
      <c r="H12" s="28" t="s">
        <v>12</v>
      </c>
      <c r="J12" s="30"/>
    </row>
    <row r="13" spans="1:10" s="1" customFormat="1" ht="34.5" customHeight="1" x14ac:dyDescent="0.15">
      <c r="A13" s="17">
        <v>3</v>
      </c>
      <c r="B13" s="8" t="s">
        <v>26</v>
      </c>
      <c r="C13" s="10">
        <v>307.92040860000003</v>
      </c>
      <c r="D13" s="10">
        <v>20.67</v>
      </c>
      <c r="E13" s="11">
        <v>13.5</v>
      </c>
      <c r="F13" s="10">
        <v>315.09040860000005</v>
      </c>
      <c r="G13" s="27" t="s">
        <v>27</v>
      </c>
      <c r="H13" s="28" t="s">
        <v>28</v>
      </c>
      <c r="J13" s="30"/>
    </row>
    <row r="14" spans="1:10" s="1" customFormat="1" ht="30" customHeight="1" x14ac:dyDescent="0.15">
      <c r="A14" s="17">
        <v>4</v>
      </c>
      <c r="B14" s="8" t="s">
        <v>29</v>
      </c>
      <c r="C14" s="11">
        <v>280.10599999999999</v>
      </c>
      <c r="D14" s="11">
        <v>14.13</v>
      </c>
      <c r="E14" s="11">
        <v>22.45</v>
      </c>
      <c r="F14" s="10">
        <v>271.786</v>
      </c>
      <c r="G14" s="27" t="s">
        <v>30</v>
      </c>
      <c r="H14" s="28" t="s">
        <v>31</v>
      </c>
      <c r="J14" s="30"/>
    </row>
    <row r="15" spans="1:10" s="1" customFormat="1" ht="34.5" customHeight="1" x14ac:dyDescent="0.15">
      <c r="A15" s="17">
        <v>5</v>
      </c>
      <c r="B15" s="8" t="s">
        <v>32</v>
      </c>
      <c r="C15" s="11">
        <v>64.899999999999991</v>
      </c>
      <c r="D15" s="11">
        <v>12</v>
      </c>
      <c r="E15" s="11">
        <v>15.9</v>
      </c>
      <c r="F15" s="10">
        <v>60.999999999999993</v>
      </c>
      <c r="G15" s="27" t="s">
        <v>33</v>
      </c>
      <c r="H15" s="28" t="s">
        <v>34</v>
      </c>
      <c r="J15" s="30"/>
    </row>
    <row r="16" spans="1:10" s="1" customFormat="1" ht="19.5" customHeight="1" x14ac:dyDescent="0.15">
      <c r="A16" s="17">
        <v>6</v>
      </c>
      <c r="B16" s="12" t="s">
        <v>35</v>
      </c>
      <c r="C16" s="11">
        <v>49</v>
      </c>
      <c r="D16" s="11">
        <v>3</v>
      </c>
      <c r="E16" s="11">
        <v>17</v>
      </c>
      <c r="F16" s="10">
        <v>35</v>
      </c>
      <c r="G16" s="27" t="s">
        <v>36</v>
      </c>
      <c r="H16" s="28" t="s">
        <v>12</v>
      </c>
      <c r="J16" s="30"/>
    </row>
    <row r="17" spans="1:10" s="1" customFormat="1" ht="29.25" customHeight="1" x14ac:dyDescent="0.15">
      <c r="A17" s="17">
        <v>7</v>
      </c>
      <c r="B17" s="8" t="s">
        <v>37</v>
      </c>
      <c r="C17" s="11">
        <v>30.029341999999986</v>
      </c>
      <c r="D17" s="11">
        <v>31.79</v>
      </c>
      <c r="E17" s="11">
        <v>28.34</v>
      </c>
      <c r="F17" s="10">
        <v>33.479341999999988</v>
      </c>
      <c r="G17" s="27" t="s">
        <v>38</v>
      </c>
      <c r="H17" s="28" t="s">
        <v>39</v>
      </c>
      <c r="J17" s="30"/>
    </row>
    <row r="18" spans="1:10" s="1" customFormat="1" ht="29.25" customHeight="1" x14ac:dyDescent="0.15">
      <c r="A18" s="17">
        <v>8</v>
      </c>
      <c r="B18" s="8" t="s">
        <v>40</v>
      </c>
      <c r="C18" s="10">
        <v>816</v>
      </c>
      <c r="D18" s="10">
        <v>66</v>
      </c>
      <c r="E18" s="11">
        <v>50</v>
      </c>
      <c r="F18" s="10">
        <v>832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2851.7557506000003</v>
      </c>
      <c r="D19" s="23">
        <f>SUM(D11:D18)+D7+D5+D9</f>
        <v>2192.71</v>
      </c>
      <c r="E19" s="23">
        <f>SUM(E11:E18)+E7+E5+E9</f>
        <v>1631.7099999999998</v>
      </c>
      <c r="F19" s="23">
        <f>SUM(F11:F18)+F7+F5+F9</f>
        <v>3412.7557506000003</v>
      </c>
      <c r="G19" s="26"/>
      <c r="H19" s="26"/>
    </row>
    <row r="20" spans="1:10" ht="66" customHeight="1" x14ac:dyDescent="0.15">
      <c r="A20" s="36" t="s">
        <v>52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6" orientation="landscape" r:id="rId1"/>
  <ignoredErrors>
    <ignoredError sqref="F7" unlocked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"/>
  <sheetViews>
    <sheetView view="pageBreakPreview" topLeftCell="A16" zoomScale="87" zoomScaleNormal="87" workbookViewId="0">
      <selection activeCell="A20" sqref="A20:H20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8" ht="12.95" customHeight="1" x14ac:dyDescent="0.15">
      <c r="A1" s="5"/>
    </row>
    <row r="2" spans="1:8" ht="32.25" customHeight="1" x14ac:dyDescent="0.15">
      <c r="A2" s="32" t="s">
        <v>0</v>
      </c>
      <c r="B2" s="32"/>
      <c r="C2" s="32"/>
      <c r="D2" s="32"/>
      <c r="E2" s="32"/>
      <c r="F2" s="32"/>
      <c r="G2" s="32"/>
      <c r="H2" s="32"/>
    </row>
    <row r="3" spans="1:8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8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s="1" customFormat="1" ht="62.25" customHeight="1" x14ac:dyDescent="0.15">
      <c r="A5" s="16">
        <v>1</v>
      </c>
      <c r="B5" s="6" t="s">
        <v>10</v>
      </c>
      <c r="C5" s="7">
        <v>0</v>
      </c>
      <c r="D5" s="7">
        <v>383.71</v>
      </c>
      <c r="E5" s="7">
        <v>383.71</v>
      </c>
      <c r="F5" s="7">
        <v>0</v>
      </c>
      <c r="G5" s="24" t="s">
        <v>11</v>
      </c>
      <c r="H5" s="24" t="s">
        <v>12</v>
      </c>
    </row>
    <row r="6" spans="1:8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8" s="1" customFormat="1" ht="30" customHeight="1" x14ac:dyDescent="0.15">
      <c r="A7" s="16">
        <v>1</v>
      </c>
      <c r="B7" s="6" t="s">
        <v>15</v>
      </c>
      <c r="C7" s="7">
        <v>0</v>
      </c>
      <c r="D7" s="7">
        <v>388.1</v>
      </c>
      <c r="E7" s="7">
        <v>388.1</v>
      </c>
      <c r="F7" s="7">
        <v>0</v>
      </c>
      <c r="G7" s="24" t="s">
        <v>16</v>
      </c>
      <c r="H7" s="24" t="s">
        <v>12</v>
      </c>
    </row>
    <row r="8" spans="1:8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8" s="1" customFormat="1" ht="30" customHeight="1" x14ac:dyDescent="0.15">
      <c r="A9" s="16">
        <v>1</v>
      </c>
      <c r="B9" s="6" t="s">
        <v>18</v>
      </c>
      <c r="C9" s="7">
        <v>0</v>
      </c>
      <c r="D9" s="7">
        <v>70</v>
      </c>
      <c r="E9" s="7">
        <v>63.2</v>
      </c>
      <c r="F9" s="22">
        <f>C9+D9-E9</f>
        <v>6.7999999999999972</v>
      </c>
      <c r="G9" s="24"/>
      <c r="H9" s="24"/>
    </row>
    <row r="10" spans="1:8" s="18" customFormat="1" ht="30.95" customHeight="1" x14ac:dyDescent="0.15">
      <c r="A10" s="20" t="s">
        <v>2</v>
      </c>
      <c r="B10" s="19" t="s">
        <v>19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8" s="1" customFormat="1" ht="45.75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f t="shared" ref="F11:F18" si="0">C11+D11-E11</f>
        <v>800</v>
      </c>
      <c r="G11" s="29" t="s">
        <v>23</v>
      </c>
      <c r="H11" s="28" t="s">
        <v>12</v>
      </c>
    </row>
    <row r="12" spans="1:8" s="1" customFormat="1" ht="45.75" customHeight="1" x14ac:dyDescent="0.15">
      <c r="A12" s="17">
        <v>2</v>
      </c>
      <c r="B12" s="8" t="s">
        <v>24</v>
      </c>
      <c r="C12" s="10">
        <v>491</v>
      </c>
      <c r="D12" s="10">
        <v>80</v>
      </c>
      <c r="E12" s="9">
        <v>74</v>
      </c>
      <c r="F12" s="10">
        <f t="shared" si="0"/>
        <v>497</v>
      </c>
      <c r="G12" s="27" t="s">
        <v>25</v>
      </c>
      <c r="H12" s="28" t="s">
        <v>12</v>
      </c>
    </row>
    <row r="13" spans="1:8" s="1" customFormat="1" ht="34.5" customHeight="1" x14ac:dyDescent="0.15">
      <c r="A13" s="17">
        <v>3</v>
      </c>
      <c r="B13" s="8" t="s">
        <v>26</v>
      </c>
      <c r="C13" s="10">
        <v>329.06965980000001</v>
      </c>
      <c r="D13" s="10">
        <v>0</v>
      </c>
      <c r="E13" s="11">
        <v>21.149251200000002</v>
      </c>
      <c r="F13" s="10">
        <f t="shared" si="0"/>
        <v>307.92040860000003</v>
      </c>
      <c r="G13" s="27" t="s">
        <v>27</v>
      </c>
      <c r="H13" s="28" t="s">
        <v>28</v>
      </c>
    </row>
    <row r="14" spans="1:8" s="1" customFormat="1" ht="30" customHeight="1" x14ac:dyDescent="0.15">
      <c r="A14" s="17">
        <v>4</v>
      </c>
      <c r="B14" s="8" t="s">
        <v>29</v>
      </c>
      <c r="C14" s="11">
        <v>285.024</v>
      </c>
      <c r="D14" s="11">
        <v>32.563000000000002</v>
      </c>
      <c r="E14" s="11">
        <v>37.481000000000002</v>
      </c>
      <c r="F14" s="10">
        <f t="shared" si="0"/>
        <v>280.10599999999999</v>
      </c>
      <c r="G14" s="27" t="s">
        <v>30</v>
      </c>
      <c r="H14" s="28" t="s">
        <v>31</v>
      </c>
    </row>
    <row r="15" spans="1:8" s="1" customFormat="1" ht="34.5" customHeight="1" x14ac:dyDescent="0.15">
      <c r="A15" s="17">
        <v>5</v>
      </c>
      <c r="B15" s="8" t="s">
        <v>32</v>
      </c>
      <c r="C15" s="11">
        <v>68.099999999999994</v>
      </c>
      <c r="D15" s="11">
        <v>13</v>
      </c>
      <c r="E15" s="11">
        <v>16.2</v>
      </c>
      <c r="F15" s="10">
        <f t="shared" si="0"/>
        <v>64.899999999999991</v>
      </c>
      <c r="G15" s="27" t="s">
        <v>33</v>
      </c>
      <c r="H15" s="28" t="s">
        <v>34</v>
      </c>
    </row>
    <row r="16" spans="1:8" s="1" customFormat="1" ht="19.5" customHeight="1" x14ac:dyDescent="0.15">
      <c r="A16" s="17">
        <v>6</v>
      </c>
      <c r="B16" s="12" t="s">
        <v>35</v>
      </c>
      <c r="C16" s="11">
        <v>48</v>
      </c>
      <c r="D16" s="11">
        <v>17</v>
      </c>
      <c r="E16" s="11">
        <v>16</v>
      </c>
      <c r="F16" s="10">
        <f t="shared" si="0"/>
        <v>49</v>
      </c>
      <c r="G16" s="27" t="s">
        <v>36</v>
      </c>
      <c r="H16" s="28" t="s">
        <v>12</v>
      </c>
    </row>
    <row r="17" spans="1:8" s="1" customFormat="1" ht="29.25" customHeight="1" x14ac:dyDescent="0.15">
      <c r="A17" s="17">
        <v>7</v>
      </c>
      <c r="B17" s="8" t="s">
        <v>37</v>
      </c>
      <c r="C17" s="11">
        <v>33.607003999999989</v>
      </c>
      <c r="D17" s="11">
        <v>27.130899999999997</v>
      </c>
      <c r="E17" s="11">
        <v>30.708562000000001</v>
      </c>
      <c r="F17" s="10">
        <f t="shared" si="0"/>
        <v>30.029341999999986</v>
      </c>
      <c r="G17" s="27" t="s">
        <v>38</v>
      </c>
      <c r="H17" s="28" t="s">
        <v>39</v>
      </c>
    </row>
    <row r="18" spans="1:8" s="1" customFormat="1" ht="29.25" customHeight="1" x14ac:dyDescent="0.15">
      <c r="A18" s="17">
        <v>8</v>
      </c>
      <c r="B18" s="8" t="s">
        <v>40</v>
      </c>
      <c r="C18" s="10">
        <v>771</v>
      </c>
      <c r="D18" s="10">
        <v>165</v>
      </c>
      <c r="E18" s="11">
        <v>120</v>
      </c>
      <c r="F18" s="10">
        <f t="shared" si="0"/>
        <v>816</v>
      </c>
      <c r="G18" s="27" t="s">
        <v>41</v>
      </c>
      <c r="H18" s="28" t="s">
        <v>12</v>
      </c>
    </row>
    <row r="19" spans="1:8" s="2" customFormat="1" ht="24" customHeight="1" x14ac:dyDescent="0.15">
      <c r="A19" s="34" t="s">
        <v>42</v>
      </c>
      <c r="B19" s="35"/>
      <c r="C19" s="23">
        <f>SUM(C11:C18)+C7+C5+C9</f>
        <v>2825.8006637999997</v>
      </c>
      <c r="D19" s="23">
        <f>SUM(D11:D18)+D7+D5+D9</f>
        <v>1176.5038999999999</v>
      </c>
      <c r="E19" s="23">
        <f>SUM(E11:E18)+E7+E5+E9</f>
        <v>1150.5488132</v>
      </c>
      <c r="F19" s="23">
        <f>SUM(F11:F18)+F7+F5+F9</f>
        <v>2851.7557506000003</v>
      </c>
      <c r="G19" s="26"/>
      <c r="H19" s="26"/>
    </row>
    <row r="20" spans="1:8" ht="66" customHeight="1" x14ac:dyDescent="0.15">
      <c r="A20" s="36" t="s">
        <v>51</v>
      </c>
      <c r="B20" s="37"/>
      <c r="C20" s="37"/>
      <c r="D20" s="37"/>
      <c r="E20" s="37"/>
      <c r="F20" s="37"/>
      <c r="G20" s="37"/>
      <c r="H20" s="37"/>
    </row>
    <row r="21" spans="1:8" ht="20.25" customHeight="1" x14ac:dyDescent="0.15"/>
  </sheetData>
  <mergeCells count="4">
    <mergeCell ref="A2:H2"/>
    <mergeCell ref="A3:H3"/>
    <mergeCell ref="A19:B19"/>
    <mergeCell ref="A20:H20"/>
  </mergeCells>
  <phoneticPr fontId="0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6" orientation="landscape" r:id="rId1"/>
  <extLst>
    <ext uri="{2D9387EB-5337-4D45-933B-B4D357D02E09}">
      <gutter val="0.0" pos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9"/>
  <sheetViews>
    <sheetView view="pageBreakPreview" topLeftCell="A4" zoomScale="87" zoomScaleNormal="87" workbookViewId="0">
      <selection activeCell="F9" sqref="F9:F16"/>
    </sheetView>
  </sheetViews>
  <sheetFormatPr defaultColWidth="9" defaultRowHeight="13.5" x14ac:dyDescent="0.15"/>
  <cols>
    <col min="1" max="1" width="5.625" style="3" customWidth="1"/>
    <col min="2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8" ht="12.95" customHeight="1" x14ac:dyDescent="0.15">
      <c r="A1" s="5"/>
    </row>
    <row r="2" spans="1:8" ht="32.25" customHeight="1" x14ac:dyDescent="0.15">
      <c r="A2" s="32" t="s">
        <v>43</v>
      </c>
      <c r="B2" s="32"/>
      <c r="C2" s="32"/>
      <c r="D2" s="32"/>
      <c r="E2" s="32"/>
      <c r="F2" s="32"/>
      <c r="G2" s="32"/>
      <c r="H2" s="32"/>
    </row>
    <row r="3" spans="1:8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8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s="1" customFormat="1" ht="30.95" customHeight="1" x14ac:dyDescent="0.15">
      <c r="A5" s="16">
        <v>1</v>
      </c>
      <c r="B5" s="6" t="s">
        <v>44</v>
      </c>
      <c r="C5" s="7">
        <v>868.52</v>
      </c>
      <c r="D5" s="7">
        <v>0</v>
      </c>
      <c r="E5" s="7">
        <v>0</v>
      </c>
      <c r="F5" s="7">
        <v>0</v>
      </c>
      <c r="G5" s="24"/>
      <c r="H5" s="24"/>
    </row>
    <row r="6" spans="1:8" s="1" customFormat="1" ht="30.95" customHeight="1" x14ac:dyDescent="0.15">
      <c r="A6" s="16" t="s">
        <v>2</v>
      </c>
      <c r="B6" s="21" t="s">
        <v>3</v>
      </c>
      <c r="C6" s="21" t="s">
        <v>4</v>
      </c>
      <c r="D6" s="13" t="s">
        <v>17</v>
      </c>
      <c r="E6" s="13" t="s">
        <v>14</v>
      </c>
      <c r="F6" s="13" t="s">
        <v>7</v>
      </c>
      <c r="G6" s="24"/>
      <c r="H6" s="24"/>
    </row>
    <row r="7" spans="1:8" s="1" customFormat="1" ht="30" customHeight="1" x14ac:dyDescent="0.15">
      <c r="A7" s="16">
        <v>1</v>
      </c>
      <c r="B7" s="6" t="s">
        <v>18</v>
      </c>
      <c r="C7" s="7">
        <v>0</v>
      </c>
      <c r="D7" s="7">
        <v>0</v>
      </c>
      <c r="E7" s="7">
        <v>152.69999999999999</v>
      </c>
      <c r="F7" s="22">
        <v>0</v>
      </c>
      <c r="G7" s="24"/>
      <c r="H7" s="24"/>
    </row>
    <row r="8" spans="1:8" s="18" customFormat="1" ht="30.95" customHeight="1" x14ac:dyDescent="0.15">
      <c r="A8" s="20" t="s">
        <v>2</v>
      </c>
      <c r="B8" s="19" t="s">
        <v>19</v>
      </c>
      <c r="C8" s="19" t="s">
        <v>4</v>
      </c>
      <c r="D8" s="14" t="s">
        <v>20</v>
      </c>
      <c r="E8" s="14" t="s">
        <v>21</v>
      </c>
      <c r="F8" s="14" t="s">
        <v>7</v>
      </c>
      <c r="G8" s="25"/>
      <c r="H8" s="25"/>
    </row>
    <row r="9" spans="1:8" s="1" customFormat="1" ht="45.75" customHeight="1" x14ac:dyDescent="0.15">
      <c r="A9" s="17">
        <v>1</v>
      </c>
      <c r="B9" s="8" t="s">
        <v>22</v>
      </c>
      <c r="C9" s="10">
        <v>935</v>
      </c>
      <c r="D9" s="10">
        <v>0</v>
      </c>
      <c r="E9" s="9">
        <v>0</v>
      </c>
      <c r="F9" s="10">
        <v>1446</v>
      </c>
      <c r="G9" s="29" t="s">
        <v>23</v>
      </c>
      <c r="H9" s="28" t="s">
        <v>12</v>
      </c>
    </row>
    <row r="10" spans="1:8" s="1" customFormat="1" ht="45.75" customHeight="1" x14ac:dyDescent="0.15">
      <c r="A10" s="17">
        <v>2</v>
      </c>
      <c r="B10" s="8" t="s">
        <v>24</v>
      </c>
      <c r="C10" s="10">
        <v>525</v>
      </c>
      <c r="D10" s="10">
        <v>15</v>
      </c>
      <c r="E10" s="9">
        <v>49</v>
      </c>
      <c r="F10" s="10">
        <f t="shared" ref="F10:F16" si="0">C10+D10-E10</f>
        <v>491</v>
      </c>
      <c r="G10" s="27" t="s">
        <v>25</v>
      </c>
      <c r="H10" s="28" t="s">
        <v>12</v>
      </c>
    </row>
    <row r="11" spans="1:8" s="1" customFormat="1" ht="34.5" customHeight="1" x14ac:dyDescent="0.15">
      <c r="A11" s="17">
        <v>3</v>
      </c>
      <c r="B11" s="8" t="s">
        <v>26</v>
      </c>
      <c r="C11" s="10">
        <v>347.60965980000003</v>
      </c>
      <c r="D11" s="10">
        <v>0</v>
      </c>
      <c r="E11" s="11">
        <v>18.54</v>
      </c>
      <c r="F11" s="10">
        <f t="shared" si="0"/>
        <v>329.06965980000001</v>
      </c>
      <c r="G11" s="27" t="s">
        <v>27</v>
      </c>
      <c r="H11" s="28" t="s">
        <v>28</v>
      </c>
    </row>
    <row r="12" spans="1:8" s="1" customFormat="1" ht="30" customHeight="1" x14ac:dyDescent="0.15">
      <c r="A12" s="17">
        <v>4</v>
      </c>
      <c r="B12" s="8" t="s">
        <v>29</v>
      </c>
      <c r="C12" s="11">
        <v>308.62400000000002</v>
      </c>
      <c r="D12" s="11">
        <v>13.881</v>
      </c>
      <c r="E12" s="11">
        <v>37.481000000000002</v>
      </c>
      <c r="F12" s="10">
        <f t="shared" si="0"/>
        <v>285.024</v>
      </c>
      <c r="G12" s="27" t="s">
        <v>30</v>
      </c>
      <c r="H12" s="28" t="s">
        <v>31</v>
      </c>
    </row>
    <row r="13" spans="1:8" s="1" customFormat="1" ht="34.5" customHeight="1" x14ac:dyDescent="0.15">
      <c r="A13" s="17">
        <v>5</v>
      </c>
      <c r="B13" s="8" t="s">
        <v>32</v>
      </c>
      <c r="C13" s="11">
        <v>67.5</v>
      </c>
      <c r="D13" s="11">
        <v>16.5</v>
      </c>
      <c r="E13" s="11">
        <v>15.9</v>
      </c>
      <c r="F13" s="10">
        <f t="shared" si="0"/>
        <v>68.099999999999994</v>
      </c>
      <c r="G13" s="27" t="s">
        <v>33</v>
      </c>
      <c r="H13" s="28" t="s">
        <v>34</v>
      </c>
    </row>
    <row r="14" spans="1:8" s="1" customFormat="1" ht="19.5" customHeight="1" x14ac:dyDescent="0.15">
      <c r="A14" s="17">
        <v>6</v>
      </c>
      <c r="B14" s="12" t="s">
        <v>35</v>
      </c>
      <c r="C14" s="11">
        <v>58</v>
      </c>
      <c r="D14" s="11">
        <v>5</v>
      </c>
      <c r="E14" s="11">
        <v>15</v>
      </c>
      <c r="F14" s="10">
        <f t="shared" si="0"/>
        <v>48</v>
      </c>
      <c r="G14" s="27" t="s">
        <v>36</v>
      </c>
      <c r="H14" s="28" t="s">
        <v>12</v>
      </c>
    </row>
    <row r="15" spans="1:8" s="1" customFormat="1" ht="29.25" customHeight="1" x14ac:dyDescent="0.15">
      <c r="A15" s="17">
        <v>7</v>
      </c>
      <c r="B15" s="8" t="s">
        <v>37</v>
      </c>
      <c r="C15" s="11">
        <v>38.423235999999989</v>
      </c>
      <c r="D15" s="11">
        <v>18.692649999999997</v>
      </c>
      <c r="E15" s="11">
        <v>23.508882</v>
      </c>
      <c r="F15" s="10">
        <f t="shared" si="0"/>
        <v>33.607003999999989</v>
      </c>
      <c r="G15" s="27" t="s">
        <v>38</v>
      </c>
      <c r="H15" s="28" t="s">
        <v>39</v>
      </c>
    </row>
    <row r="16" spans="1:8" s="1" customFormat="1" ht="29.25" customHeight="1" x14ac:dyDescent="0.15">
      <c r="A16" s="17">
        <v>8</v>
      </c>
      <c r="B16" s="8" t="s">
        <v>40</v>
      </c>
      <c r="C16" s="10">
        <v>699</v>
      </c>
      <c r="D16" s="10">
        <v>132</v>
      </c>
      <c r="E16" s="11">
        <v>60</v>
      </c>
      <c r="F16" s="10">
        <f t="shared" si="0"/>
        <v>771</v>
      </c>
      <c r="G16" s="27" t="s">
        <v>41</v>
      </c>
      <c r="H16" s="28" t="s">
        <v>12</v>
      </c>
    </row>
    <row r="17" spans="1:8" s="2" customFormat="1" ht="24" customHeight="1" x14ac:dyDescent="0.15">
      <c r="A17" s="34" t="s">
        <v>42</v>
      </c>
      <c r="B17" s="35"/>
      <c r="C17" s="23">
        <f>SUM(C9:C16)+C7+C5</f>
        <v>3847.6768958000002</v>
      </c>
      <c r="D17" s="23">
        <f>SUM(D9:D16)+D7+D5</f>
        <v>201.07364999999999</v>
      </c>
      <c r="E17" s="23">
        <f>SUM(E9:E16)+E7+E5</f>
        <v>372.12988199999995</v>
      </c>
      <c r="F17" s="23">
        <f>SUM(F9:F16)+F7+F5</f>
        <v>3471.8006637999997</v>
      </c>
      <c r="G17" s="26"/>
      <c r="H17" s="26"/>
    </row>
    <row r="18" spans="1:8" ht="66" customHeight="1" x14ac:dyDescent="0.15">
      <c r="A18" s="39" t="s">
        <v>45</v>
      </c>
      <c r="B18" s="37"/>
      <c r="C18" s="37"/>
      <c r="D18" s="37"/>
      <c r="E18" s="37"/>
      <c r="F18" s="37"/>
      <c r="G18" s="37"/>
      <c r="H18" s="37"/>
    </row>
    <row r="19" spans="1:8" ht="20.25" customHeight="1" x14ac:dyDescent="0.15"/>
  </sheetData>
  <mergeCells count="4">
    <mergeCell ref="A2:H2"/>
    <mergeCell ref="A3:H3"/>
    <mergeCell ref="A17:B17"/>
    <mergeCell ref="A18:H18"/>
  </mergeCells>
  <phoneticPr fontId="0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99" orientation="landscape" r:id="rId1"/>
  <extLst>
    <ext uri="{2D9387EB-5337-4D45-933B-B4D357D02E09}">
      <gutter val="0.0" pos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130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 Mao</cp:lastModifiedBy>
  <cp:revision>0</cp:revision>
  <cp:lastPrinted>2022-04-07T08:32:14Z</cp:lastPrinted>
  <dcterms:created xsi:type="dcterms:W3CDTF">2022-03-04T10:54:00Z</dcterms:created>
  <dcterms:modified xsi:type="dcterms:W3CDTF">2022-04-15T09:29:04Z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2052-11.8.2.9339</vt:lpwstr>
  </property>
  <property fmtid="{D5CDD505-2E9C-101B-9397-08002B2CF9AE}" pid="3" name="ICV">
    <vt:lpwstr>4671738891094446B3E09CFE8A645A9D</vt:lpwstr>
  </property>
</Properties>
</file>