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办公电脑文件备份-yang\2022 0318\疫情防控\2022.03.27--汇总表格\04.18\"/>
    </mc:Choice>
  </mc:AlternateContent>
  <xr:revisionPtr revIDLastSave="0" documentId="13_ncr:1_{5BF11361-2E85-4F4E-971A-2F0740CC15D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0418蔬菜进销存表" sheetId="26" r:id="rId1"/>
    <sheet name="0417蔬菜进销存表" sheetId="25" r:id="rId2"/>
    <sheet name="0416蔬菜进销存表" sheetId="24" r:id="rId3"/>
    <sheet name="0415蔬菜进销存表" sheetId="23" r:id="rId4"/>
    <sheet name="0414蔬菜进销存表" sheetId="22" r:id="rId5"/>
    <sheet name="0413蔬菜进销存表" sheetId="21" r:id="rId6"/>
    <sheet name="0412蔬菜进销存表" sheetId="20" r:id="rId7"/>
    <sheet name="0411蔬菜进销存表" sheetId="19" r:id="rId8"/>
    <sheet name="0410蔬菜进销存表" sheetId="18" r:id="rId9"/>
    <sheet name="0409蔬菜进销存表" sheetId="17" r:id="rId10"/>
    <sheet name="0408蔬菜进销存表" sheetId="16" r:id="rId11"/>
    <sheet name="0407蔬菜进销存表" sheetId="15" r:id="rId12"/>
    <sheet name="0406蔬菜进销存表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26" l="1"/>
  <c r="F5" i="26"/>
  <c r="F9" i="26" l="1"/>
  <c r="F7" i="26"/>
  <c r="F12" i="26"/>
  <c r="F13" i="26"/>
  <c r="F14" i="26"/>
  <c r="F15" i="26"/>
  <c r="F17" i="26"/>
  <c r="F16" i="26"/>
  <c r="F18" i="26"/>
  <c r="F11" i="26"/>
  <c r="E19" i="26"/>
  <c r="D19" i="26"/>
  <c r="C19" i="26"/>
  <c r="F5" i="25"/>
  <c r="E19" i="25"/>
  <c r="F12" i="25"/>
  <c r="F13" i="25"/>
  <c r="F14" i="25"/>
  <c r="F15" i="25"/>
  <c r="F16" i="25"/>
  <c r="F17" i="25"/>
  <c r="F18" i="25"/>
  <c r="F11" i="25"/>
  <c r="F9" i="25"/>
  <c r="F7" i="25"/>
  <c r="D19" i="25"/>
  <c r="C19" i="25"/>
  <c r="E17" i="13"/>
  <c r="D17" i="13"/>
  <c r="C17" i="13"/>
  <c r="F16" i="13"/>
  <c r="F15" i="13"/>
  <c r="F14" i="13"/>
  <c r="F13" i="13"/>
  <c r="F12" i="13"/>
  <c r="F11" i="13"/>
  <c r="F10" i="13"/>
  <c r="F9" i="13"/>
  <c r="F5" i="13"/>
  <c r="F17" i="13" s="1"/>
  <c r="E17" i="15"/>
  <c r="D17" i="15"/>
  <c r="C17" i="15"/>
  <c r="F16" i="15"/>
  <c r="F15" i="15"/>
  <c r="F14" i="15"/>
  <c r="F13" i="15"/>
  <c r="F12" i="15"/>
  <c r="F11" i="15"/>
  <c r="F10" i="15"/>
  <c r="F17" i="15" s="1"/>
  <c r="E19" i="16"/>
  <c r="D19" i="16"/>
  <c r="C19" i="16"/>
  <c r="F18" i="16"/>
  <c r="F17" i="16"/>
  <c r="F16" i="16"/>
  <c r="F15" i="16"/>
  <c r="F14" i="16"/>
  <c r="F13" i="16"/>
  <c r="F12" i="16"/>
  <c r="F11" i="16"/>
  <c r="F9" i="16"/>
  <c r="F19" i="16" s="1"/>
  <c r="E19" i="17"/>
  <c r="D19" i="17"/>
  <c r="C19" i="17"/>
  <c r="F7" i="17"/>
  <c r="F19" i="17" s="1"/>
  <c r="E19" i="18"/>
  <c r="D19" i="18"/>
  <c r="C19" i="18"/>
  <c r="F18" i="18"/>
  <c r="F17" i="18"/>
  <c r="F16" i="18"/>
  <c r="F15" i="18"/>
  <c r="F14" i="18"/>
  <c r="F13" i="18"/>
  <c r="F12" i="18"/>
  <c r="F11" i="18"/>
  <c r="F7" i="18"/>
  <c r="F19" i="18" s="1"/>
  <c r="E19" i="19"/>
  <c r="D19" i="19"/>
  <c r="C19" i="19"/>
  <c r="F18" i="19"/>
  <c r="F17" i="19"/>
  <c r="F16" i="19"/>
  <c r="F15" i="19"/>
  <c r="F14" i="19"/>
  <c r="F13" i="19"/>
  <c r="F12" i="19"/>
  <c r="F11" i="19"/>
  <c r="F7" i="19"/>
  <c r="F19" i="19" s="1"/>
  <c r="E19" i="20"/>
  <c r="D19" i="20"/>
  <c r="C19" i="20"/>
  <c r="F18" i="20"/>
  <c r="F17" i="20"/>
  <c r="F16" i="20"/>
  <c r="F15" i="20"/>
  <c r="F14" i="20"/>
  <c r="F13" i="20"/>
  <c r="F12" i="20"/>
  <c r="F11" i="20"/>
  <c r="F9" i="20"/>
  <c r="F19" i="20" s="1"/>
  <c r="F7" i="20"/>
  <c r="D19" i="21"/>
  <c r="C19" i="21"/>
  <c r="F18" i="21"/>
  <c r="F17" i="21"/>
  <c r="F16" i="21"/>
  <c r="F15" i="21"/>
  <c r="F14" i="21"/>
  <c r="F13" i="21"/>
  <c r="F12" i="21"/>
  <c r="F9" i="21"/>
  <c r="F7" i="21"/>
  <c r="E5" i="21"/>
  <c r="F5" i="21" s="1"/>
  <c r="D5" i="21"/>
  <c r="E19" i="22"/>
  <c r="D19" i="22"/>
  <c r="C19" i="22"/>
  <c r="F18" i="22"/>
  <c r="F17" i="22"/>
  <c r="F16" i="22"/>
  <c r="F15" i="22"/>
  <c r="F14" i="22"/>
  <c r="F13" i="22"/>
  <c r="F12" i="22"/>
  <c r="F11" i="22"/>
  <c r="F9" i="22"/>
  <c r="F7" i="22"/>
  <c r="F19" i="22" s="1"/>
  <c r="F5" i="22"/>
  <c r="D19" i="23"/>
  <c r="C19" i="23"/>
  <c r="F18" i="23"/>
  <c r="F17" i="23"/>
  <c r="F16" i="23"/>
  <c r="F15" i="23"/>
  <c r="F14" i="23"/>
  <c r="F13" i="23"/>
  <c r="F12" i="23"/>
  <c r="F11" i="23"/>
  <c r="F9" i="23"/>
  <c r="F7" i="23"/>
  <c r="E5" i="23"/>
  <c r="E19" i="23" s="1"/>
  <c r="E19" i="24"/>
  <c r="D19" i="24"/>
  <c r="C19" i="24"/>
  <c r="F18" i="24"/>
  <c r="F17" i="24"/>
  <c r="F16" i="24"/>
  <c r="F15" i="24"/>
  <c r="F14" i="24"/>
  <c r="F13" i="24"/>
  <c r="F12" i="24"/>
  <c r="F11" i="24"/>
  <c r="F9" i="24"/>
  <c r="F7" i="24"/>
  <c r="F19" i="24" s="1"/>
  <c r="F5" i="24"/>
  <c r="F19" i="26" l="1"/>
  <c r="F19" i="25"/>
  <c r="F19" i="21"/>
  <c r="F5" i="23"/>
  <c r="F19" i="23" s="1"/>
  <c r="E19" i="21"/>
</calcChain>
</file>

<file path=xl/sharedStrings.xml><?xml version="1.0" encoding="utf-8"?>
<sst xmlns="http://schemas.openxmlformats.org/spreadsheetml/2006/main" count="771" uniqueCount="75">
  <si>
    <t>附件1</t>
  </si>
  <si>
    <t>长春市蔬菜进销存情况统计表</t>
  </si>
  <si>
    <t>序号</t>
  </si>
  <si>
    <t>单位</t>
  </si>
  <si>
    <t>上日库存量</t>
  </si>
  <si>
    <t>当日调入量</t>
  </si>
  <si>
    <t>当日调出量</t>
  </si>
  <si>
    <t>当日库存量</t>
  </si>
  <si>
    <t>货源地</t>
  </si>
  <si>
    <t>进货渠道</t>
  </si>
  <si>
    <t>市级政府自采</t>
  </si>
  <si>
    <t>海吉星东北亚相关业户</t>
  </si>
  <si>
    <t>产地直发</t>
  </si>
  <si>
    <t>当日采购量</t>
  </si>
  <si>
    <t>当日派发量</t>
  </si>
  <si>
    <t>各城区、开发区自采</t>
  </si>
  <si>
    <t>吉林省域外</t>
  </si>
  <si>
    <t>当日接收量</t>
  </si>
  <si>
    <t>各城区接收
省内市州驰援</t>
  </si>
  <si>
    <t xml:space="preserve">     单位</t>
  </si>
  <si>
    <t>当日进货量</t>
  </si>
  <si>
    <t>当日销售量</t>
  </si>
  <si>
    <t>海吉星</t>
  </si>
  <si>
    <t>辽宁、河北、山东、内蒙古、湖南、河南、四川、福建、北京、云南、广东、浙江等</t>
  </si>
  <si>
    <t>国欧仓储</t>
  </si>
  <si>
    <t>辽宁、山东寿光、河南、河北、内蒙、黑龙江、福建、四川</t>
  </si>
  <si>
    <t>地利生鲜</t>
  </si>
  <si>
    <t>北京、山东、沈阳（目前以北京为主）</t>
  </si>
  <si>
    <t>批发市场采购</t>
  </si>
  <si>
    <t>新天地</t>
  </si>
  <si>
    <t>河北高碑店、山东聊城、内蒙</t>
  </si>
  <si>
    <t>市场采购、产地直发</t>
  </si>
  <si>
    <t>亚泰超市</t>
  </si>
  <si>
    <t>山东、北京、河北</t>
  </si>
  <si>
    <t>永辉超市</t>
  </si>
  <si>
    <t>北京、哈尔滨</t>
  </si>
  <si>
    <t>北京产地直发，哈尔滨市场采购</t>
  </si>
  <si>
    <t>远方超市</t>
  </si>
  <si>
    <t>全国各地产地、北京</t>
  </si>
  <si>
    <t>全国各地产地直发60%
北京新发地市场采购40%</t>
  </si>
  <si>
    <t>供销社</t>
  </si>
  <si>
    <t>山东、福建、湖北、云南、黑龙江、甘肃</t>
  </si>
  <si>
    <t>合计</t>
  </si>
  <si>
    <t>4月15日长春市蔬菜进销存情况统计表</t>
  </si>
  <si>
    <t>单位：吨</t>
  </si>
  <si>
    <t>海吉星相关业户</t>
  </si>
  <si>
    <t>各城区、开发区
自采</t>
  </si>
  <si>
    <t>各城区接受
省内市州驰援</t>
  </si>
  <si>
    <t>辽宁、山东寿光、河南、河北、内蒙、
黑龙江、福建、四川</t>
  </si>
  <si>
    <t>河北高碑店、山东
聊城、内蒙</t>
  </si>
  <si>
    <t>市场采购、
产地直发</t>
  </si>
  <si>
    <t>北京产地直发；哈尔滨市场采购</t>
  </si>
  <si>
    <t>全国各地产地直发（占六成）；北京新发地市场采购（占四成）；</t>
  </si>
  <si>
    <t xml:space="preserve">备注：1、当日统计数据为上日数据。 2、市级政府自采通过吉林省域外直接采购，今日清库存，将库存免费分给双阳、农安、公主岭、九台。 3、各城区自采是各城区通过吉林省域外直接采购。4、海吉星市场因为关闭蔬菜已全部腐烂。 </t>
  </si>
  <si>
    <t>4月14日长春市蔬菜进销存情况统计表</t>
  </si>
  <si>
    <t xml:space="preserve">备注：1、当日统计数据为上日数据。 2、市级政府自采通过吉林省域外直接采购。 3、各城区自采是各城区通过吉林省域外直接采购。4、海吉星市场因为关闭蔬菜已全部腐烂。 </t>
  </si>
  <si>
    <t>4月13日长春市蔬菜进销存情况统计表</t>
  </si>
  <si>
    <t>4月12日长春市蔬菜进销存情况统计表</t>
  </si>
  <si>
    <t xml:space="preserve">备注：1、当日统计数据为上日数据。 2、市级政府自采通过吉林省域外直接采购。 3、各城区自采是各城区通过吉林省域外直接采购。 </t>
  </si>
  <si>
    <t>4月11日长春市蔬菜进销存情况统计表</t>
  </si>
  <si>
    <t xml:space="preserve">备注：1、当日统计数据为上日数据。 2、市级政府自采通过吉林省域外直接采购。 3、各城区自采是各城区通过吉林省域外直接采购。4、各城区接受省内市州驰援为0。 </t>
  </si>
  <si>
    <t>4月10日长春市蔬菜进销存情况统计表</t>
  </si>
  <si>
    <t>4月9日长春市蔬菜进销存情况统计表</t>
  </si>
  <si>
    <t xml:space="preserve">    单位</t>
  </si>
  <si>
    <t xml:space="preserve">备注：1、当日统计数据为上日数据。 2、市级政府自采通过吉林省域外直接采购。 3、各城区自采是各城区通过吉林省域外直接采购。
            4、海吉星因关闭部分非耐储菜已烂掉。
         </t>
  </si>
  <si>
    <t>4月8日长春市蔬菜进销存情况统计表</t>
  </si>
  <si>
    <t xml:space="preserve">备注：1、当日统计数据为上日数据。 2、市级政府自采通过吉林省域外直接采购。 3、各城区自采是各城区通过吉林省域外直接采购。
           4、海吉星因关闭部分非耐储菜已烂掉。
         </t>
  </si>
  <si>
    <t>4月7日长春市蔬菜进销存情况统计表</t>
  </si>
  <si>
    <t>公主岭等四县分拣</t>
  </si>
  <si>
    <t>备注：1、当日统计数据为上日数据。
2、公主岭四县分拣库存清零说明：根据市里指示，公主岭等四县库存全部移交当地，库存清零。
3、海吉星库存变动情况说明：市场经过3月28日、29日两天的封闭，3月30日至4月1日市场进货量和交易量均大幅增涨，4月2日市场库存量约935吨，应政府保供要求，为保证市场充足的供应量，公司通过多个渠道联系货源，保证市场内稳定的库存，4月3日因疫情市场暂停交易。经重新库存统计确认，市场库存量约为1446吨。</t>
  </si>
  <si>
    <t>4月6日长春市蔬菜进销存情况统计表</t>
  </si>
  <si>
    <t>备注：当日统计数据为上日数据</t>
  </si>
  <si>
    <t>统计日期4月16日     单位：吨</t>
    <phoneticPr fontId="0" type="noConversion"/>
  </si>
  <si>
    <t>统计日期4月18日     单位：吨</t>
    <phoneticPr fontId="0" type="noConversion"/>
  </si>
  <si>
    <t>统计日期4月17日     单位：吨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</si>
</sst>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25">
    <font>
      <sz val="11"/>
      <name val="宋体"/>
      <charset val="134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1"/>
      <color rgb="FF000000"/>
      <name val="黑体"/>
      <family val="3"/>
      <charset val="134"/>
    </font>
    <font>
      <b/>
      <sz val="22"/>
      <name val="宋体"/>
      <family val="3"/>
      <charset val="134"/>
    </font>
    <font>
      <b/>
      <sz val="16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2"/>
      <color rgb="FF000000"/>
      <name val="仿宋"/>
      <family val="3"/>
      <charset val="134"/>
    </font>
    <font>
      <sz val="12"/>
      <name val="仿宋"/>
      <family val="3"/>
      <charset val="134"/>
    </font>
    <font>
      <b/>
      <sz val="12"/>
      <color rgb="FFFF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4"/>
      <name val="宋体"/>
      <family val="3"/>
      <charset val="134"/>
    </font>
    <font>
      <sz val="12"/>
      <color rgb="FF000000"/>
      <name val="方正小标宋简体"/>
      <family val="4"/>
      <charset val="134"/>
    </font>
    <font>
      <b/>
      <sz val="20"/>
      <name val="宋体"/>
      <family val="3"/>
      <charset val="134"/>
    </font>
    <font>
      <b/>
      <sz val="20"/>
      <name val="方正小标宋_GBK"/>
      <charset val="134"/>
    </font>
    <font>
      <b/>
      <sz val="11"/>
      <name val="宋体"/>
      <family val="3"/>
      <charset val="134"/>
    </font>
    <font>
      <sz val="11"/>
      <name val="仿宋"/>
      <family val="3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2F7FC"/>
        <bgColor indexed="64"/>
      </patternFill>
    </fill>
    <fill>
      <patternFill patternType="solid">
        <fgColor rgb="FFFDFEEC"/>
        <bgColor indexed="64"/>
      </patternFill>
    </fill>
    <fill>
      <patternFill patternType="solid">
        <fgColor rgb="FFFFFFFF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4" fillId="0" borderId="0">
      <alignment vertical="center"/>
    </xf>
    <xf numFmtId="0" fontId="3" fillId="0" borderId="0">
      <alignment vertical="center"/>
    </xf>
    <xf numFmtId="0" fontId="24" fillId="0" borderId="0">
      <alignment vertical="center"/>
    </xf>
  </cellStyleXfs>
  <cellXfs count="62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176" fontId="9" fillId="2" borderId="5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/>
    </xf>
    <xf numFmtId="0" fontId="8" fillId="0" borderId="9" xfId="0" applyFont="1" applyBorder="1" applyAlignment="1">
      <alignment vertical="center" wrapText="1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 wrapText="1"/>
    </xf>
    <xf numFmtId="176" fontId="10" fillId="3" borderId="12" xfId="0" applyNumberFormat="1" applyFont="1" applyFill="1" applyBorder="1" applyAlignment="1">
      <alignment horizontal="center" vertical="center"/>
    </xf>
    <xf numFmtId="176" fontId="11" fillId="3" borderId="13" xfId="0" applyNumberFormat="1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176" fontId="12" fillId="4" borderId="15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177" fontId="9" fillId="2" borderId="17" xfId="0" applyNumberFormat="1" applyFont="1" applyFill="1" applyBorder="1" applyAlignment="1">
      <alignment horizontal="center" vertical="center" wrapText="1"/>
    </xf>
    <xf numFmtId="0" fontId="1" fillId="0" borderId="18" xfId="0" applyFont="1" applyBorder="1" applyAlignment="1">
      <alignment vertical="center" wrapText="1"/>
    </xf>
    <xf numFmtId="176" fontId="10" fillId="3" borderId="19" xfId="0" applyNumberFormat="1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left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vertical="center"/>
    </xf>
    <xf numFmtId="176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176" fontId="0" fillId="0" borderId="27" xfId="0" applyNumberFormat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19" fillId="0" borderId="29" xfId="0" applyFont="1" applyBorder="1" applyAlignment="1">
      <alignment vertical="center" wrapText="1"/>
    </xf>
    <xf numFmtId="176" fontId="20" fillId="0" borderId="30" xfId="0" applyNumberFormat="1" applyFont="1" applyBorder="1" applyAlignment="1">
      <alignment horizontal="center" vertical="center"/>
    </xf>
    <xf numFmtId="176" fontId="20" fillId="0" borderId="31" xfId="0" applyNumberFormat="1" applyFont="1" applyBorder="1" applyAlignment="1">
      <alignment horizontal="center" vertical="center" wrapText="1"/>
    </xf>
    <xf numFmtId="176" fontId="19" fillId="0" borderId="32" xfId="0" applyNumberFormat="1" applyFont="1" applyBorder="1" applyAlignment="1">
      <alignment horizontal="center" vertical="center"/>
    </xf>
    <xf numFmtId="0" fontId="21" fillId="0" borderId="33" xfId="0" applyFont="1" applyBorder="1" applyAlignment="1">
      <alignment horizontal="left" vertical="center" wrapText="1"/>
    </xf>
    <xf numFmtId="0" fontId="21" fillId="0" borderId="34" xfId="0" applyFont="1" applyBorder="1" applyAlignment="1">
      <alignment vertical="center" wrapText="1"/>
    </xf>
    <xf numFmtId="0" fontId="21" fillId="0" borderId="3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2" fillId="0" borderId="46" xfId="0" applyFont="1" applyBorder="1" applyAlignment="1">
      <alignment horizontal="center" vertical="center" wrapText="1"/>
    </xf>
    <xf numFmtId="0" fontId="19" fillId="0" borderId="29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36" xfId="0" applyFont="1" applyBorder="1" applyAlignment="1">
      <alignment horizontal="right" vertical="center"/>
    </xf>
    <xf numFmtId="0" fontId="19" fillId="0" borderId="38" xfId="0" applyFont="1" applyBorder="1" applyAlignment="1">
      <alignment horizontal="center" vertical="center"/>
    </xf>
    <xf numFmtId="0" fontId="19" fillId="0" borderId="37" xfId="0" applyFont="1" applyBorder="1" applyAlignment="1">
      <alignment horizontal="center" vertical="center"/>
    </xf>
    <xf numFmtId="0" fontId="23" fillId="0" borderId="43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15" fillId="0" borderId="39" xfId="0" applyFont="1" applyBorder="1" applyAlignment="1">
      <alignment horizontal="right" vertical="center"/>
    </xf>
    <xf numFmtId="0" fontId="1" fillId="4" borderId="41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0" borderId="43" xfId="0" applyFont="1" applyBorder="1" applyAlignment="1">
      <alignment horizontal="left" vertical="center" wrapText="1"/>
    </xf>
    <xf numFmtId="0" fontId="1" fillId="0" borderId="42" xfId="0" applyFont="1" applyBorder="1" applyAlignment="1">
      <alignment horizontal="left" vertical="center"/>
    </xf>
    <xf numFmtId="0" fontId="7" fillId="0" borderId="44" xfId="0" applyFont="1" applyBorder="1" applyAlignment="1">
      <alignment horizontal="right" vertical="center"/>
    </xf>
    <xf numFmtId="0" fontId="1" fillId="4" borderId="45" xfId="0" applyFont="1" applyFill="1" applyBorder="1" applyAlignment="1">
      <alignment horizontal="center" vertical="center"/>
    </xf>
  </cellXfs>
  <cellStyles count="4">
    <cellStyle name="常规" xfId="0" builtinId="0"/>
    <cellStyle name="常规 2" xfId="2" xr:uid="{00000000-0005-0000-0000-000002000000}"/>
    <cellStyle name="常规 3" xfId="3" xr:uid="{00000000-0005-0000-0000-000019000000}"/>
    <cellStyle name="常规 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B4687-3624-43A1-8688-5F8F435814CC}">
  <dimension ref="A1:J21"/>
  <sheetViews>
    <sheetView tabSelected="1" view="pageBreakPreview" zoomScale="87" zoomScaleNormal="87" workbookViewId="0">
      <selection activeCell="C19" sqref="C19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5" customWidth="1"/>
    <col min="7" max="7" width="33.375" style="45" customWidth="1"/>
    <col min="8" max="8" width="25.625" style="45" customWidth="1"/>
    <col min="9" max="16384" width="9" style="45"/>
  </cols>
  <sheetData>
    <row r="1" spans="1:10" ht="24.95" customHeight="1">
      <c r="A1" s="32" t="s">
        <v>0</v>
      </c>
    </row>
    <row r="2" spans="1:10" ht="23.1" customHeight="1">
      <c r="A2" s="48" t="s">
        <v>1</v>
      </c>
      <c r="B2" s="49"/>
      <c r="C2" s="49"/>
      <c r="D2" s="49"/>
      <c r="E2" s="49"/>
      <c r="F2" s="49"/>
      <c r="G2" s="49"/>
      <c r="H2" s="49"/>
    </row>
    <row r="3" spans="1:10" ht="25.5" customHeight="1">
      <c r="A3" s="50" t="s">
        <v>73</v>
      </c>
      <c r="B3" s="50"/>
      <c r="C3" s="50"/>
      <c r="D3" s="50"/>
      <c r="E3" s="50"/>
      <c r="F3" s="50"/>
      <c r="G3" s="50"/>
      <c r="H3" s="50"/>
    </row>
    <row r="4" spans="1:10" s="1" customFormat="1" ht="27" customHeight="1">
      <c r="A4" s="33" t="s">
        <v>2</v>
      </c>
      <c r="B4" s="33" t="s">
        <v>3</v>
      </c>
      <c r="C4" s="33" t="s">
        <v>4</v>
      </c>
      <c r="D4" s="33" t="s">
        <v>5</v>
      </c>
      <c r="E4" s="33" t="s">
        <v>6</v>
      </c>
      <c r="F4" s="33" t="s">
        <v>7</v>
      </c>
      <c r="G4" s="33" t="s">
        <v>8</v>
      </c>
      <c r="H4" s="33" t="s">
        <v>9</v>
      </c>
    </row>
    <row r="5" spans="1:10" s="1" customFormat="1" ht="27" customHeight="1">
      <c r="A5" s="34">
        <v>1</v>
      </c>
      <c r="B5" s="35" t="s">
        <v>10</v>
      </c>
      <c r="C5" s="36">
        <v>189.90999999999997</v>
      </c>
      <c r="D5" s="36">
        <v>86.5</v>
      </c>
      <c r="E5" s="36">
        <f>118+0.74</f>
        <v>118.74</v>
      </c>
      <c r="F5" s="36">
        <f>C5+D5-E5</f>
        <v>157.66999999999996</v>
      </c>
      <c r="G5" s="46" t="s">
        <v>11</v>
      </c>
      <c r="H5" s="37" t="s">
        <v>12</v>
      </c>
    </row>
    <row r="6" spans="1:10" s="1" customFormat="1" ht="27" customHeight="1">
      <c r="A6" s="37" t="s">
        <v>2</v>
      </c>
      <c r="B6" s="37" t="s">
        <v>3</v>
      </c>
      <c r="C6" s="37" t="s">
        <v>4</v>
      </c>
      <c r="D6" s="37" t="s">
        <v>13</v>
      </c>
      <c r="E6" s="37" t="s">
        <v>14</v>
      </c>
      <c r="F6" s="37" t="s">
        <v>7</v>
      </c>
      <c r="G6" s="37"/>
      <c r="H6" s="37"/>
    </row>
    <row r="7" spans="1:10" s="1" customFormat="1" ht="27" customHeight="1">
      <c r="A7" s="34">
        <v>1</v>
      </c>
      <c r="B7" s="35" t="s">
        <v>15</v>
      </c>
      <c r="C7" s="36">
        <v>1021.0625000000011</v>
      </c>
      <c r="D7" s="36">
        <v>311.49</v>
      </c>
      <c r="E7" s="36">
        <v>468.49</v>
      </c>
      <c r="F7" s="36">
        <f>C7+D7-E7</f>
        <v>864.06250000000114</v>
      </c>
      <c r="G7" s="37" t="s">
        <v>16</v>
      </c>
      <c r="H7" s="37" t="s">
        <v>12</v>
      </c>
    </row>
    <row r="8" spans="1:10" s="1" customFormat="1" ht="27" customHeight="1">
      <c r="A8" s="37" t="s">
        <v>2</v>
      </c>
      <c r="B8" s="37" t="s">
        <v>3</v>
      </c>
      <c r="C8" s="37" t="s">
        <v>4</v>
      </c>
      <c r="D8" s="37" t="s">
        <v>17</v>
      </c>
      <c r="E8" s="37" t="s">
        <v>14</v>
      </c>
      <c r="F8" s="37" t="s">
        <v>7</v>
      </c>
      <c r="G8" s="37"/>
      <c r="H8" s="37"/>
    </row>
    <row r="9" spans="1:10" s="1" customFormat="1" ht="27" customHeight="1">
      <c r="A9" s="34">
        <v>1</v>
      </c>
      <c r="B9" s="35" t="s">
        <v>18</v>
      </c>
      <c r="C9" s="36">
        <v>696.40999999999963</v>
      </c>
      <c r="D9" s="36">
        <v>42.8</v>
      </c>
      <c r="E9" s="36">
        <v>186.51</v>
      </c>
      <c r="F9" s="36">
        <f>C9+D9-E9</f>
        <v>552.69999999999959</v>
      </c>
      <c r="G9" s="37"/>
      <c r="H9" s="37"/>
    </row>
    <row r="10" spans="1:10" s="2" customFormat="1" ht="27" customHeight="1">
      <c r="A10" s="33" t="s">
        <v>2</v>
      </c>
      <c r="B10" s="38" t="s">
        <v>19</v>
      </c>
      <c r="C10" s="47" t="s">
        <v>4</v>
      </c>
      <c r="D10" s="33" t="s">
        <v>20</v>
      </c>
      <c r="E10" s="33" t="s">
        <v>21</v>
      </c>
      <c r="F10" s="33" t="s">
        <v>7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>C11+D11-E11</f>
        <v>0</v>
      </c>
      <c r="G11" s="42" t="s">
        <v>23</v>
      </c>
      <c r="H11" s="43" t="s">
        <v>12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161</v>
      </c>
      <c r="D12" s="36">
        <v>59</v>
      </c>
      <c r="E12" s="36">
        <v>75</v>
      </c>
      <c r="F12" s="36">
        <f t="shared" ref="F12:F18" si="0">C12+D12-E12</f>
        <v>145</v>
      </c>
      <c r="G12" s="42" t="s">
        <v>25</v>
      </c>
      <c r="H12" s="43" t="s">
        <v>12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510.35599999999999</v>
      </c>
      <c r="D13" s="36">
        <v>59.43</v>
      </c>
      <c r="E13" s="36">
        <v>54.879999999999995</v>
      </c>
      <c r="F13" s="36">
        <f t="shared" si="0"/>
        <v>514.90599999999995</v>
      </c>
      <c r="G13" s="42" t="s">
        <v>27</v>
      </c>
      <c r="H13" s="43" t="s">
        <v>28</v>
      </c>
      <c r="J13" s="30"/>
    </row>
    <row r="14" spans="1:10" s="1" customFormat="1" ht="27" customHeight="1">
      <c r="A14" s="34">
        <v>4</v>
      </c>
      <c r="B14" s="35" t="s">
        <v>29</v>
      </c>
      <c r="C14" s="36">
        <v>210.85040860000001</v>
      </c>
      <c r="D14" s="36">
        <v>0</v>
      </c>
      <c r="E14" s="36">
        <v>64</v>
      </c>
      <c r="F14" s="36">
        <f t="shared" si="0"/>
        <v>146.85040860000001</v>
      </c>
      <c r="G14" s="42" t="s">
        <v>30</v>
      </c>
      <c r="H14" s="43" t="s">
        <v>31</v>
      </c>
      <c r="J14" s="30"/>
    </row>
    <row r="15" spans="1:10" s="1" customFormat="1" ht="27" customHeight="1">
      <c r="A15" s="34">
        <v>5</v>
      </c>
      <c r="B15" s="35" t="s">
        <v>32</v>
      </c>
      <c r="C15" s="36">
        <v>107.5</v>
      </c>
      <c r="D15" s="36">
        <v>16</v>
      </c>
      <c r="E15" s="36">
        <v>15</v>
      </c>
      <c r="F15" s="36">
        <f t="shared" si="0"/>
        <v>108.5</v>
      </c>
      <c r="G15" s="42" t="s">
        <v>33</v>
      </c>
      <c r="H15" s="43" t="s">
        <v>12</v>
      </c>
      <c r="J15" s="30"/>
    </row>
    <row r="16" spans="1:10" s="1" customFormat="1" ht="27" customHeight="1">
      <c r="A16" s="34">
        <v>6</v>
      </c>
      <c r="B16" s="35" t="s">
        <v>37</v>
      </c>
      <c r="C16" s="36">
        <v>60.3</v>
      </c>
      <c r="D16" s="36">
        <v>14.5</v>
      </c>
      <c r="E16" s="36">
        <v>18.5</v>
      </c>
      <c r="F16" s="36">
        <f>C16+D16-E16</f>
        <v>56.3</v>
      </c>
      <c r="G16" s="42" t="s">
        <v>38</v>
      </c>
      <c r="H16" s="43" t="s">
        <v>39</v>
      </c>
      <c r="J16" s="30"/>
    </row>
    <row r="17" spans="1:10" s="1" customFormat="1" ht="27" customHeight="1">
      <c r="A17" s="34">
        <v>7</v>
      </c>
      <c r="B17" s="35" t="s">
        <v>34</v>
      </c>
      <c r="C17" s="36">
        <v>93.169342</v>
      </c>
      <c r="D17" s="36">
        <v>18.05</v>
      </c>
      <c r="E17" s="36">
        <v>66.599999999999994</v>
      </c>
      <c r="F17" s="36">
        <f t="shared" si="0"/>
        <v>44.619342000000003</v>
      </c>
      <c r="G17" s="42" t="s">
        <v>35</v>
      </c>
      <c r="H17" s="43" t="s">
        <v>36</v>
      </c>
      <c r="J17" s="30"/>
    </row>
    <row r="18" spans="1:10" s="1" customFormat="1" ht="27" customHeight="1">
      <c r="A18" s="34">
        <v>8</v>
      </c>
      <c r="B18" s="35" t="s">
        <v>40</v>
      </c>
      <c r="C18" s="36">
        <v>677</v>
      </c>
      <c r="D18" s="36">
        <v>0</v>
      </c>
      <c r="E18" s="36">
        <v>79.599999999999994</v>
      </c>
      <c r="F18" s="36">
        <f t="shared" si="0"/>
        <v>597.4</v>
      </c>
      <c r="G18" s="42" t="s">
        <v>41</v>
      </c>
      <c r="H18" s="43" t="s">
        <v>12</v>
      </c>
      <c r="J18" s="30"/>
    </row>
    <row r="19" spans="1:10" s="3" customFormat="1" ht="27" customHeight="1">
      <c r="A19" s="51" t="s">
        <v>42</v>
      </c>
      <c r="B19" s="52"/>
      <c r="C19" s="41">
        <f>SUM(C11:C18)+C7+C5+C9</f>
        <v>3727.558250600001</v>
      </c>
      <c r="D19" s="41">
        <f>SUM(D11:D18)+D7+D5+D9</f>
        <v>607.77</v>
      </c>
      <c r="E19" s="41">
        <f>SUM(E11:E18)+E7+E5+E9</f>
        <v>1147.3200000000002</v>
      </c>
      <c r="F19" s="41">
        <f>SUM(F11:F18)+F7+F5+F9</f>
        <v>3188.0082506000008</v>
      </c>
      <c r="G19" s="44"/>
      <c r="H19" s="44"/>
    </row>
    <row r="20" spans="1:10" s="3" customFormat="1" ht="27" hidden="1" customHeight="1">
      <c r="A20" s="53"/>
      <c r="B20" s="53"/>
      <c r="C20" s="53"/>
      <c r="D20" s="53"/>
      <c r="E20" s="53"/>
      <c r="F20" s="53"/>
      <c r="G20" s="53"/>
      <c r="H20" s="53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39300641675633713" right="0.39300641675633713" top="0.39300641675633713" bottom="0.39300641675633713" header="0.11804080384922779" footer="0.11804080384922779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1"/>
  <sheetViews>
    <sheetView view="pageBreakPreview" topLeftCell="A16" zoomScale="87" zoomScaleNormal="87" workbookViewId="0">
      <selection activeCell="E24" sqref="E24"/>
    </sheetView>
  </sheetViews>
  <sheetFormatPr defaultColWidth="9" defaultRowHeight="13.5"/>
  <cols>
    <col min="1" max="1" width="5.625" style="4" customWidth="1"/>
    <col min="2" max="2" width="16.75" style="5" customWidth="1"/>
    <col min="3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10" ht="12.95" customHeight="1">
      <c r="A1" s="6"/>
    </row>
    <row r="2" spans="1:10" ht="32.25" customHeight="1">
      <c r="A2" s="54" t="s">
        <v>62</v>
      </c>
      <c r="B2" s="54"/>
      <c r="C2" s="54"/>
      <c r="D2" s="54"/>
      <c r="E2" s="54"/>
      <c r="F2" s="54"/>
      <c r="G2" s="54"/>
      <c r="H2" s="54"/>
    </row>
    <row r="3" spans="1:10" ht="32.25" customHeight="1">
      <c r="A3" s="60" t="s">
        <v>44</v>
      </c>
      <c r="B3" s="60"/>
      <c r="C3" s="60"/>
      <c r="D3" s="60"/>
      <c r="E3" s="60"/>
      <c r="F3" s="60"/>
      <c r="G3" s="60"/>
      <c r="H3" s="60"/>
    </row>
    <row r="4" spans="1:10" s="1" customFormat="1" ht="30.95" customHeight="1">
      <c r="A4" s="7" t="s">
        <v>2</v>
      </c>
      <c r="B4" s="7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</row>
    <row r="5" spans="1:10" s="1" customFormat="1" ht="62.25" customHeight="1">
      <c r="A5" s="9">
        <v>1</v>
      </c>
      <c r="B5" s="10" t="s">
        <v>10</v>
      </c>
      <c r="C5" s="11">
        <v>0</v>
      </c>
      <c r="D5" s="11">
        <v>691.52</v>
      </c>
      <c r="E5" s="11">
        <v>691.52</v>
      </c>
      <c r="F5" s="11">
        <v>0</v>
      </c>
      <c r="G5" s="22" t="s">
        <v>45</v>
      </c>
      <c r="H5" s="22" t="s">
        <v>12</v>
      </c>
    </row>
    <row r="6" spans="1:10" s="1" customFormat="1" ht="30.95" customHeight="1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2"/>
      <c r="H6" s="22"/>
    </row>
    <row r="7" spans="1:10" s="1" customFormat="1" ht="30" customHeight="1">
      <c r="A7" s="9">
        <v>1</v>
      </c>
      <c r="B7" s="10" t="s">
        <v>46</v>
      </c>
      <c r="C7" s="11">
        <v>0</v>
      </c>
      <c r="D7" s="11">
        <v>707.8</v>
      </c>
      <c r="E7" s="11">
        <v>610.4</v>
      </c>
      <c r="F7" s="11">
        <f>C7+D7-E7</f>
        <v>97.399999999999977</v>
      </c>
      <c r="G7" s="22" t="s">
        <v>16</v>
      </c>
      <c r="H7" s="22" t="s">
        <v>12</v>
      </c>
    </row>
    <row r="8" spans="1:10" s="1" customFormat="1" ht="30.95" customHeight="1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2"/>
      <c r="H8" s="22"/>
    </row>
    <row r="9" spans="1:10" s="1" customFormat="1" ht="30" customHeight="1">
      <c r="A9" s="9">
        <v>1</v>
      </c>
      <c r="B9" s="10" t="s">
        <v>47</v>
      </c>
      <c r="C9" s="11">
        <v>6.8</v>
      </c>
      <c r="D9" s="11">
        <v>60.8</v>
      </c>
      <c r="E9" s="11">
        <v>67.599999999999994</v>
      </c>
      <c r="F9" s="23">
        <v>0</v>
      </c>
      <c r="G9" s="22"/>
      <c r="H9" s="22"/>
    </row>
    <row r="10" spans="1:10" s="2" customFormat="1" ht="30.95" customHeight="1">
      <c r="A10" s="14" t="s">
        <v>2</v>
      </c>
      <c r="B10" s="15" t="s">
        <v>63</v>
      </c>
      <c r="C10" s="15" t="s">
        <v>4</v>
      </c>
      <c r="D10" s="7" t="s">
        <v>20</v>
      </c>
      <c r="E10" s="7" t="s">
        <v>21</v>
      </c>
      <c r="F10" s="7" t="s">
        <v>7</v>
      </c>
      <c r="G10" s="24"/>
      <c r="H10" s="24"/>
    </row>
    <row r="11" spans="1:10" s="1" customFormat="1" ht="45.75" customHeight="1">
      <c r="A11" s="16">
        <v>1</v>
      </c>
      <c r="B11" s="17" t="s">
        <v>22</v>
      </c>
      <c r="C11" s="18">
        <v>800</v>
      </c>
      <c r="D11" s="18">
        <v>0</v>
      </c>
      <c r="E11" s="25">
        <v>0</v>
      </c>
      <c r="F11" s="18">
        <v>800</v>
      </c>
      <c r="G11" s="26" t="s">
        <v>23</v>
      </c>
      <c r="H11" s="27" t="s">
        <v>12</v>
      </c>
      <c r="J11" s="30"/>
    </row>
    <row r="12" spans="1:10" s="1" customFormat="1" ht="45.75" customHeight="1">
      <c r="A12" s="16">
        <v>2</v>
      </c>
      <c r="B12" s="17" t="s">
        <v>24</v>
      </c>
      <c r="C12" s="18">
        <v>497</v>
      </c>
      <c r="D12" s="18">
        <v>585</v>
      </c>
      <c r="E12" s="25">
        <v>115</v>
      </c>
      <c r="F12" s="18">
        <v>967</v>
      </c>
      <c r="G12" s="28" t="s">
        <v>25</v>
      </c>
      <c r="H12" s="27" t="s">
        <v>12</v>
      </c>
      <c r="J12" s="30"/>
    </row>
    <row r="13" spans="1:10" s="1" customFormat="1" ht="34.5" customHeight="1">
      <c r="A13" s="16">
        <v>3</v>
      </c>
      <c r="B13" s="17" t="s">
        <v>29</v>
      </c>
      <c r="C13" s="18">
        <v>307.92040859999997</v>
      </c>
      <c r="D13" s="18">
        <v>20.67</v>
      </c>
      <c r="E13" s="19">
        <v>13.5</v>
      </c>
      <c r="F13" s="18">
        <v>315.09040859999999</v>
      </c>
      <c r="G13" s="28" t="s">
        <v>30</v>
      </c>
      <c r="H13" s="27" t="s">
        <v>31</v>
      </c>
      <c r="J13" s="30"/>
    </row>
    <row r="14" spans="1:10" s="1" customFormat="1" ht="30" customHeight="1">
      <c r="A14" s="16">
        <v>4</v>
      </c>
      <c r="B14" s="17" t="s">
        <v>26</v>
      </c>
      <c r="C14" s="19">
        <v>280.10599999999999</v>
      </c>
      <c r="D14" s="19">
        <v>14.13</v>
      </c>
      <c r="E14" s="19">
        <v>22.45</v>
      </c>
      <c r="F14" s="18">
        <v>271.786</v>
      </c>
      <c r="G14" s="28" t="s">
        <v>27</v>
      </c>
      <c r="H14" s="27" t="s">
        <v>28</v>
      </c>
      <c r="J14" s="30"/>
    </row>
    <row r="15" spans="1:10" s="1" customFormat="1" ht="34.5" customHeight="1">
      <c r="A15" s="16">
        <v>5</v>
      </c>
      <c r="B15" s="17" t="s">
        <v>37</v>
      </c>
      <c r="C15" s="19">
        <v>64.900000000000006</v>
      </c>
      <c r="D15" s="19">
        <v>12</v>
      </c>
      <c r="E15" s="19">
        <v>15.9</v>
      </c>
      <c r="F15" s="18">
        <v>61</v>
      </c>
      <c r="G15" s="28" t="s">
        <v>38</v>
      </c>
      <c r="H15" s="27" t="s">
        <v>52</v>
      </c>
      <c r="J15" s="30"/>
    </row>
    <row r="16" spans="1:10" s="1" customFormat="1" ht="19.5" customHeight="1">
      <c r="A16" s="16">
        <v>6</v>
      </c>
      <c r="B16" s="20" t="s">
        <v>32</v>
      </c>
      <c r="C16" s="19">
        <v>49</v>
      </c>
      <c r="D16" s="19">
        <v>3</v>
      </c>
      <c r="E16" s="19">
        <v>17</v>
      </c>
      <c r="F16" s="18">
        <v>35</v>
      </c>
      <c r="G16" s="28" t="s">
        <v>33</v>
      </c>
      <c r="H16" s="27" t="s">
        <v>12</v>
      </c>
      <c r="J16" s="30"/>
    </row>
    <row r="17" spans="1:10" s="1" customFormat="1" ht="29.25" customHeight="1">
      <c r="A17" s="16">
        <v>7</v>
      </c>
      <c r="B17" s="17" t="s">
        <v>34</v>
      </c>
      <c r="C17" s="19">
        <v>30.029342</v>
      </c>
      <c r="D17" s="19">
        <v>31.79</v>
      </c>
      <c r="E17" s="19">
        <v>28.34</v>
      </c>
      <c r="F17" s="18">
        <v>33.479342000000003</v>
      </c>
      <c r="G17" s="28" t="s">
        <v>35</v>
      </c>
      <c r="H17" s="27" t="s">
        <v>51</v>
      </c>
      <c r="J17" s="30"/>
    </row>
    <row r="18" spans="1:10" s="1" customFormat="1" ht="29.25" customHeight="1">
      <c r="A18" s="16">
        <v>8</v>
      </c>
      <c r="B18" s="17" t="s">
        <v>40</v>
      </c>
      <c r="C18" s="18">
        <v>816</v>
      </c>
      <c r="D18" s="18">
        <v>66</v>
      </c>
      <c r="E18" s="19">
        <v>50</v>
      </c>
      <c r="F18" s="18">
        <v>832</v>
      </c>
      <c r="G18" s="28" t="s">
        <v>41</v>
      </c>
      <c r="H18" s="27" t="s">
        <v>12</v>
      </c>
      <c r="J18" s="30"/>
    </row>
    <row r="19" spans="1:10" s="3" customFormat="1" ht="24" customHeight="1">
      <c r="A19" s="56" t="s">
        <v>42</v>
      </c>
      <c r="B19" s="57"/>
      <c r="C19" s="21">
        <f>SUM(C11:C18)+C7+C5+C9</f>
        <v>2851.7557506000003</v>
      </c>
      <c r="D19" s="21">
        <f>SUM(D11:D18)+D7+D5+D9</f>
        <v>2192.71</v>
      </c>
      <c r="E19" s="21">
        <f>SUM(E11:E18)+E7+E5+E9</f>
        <v>1631.7099999999998</v>
      </c>
      <c r="F19" s="21">
        <f>SUM(F11:F18)+F7+F5+F9</f>
        <v>3412.7557506000003</v>
      </c>
      <c r="G19" s="29"/>
      <c r="H19" s="29"/>
    </row>
    <row r="20" spans="1:10" ht="66" customHeight="1">
      <c r="A20" s="58" t="s">
        <v>64</v>
      </c>
      <c r="B20" s="59"/>
      <c r="C20" s="59"/>
      <c r="D20" s="59"/>
      <c r="E20" s="59"/>
      <c r="F20" s="59"/>
      <c r="G20" s="59"/>
      <c r="H20" s="59"/>
    </row>
    <row r="21" spans="1:10" ht="20.25" customHeight="1"/>
  </sheetData>
  <mergeCells count="4">
    <mergeCell ref="A2:H2"/>
    <mergeCell ref="A3:H3"/>
    <mergeCell ref="A19:B19"/>
    <mergeCell ref="A20:H20"/>
  </mergeCells>
  <phoneticPr fontId="0" type="noConversion"/>
  <pageMargins left="0.19650320837816856" right="0.19650320837816856" top="3.8884025741749866E-2" bottom="3.8884025741749866E-2" header="0.11804080384922779" footer="0.11804080384922779"/>
  <pageSetup paperSize="9" scale="86" orientation="landscape" r:id="rId1"/>
  <extLst>
    <ext uri="{2D9387EB-5337-4D45-933B-B4D357D02E09}">
      <gutter val="0.0" pos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1"/>
  <sheetViews>
    <sheetView view="pageBreakPreview" topLeftCell="A16" zoomScale="87" zoomScaleNormal="87" workbookViewId="0">
      <selection activeCell="A20" sqref="A20:H20"/>
    </sheetView>
  </sheetViews>
  <sheetFormatPr defaultColWidth="9" defaultRowHeight="13.5"/>
  <cols>
    <col min="1" max="1" width="5.625" style="4" customWidth="1"/>
    <col min="2" max="2" width="16.75" style="5" customWidth="1"/>
    <col min="3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8" ht="12.95" customHeight="1">
      <c r="A1" s="6"/>
    </row>
    <row r="2" spans="1:8" ht="32.25" customHeight="1">
      <c r="A2" s="54" t="s">
        <v>65</v>
      </c>
      <c r="B2" s="54"/>
      <c r="C2" s="54"/>
      <c r="D2" s="54"/>
      <c r="E2" s="54"/>
      <c r="F2" s="54"/>
      <c r="G2" s="54"/>
      <c r="H2" s="54"/>
    </row>
    <row r="3" spans="1:8" ht="32.25" customHeight="1">
      <c r="A3" s="60" t="s">
        <v>44</v>
      </c>
      <c r="B3" s="60"/>
      <c r="C3" s="60"/>
      <c r="D3" s="60"/>
      <c r="E3" s="60"/>
      <c r="F3" s="60"/>
      <c r="G3" s="60"/>
      <c r="H3" s="60"/>
    </row>
    <row r="4" spans="1:8" s="1" customFormat="1" ht="30.95" customHeight="1">
      <c r="A4" s="7" t="s">
        <v>2</v>
      </c>
      <c r="B4" s="7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</row>
    <row r="5" spans="1:8" s="1" customFormat="1" ht="62.25" customHeight="1">
      <c r="A5" s="9">
        <v>1</v>
      </c>
      <c r="B5" s="10" t="s">
        <v>10</v>
      </c>
      <c r="C5" s="11">
        <v>0</v>
      </c>
      <c r="D5" s="11">
        <v>383.71</v>
      </c>
      <c r="E5" s="11">
        <v>383.71</v>
      </c>
      <c r="F5" s="11">
        <v>0</v>
      </c>
      <c r="G5" s="22" t="s">
        <v>45</v>
      </c>
      <c r="H5" s="22" t="s">
        <v>12</v>
      </c>
    </row>
    <row r="6" spans="1:8" s="1" customFormat="1" ht="30.95" customHeight="1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2"/>
      <c r="H6" s="22"/>
    </row>
    <row r="7" spans="1:8" s="1" customFormat="1" ht="30" customHeight="1">
      <c r="A7" s="9">
        <v>1</v>
      </c>
      <c r="B7" s="10" t="s">
        <v>15</v>
      </c>
      <c r="C7" s="11">
        <v>0</v>
      </c>
      <c r="D7" s="11">
        <v>388.1</v>
      </c>
      <c r="E7" s="11">
        <v>388.1</v>
      </c>
      <c r="F7" s="11">
        <v>0</v>
      </c>
      <c r="G7" s="22" t="s">
        <v>16</v>
      </c>
      <c r="H7" s="22" t="s">
        <v>12</v>
      </c>
    </row>
    <row r="8" spans="1:8" s="1" customFormat="1" ht="30.95" customHeight="1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2"/>
      <c r="H8" s="22"/>
    </row>
    <row r="9" spans="1:8" s="1" customFormat="1" ht="30" customHeight="1">
      <c r="A9" s="9">
        <v>1</v>
      </c>
      <c r="B9" s="10" t="s">
        <v>47</v>
      </c>
      <c r="C9" s="11">
        <v>0</v>
      </c>
      <c r="D9" s="11">
        <v>70</v>
      </c>
      <c r="E9" s="11">
        <v>63.2</v>
      </c>
      <c r="F9" s="23">
        <f>C9+D9-E9</f>
        <v>6.7999999999999972</v>
      </c>
      <c r="G9" s="22"/>
      <c r="H9" s="22"/>
    </row>
    <row r="10" spans="1:8" s="2" customFormat="1" ht="30.95" customHeight="1">
      <c r="A10" s="14" t="s">
        <v>2</v>
      </c>
      <c r="B10" s="15" t="s">
        <v>63</v>
      </c>
      <c r="C10" s="15" t="s">
        <v>4</v>
      </c>
      <c r="D10" s="7" t="s">
        <v>20</v>
      </c>
      <c r="E10" s="7" t="s">
        <v>21</v>
      </c>
      <c r="F10" s="7" t="s">
        <v>7</v>
      </c>
      <c r="G10" s="24"/>
      <c r="H10" s="24"/>
    </row>
    <row r="11" spans="1:8" s="1" customFormat="1" ht="45.75" customHeight="1">
      <c r="A11" s="16">
        <v>1</v>
      </c>
      <c r="B11" s="17" t="s">
        <v>22</v>
      </c>
      <c r="C11" s="18">
        <v>800</v>
      </c>
      <c r="D11" s="18">
        <v>0</v>
      </c>
      <c r="E11" s="25">
        <v>0</v>
      </c>
      <c r="F11" s="18">
        <f t="shared" ref="F11:F18" si="0">C11+D11-E11</f>
        <v>800</v>
      </c>
      <c r="G11" s="26" t="s">
        <v>23</v>
      </c>
      <c r="H11" s="27" t="s">
        <v>12</v>
      </c>
    </row>
    <row r="12" spans="1:8" s="1" customFormat="1" ht="45.75" customHeight="1">
      <c r="A12" s="16">
        <v>2</v>
      </c>
      <c r="B12" s="17" t="s">
        <v>24</v>
      </c>
      <c r="C12" s="18">
        <v>491</v>
      </c>
      <c r="D12" s="18">
        <v>80</v>
      </c>
      <c r="E12" s="25">
        <v>74</v>
      </c>
      <c r="F12" s="18">
        <f t="shared" si="0"/>
        <v>497</v>
      </c>
      <c r="G12" s="28" t="s">
        <v>25</v>
      </c>
      <c r="H12" s="27" t="s">
        <v>12</v>
      </c>
    </row>
    <row r="13" spans="1:8" s="1" customFormat="1" ht="34.5" customHeight="1">
      <c r="A13" s="16">
        <v>3</v>
      </c>
      <c r="B13" s="17" t="s">
        <v>29</v>
      </c>
      <c r="C13" s="18">
        <v>329.06965980000001</v>
      </c>
      <c r="D13" s="18">
        <v>0</v>
      </c>
      <c r="E13" s="19">
        <v>21.149251199999998</v>
      </c>
      <c r="F13" s="18">
        <f t="shared" si="0"/>
        <v>307.92040860000003</v>
      </c>
      <c r="G13" s="28" t="s">
        <v>30</v>
      </c>
      <c r="H13" s="27" t="s">
        <v>31</v>
      </c>
    </row>
    <row r="14" spans="1:8" s="1" customFormat="1" ht="30" customHeight="1">
      <c r="A14" s="16">
        <v>4</v>
      </c>
      <c r="B14" s="17" t="s">
        <v>26</v>
      </c>
      <c r="C14" s="19">
        <v>285.024</v>
      </c>
      <c r="D14" s="19">
        <v>32.563000000000002</v>
      </c>
      <c r="E14" s="19">
        <v>37.481000000000002</v>
      </c>
      <c r="F14" s="18">
        <f t="shared" si="0"/>
        <v>280.10599999999999</v>
      </c>
      <c r="G14" s="28" t="s">
        <v>27</v>
      </c>
      <c r="H14" s="27" t="s">
        <v>28</v>
      </c>
    </row>
    <row r="15" spans="1:8" s="1" customFormat="1" ht="34.5" customHeight="1">
      <c r="A15" s="16">
        <v>5</v>
      </c>
      <c r="B15" s="17" t="s">
        <v>37</v>
      </c>
      <c r="C15" s="19">
        <v>68.099999999999994</v>
      </c>
      <c r="D15" s="19">
        <v>13</v>
      </c>
      <c r="E15" s="19">
        <v>16.2</v>
      </c>
      <c r="F15" s="18">
        <f t="shared" si="0"/>
        <v>64.899999999999991</v>
      </c>
      <c r="G15" s="28" t="s">
        <v>38</v>
      </c>
      <c r="H15" s="27" t="s">
        <v>52</v>
      </c>
    </row>
    <row r="16" spans="1:8" s="1" customFormat="1" ht="19.5" customHeight="1">
      <c r="A16" s="16">
        <v>6</v>
      </c>
      <c r="B16" s="20" t="s">
        <v>32</v>
      </c>
      <c r="C16" s="19">
        <v>48</v>
      </c>
      <c r="D16" s="19">
        <v>17</v>
      </c>
      <c r="E16" s="19">
        <v>16</v>
      </c>
      <c r="F16" s="18">
        <f t="shared" si="0"/>
        <v>49</v>
      </c>
      <c r="G16" s="28" t="s">
        <v>33</v>
      </c>
      <c r="H16" s="27" t="s">
        <v>12</v>
      </c>
    </row>
    <row r="17" spans="1:8" s="1" customFormat="1" ht="29.25" customHeight="1">
      <c r="A17" s="16">
        <v>7</v>
      </c>
      <c r="B17" s="17" t="s">
        <v>34</v>
      </c>
      <c r="C17" s="19">
        <v>33.607004000000003</v>
      </c>
      <c r="D17" s="19">
        <v>27.1309</v>
      </c>
      <c r="E17" s="19">
        <v>30.708562000000001</v>
      </c>
      <c r="F17" s="18">
        <f t="shared" si="0"/>
        <v>30.029342</v>
      </c>
      <c r="G17" s="28" t="s">
        <v>35</v>
      </c>
      <c r="H17" s="27" t="s">
        <v>51</v>
      </c>
    </row>
    <row r="18" spans="1:8" s="1" customFormat="1" ht="29.25" customHeight="1">
      <c r="A18" s="16">
        <v>8</v>
      </c>
      <c r="B18" s="17" t="s">
        <v>40</v>
      </c>
      <c r="C18" s="18">
        <v>771</v>
      </c>
      <c r="D18" s="18">
        <v>165</v>
      </c>
      <c r="E18" s="19">
        <v>120</v>
      </c>
      <c r="F18" s="18">
        <f t="shared" si="0"/>
        <v>816</v>
      </c>
      <c r="G18" s="28" t="s">
        <v>41</v>
      </c>
      <c r="H18" s="27" t="s">
        <v>12</v>
      </c>
    </row>
    <row r="19" spans="1:8" s="3" customFormat="1" ht="24" customHeight="1">
      <c r="A19" s="56" t="s">
        <v>42</v>
      </c>
      <c r="B19" s="57"/>
      <c r="C19" s="21">
        <f>SUM(C11:C18)+C7+C5+C9</f>
        <v>2825.8006637999997</v>
      </c>
      <c r="D19" s="21">
        <f>SUM(D11:D18)+D7+D5+D9</f>
        <v>1176.5038999999999</v>
      </c>
      <c r="E19" s="21">
        <f>SUM(E11:E18)+E7+E5+E9</f>
        <v>1150.5488132</v>
      </c>
      <c r="F19" s="21">
        <f>SUM(F11:F18)+F7+F5+F9</f>
        <v>2851.7557506000003</v>
      </c>
      <c r="G19" s="29"/>
      <c r="H19" s="29"/>
    </row>
    <row r="20" spans="1:8" ht="66" customHeight="1">
      <c r="A20" s="58" t="s">
        <v>66</v>
      </c>
      <c r="B20" s="59"/>
      <c r="C20" s="59"/>
      <c r="D20" s="59"/>
      <c r="E20" s="59"/>
      <c r="F20" s="59"/>
      <c r="G20" s="59"/>
      <c r="H20" s="59"/>
    </row>
    <row r="21" spans="1:8" ht="20.25" customHeight="1"/>
  </sheetData>
  <mergeCells count="4">
    <mergeCell ref="A2:H2"/>
    <mergeCell ref="A3:H3"/>
    <mergeCell ref="A19:B19"/>
    <mergeCell ref="A20:H20"/>
  </mergeCells>
  <phoneticPr fontId="0" type="noConversion"/>
  <pageMargins left="0.19650320837816856" right="0.19650320837816856" top="3.8884025741749866E-2" bottom="3.8884025741749866E-2" header="0.11804080384922779" footer="0.11804080384922779"/>
  <pageSetup paperSize="9" scale="86" orientation="landscape" r:id="rId1"/>
  <extLst>
    <ext uri="{2D9387EB-5337-4D45-933B-B4D357D02E09}">
      <gutter val="0.0" pos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9"/>
  <sheetViews>
    <sheetView view="pageBreakPreview" topLeftCell="A4" zoomScale="87" zoomScaleNormal="87" workbookViewId="0">
      <selection activeCell="F9" sqref="F9:F16"/>
    </sheetView>
  </sheetViews>
  <sheetFormatPr defaultColWidth="9" defaultRowHeight="13.5"/>
  <cols>
    <col min="1" max="1" width="5.625" style="4" customWidth="1"/>
    <col min="2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8" ht="12.95" customHeight="1">
      <c r="A1" s="6"/>
    </row>
    <row r="2" spans="1:8" ht="32.25" customHeight="1">
      <c r="A2" s="54" t="s">
        <v>67</v>
      </c>
      <c r="B2" s="54"/>
      <c r="C2" s="54"/>
      <c r="D2" s="54"/>
      <c r="E2" s="54"/>
      <c r="F2" s="54"/>
      <c r="G2" s="54"/>
      <c r="H2" s="54"/>
    </row>
    <row r="3" spans="1:8" ht="32.25" customHeight="1">
      <c r="A3" s="60" t="s">
        <v>44</v>
      </c>
      <c r="B3" s="60"/>
      <c r="C3" s="60"/>
      <c r="D3" s="60"/>
      <c r="E3" s="60"/>
      <c r="F3" s="60"/>
      <c r="G3" s="60"/>
      <c r="H3" s="60"/>
    </row>
    <row r="4" spans="1:8" s="1" customFormat="1" ht="30.95" customHeight="1">
      <c r="A4" s="7" t="s">
        <v>2</v>
      </c>
      <c r="B4" s="7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</row>
    <row r="5" spans="1:8" s="1" customFormat="1" ht="30.95" customHeight="1">
      <c r="A5" s="9">
        <v>1</v>
      </c>
      <c r="B5" s="10" t="s">
        <v>68</v>
      </c>
      <c r="C5" s="11">
        <v>868.52</v>
      </c>
      <c r="D5" s="11">
        <v>0</v>
      </c>
      <c r="E5" s="11">
        <v>0</v>
      </c>
      <c r="F5" s="11">
        <v>0</v>
      </c>
      <c r="G5" s="22"/>
      <c r="H5" s="22"/>
    </row>
    <row r="6" spans="1:8" s="1" customFormat="1" ht="30.95" customHeight="1">
      <c r="A6" s="9" t="s">
        <v>2</v>
      </c>
      <c r="B6" s="12" t="s">
        <v>3</v>
      </c>
      <c r="C6" s="12" t="s">
        <v>4</v>
      </c>
      <c r="D6" s="13" t="s">
        <v>17</v>
      </c>
      <c r="E6" s="13" t="s">
        <v>14</v>
      </c>
      <c r="F6" s="13" t="s">
        <v>7</v>
      </c>
      <c r="G6" s="22"/>
      <c r="H6" s="22"/>
    </row>
    <row r="7" spans="1:8" s="1" customFormat="1" ht="30" customHeight="1">
      <c r="A7" s="9">
        <v>1</v>
      </c>
      <c r="B7" s="10" t="s">
        <v>47</v>
      </c>
      <c r="C7" s="11">
        <v>0</v>
      </c>
      <c r="D7" s="11">
        <v>0</v>
      </c>
      <c r="E7" s="11">
        <v>152.69999999999999</v>
      </c>
      <c r="F7" s="23">
        <v>0</v>
      </c>
      <c r="G7" s="22"/>
      <c r="H7" s="22"/>
    </row>
    <row r="8" spans="1:8" s="2" customFormat="1" ht="30.95" customHeight="1">
      <c r="A8" s="14" t="s">
        <v>2</v>
      </c>
      <c r="B8" s="15" t="s">
        <v>63</v>
      </c>
      <c r="C8" s="15" t="s">
        <v>4</v>
      </c>
      <c r="D8" s="7" t="s">
        <v>20</v>
      </c>
      <c r="E8" s="7" t="s">
        <v>21</v>
      </c>
      <c r="F8" s="7" t="s">
        <v>7</v>
      </c>
      <c r="G8" s="24"/>
      <c r="H8" s="24"/>
    </row>
    <row r="9" spans="1:8" s="1" customFormat="1" ht="45.75" customHeight="1">
      <c r="A9" s="16">
        <v>1</v>
      </c>
      <c r="B9" s="17" t="s">
        <v>22</v>
      </c>
      <c r="C9" s="18">
        <v>935</v>
      </c>
      <c r="D9" s="18">
        <v>0</v>
      </c>
      <c r="E9" s="25">
        <v>0</v>
      </c>
      <c r="F9" s="18">
        <v>1446</v>
      </c>
      <c r="G9" s="26" t="s">
        <v>23</v>
      </c>
      <c r="H9" s="27" t="s">
        <v>12</v>
      </c>
    </row>
    <row r="10" spans="1:8" s="1" customFormat="1" ht="45.75" customHeight="1">
      <c r="A10" s="16">
        <v>2</v>
      </c>
      <c r="B10" s="17" t="s">
        <v>24</v>
      </c>
      <c r="C10" s="18">
        <v>525</v>
      </c>
      <c r="D10" s="18">
        <v>15</v>
      </c>
      <c r="E10" s="25">
        <v>49</v>
      </c>
      <c r="F10" s="18">
        <f t="shared" ref="F10:F16" si="0">C10+D10-E10</f>
        <v>491</v>
      </c>
      <c r="G10" s="28" t="s">
        <v>25</v>
      </c>
      <c r="H10" s="27" t="s">
        <v>12</v>
      </c>
    </row>
    <row r="11" spans="1:8" s="1" customFormat="1" ht="34.5" customHeight="1">
      <c r="A11" s="16">
        <v>3</v>
      </c>
      <c r="B11" s="17" t="s">
        <v>29</v>
      </c>
      <c r="C11" s="18">
        <v>347.60965979999997</v>
      </c>
      <c r="D11" s="18">
        <v>0</v>
      </c>
      <c r="E11" s="19">
        <v>18.54</v>
      </c>
      <c r="F11" s="18">
        <f t="shared" si="0"/>
        <v>329.06965979999995</v>
      </c>
      <c r="G11" s="28" t="s">
        <v>30</v>
      </c>
      <c r="H11" s="27" t="s">
        <v>31</v>
      </c>
    </row>
    <row r="12" spans="1:8" s="1" customFormat="1" ht="30" customHeight="1">
      <c r="A12" s="16">
        <v>4</v>
      </c>
      <c r="B12" s="17" t="s">
        <v>26</v>
      </c>
      <c r="C12" s="19">
        <v>308.62400000000002</v>
      </c>
      <c r="D12" s="19">
        <v>13.881</v>
      </c>
      <c r="E12" s="19">
        <v>37.481000000000002</v>
      </c>
      <c r="F12" s="18">
        <f t="shared" si="0"/>
        <v>285.024</v>
      </c>
      <c r="G12" s="28" t="s">
        <v>27</v>
      </c>
      <c r="H12" s="27" t="s">
        <v>28</v>
      </c>
    </row>
    <row r="13" spans="1:8" s="1" customFormat="1" ht="34.5" customHeight="1">
      <c r="A13" s="16">
        <v>5</v>
      </c>
      <c r="B13" s="17" t="s">
        <v>37</v>
      </c>
      <c r="C13" s="19">
        <v>67.5</v>
      </c>
      <c r="D13" s="19">
        <v>16.5</v>
      </c>
      <c r="E13" s="19">
        <v>15.9</v>
      </c>
      <c r="F13" s="18">
        <f t="shared" si="0"/>
        <v>68.099999999999994</v>
      </c>
      <c r="G13" s="28" t="s">
        <v>38</v>
      </c>
      <c r="H13" s="27" t="s">
        <v>52</v>
      </c>
    </row>
    <row r="14" spans="1:8" s="1" customFormat="1" ht="19.5" customHeight="1">
      <c r="A14" s="16">
        <v>6</v>
      </c>
      <c r="B14" s="20" t="s">
        <v>32</v>
      </c>
      <c r="C14" s="19">
        <v>58</v>
      </c>
      <c r="D14" s="19">
        <v>5</v>
      </c>
      <c r="E14" s="19">
        <v>15</v>
      </c>
      <c r="F14" s="18">
        <f t="shared" si="0"/>
        <v>48</v>
      </c>
      <c r="G14" s="28" t="s">
        <v>33</v>
      </c>
      <c r="H14" s="27" t="s">
        <v>12</v>
      </c>
    </row>
    <row r="15" spans="1:8" s="1" customFormat="1" ht="29.25" customHeight="1">
      <c r="A15" s="16">
        <v>7</v>
      </c>
      <c r="B15" s="17" t="s">
        <v>34</v>
      </c>
      <c r="C15" s="19">
        <v>38.423236000000003</v>
      </c>
      <c r="D15" s="19">
        <v>18.69265</v>
      </c>
      <c r="E15" s="19">
        <v>23.508882</v>
      </c>
      <c r="F15" s="18">
        <f t="shared" si="0"/>
        <v>33.607004000000003</v>
      </c>
      <c r="G15" s="28" t="s">
        <v>35</v>
      </c>
      <c r="H15" s="27" t="s">
        <v>51</v>
      </c>
    </row>
    <row r="16" spans="1:8" s="1" customFormat="1" ht="29.25" customHeight="1">
      <c r="A16" s="16">
        <v>8</v>
      </c>
      <c r="B16" s="17" t="s">
        <v>40</v>
      </c>
      <c r="C16" s="18">
        <v>699</v>
      </c>
      <c r="D16" s="18">
        <v>132</v>
      </c>
      <c r="E16" s="19">
        <v>60</v>
      </c>
      <c r="F16" s="18">
        <f t="shared" si="0"/>
        <v>771</v>
      </c>
      <c r="G16" s="28" t="s">
        <v>41</v>
      </c>
      <c r="H16" s="27" t="s">
        <v>12</v>
      </c>
    </row>
    <row r="17" spans="1:8" s="3" customFormat="1" ht="24" customHeight="1">
      <c r="A17" s="56" t="s">
        <v>42</v>
      </c>
      <c r="B17" s="57"/>
      <c r="C17" s="21">
        <f>SUM(C9:C16)+C7+C5</f>
        <v>3847.6768958000002</v>
      </c>
      <c r="D17" s="21">
        <f>SUM(D9:D16)+D7+D5</f>
        <v>201.07364999999999</v>
      </c>
      <c r="E17" s="21">
        <f>SUM(E9:E16)+E7+E5</f>
        <v>372.12988199999995</v>
      </c>
      <c r="F17" s="21">
        <f>SUM(F9:F16)+F7+F5</f>
        <v>3471.8006637999997</v>
      </c>
      <c r="G17" s="29"/>
      <c r="H17" s="29"/>
    </row>
    <row r="18" spans="1:8" ht="66" customHeight="1">
      <c r="A18" s="58" t="s">
        <v>69</v>
      </c>
      <c r="B18" s="59"/>
      <c r="C18" s="59"/>
      <c r="D18" s="59"/>
      <c r="E18" s="59"/>
      <c r="F18" s="59"/>
      <c r="G18" s="59"/>
      <c r="H18" s="59"/>
    </row>
    <row r="19" spans="1:8" ht="20.25" customHeight="1"/>
  </sheetData>
  <mergeCells count="4">
    <mergeCell ref="A2:H2"/>
    <mergeCell ref="A3:H3"/>
    <mergeCell ref="A17:B17"/>
    <mergeCell ref="A18:H18"/>
  </mergeCells>
  <phoneticPr fontId="0" type="noConversion"/>
  <pageMargins left="0.19650320837816856" right="0.19650320837816856" top="3.8884025741749866E-2" bottom="3.8884025741749866E-2" header="0.11804080384922779" footer="0.11804080384922779"/>
  <pageSetup paperSize="9" scale="99" orientation="landscape" r:id="rId1"/>
  <extLst>
    <ext uri="{2D9387EB-5337-4D45-933B-B4D357D02E09}">
      <gutter val="0.0" pos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9"/>
  <sheetViews>
    <sheetView view="pageBreakPreview" topLeftCell="A7" zoomScale="87" zoomScaleNormal="87" workbookViewId="0">
      <selection activeCell="G6" sqref="G6"/>
    </sheetView>
  </sheetViews>
  <sheetFormatPr defaultColWidth="9" defaultRowHeight="13.5"/>
  <cols>
    <col min="1" max="1" width="5.625" style="4" customWidth="1"/>
    <col min="2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8" ht="12.95" customHeight="1">
      <c r="A1" s="6"/>
    </row>
    <row r="2" spans="1:8" ht="32.25" customHeight="1">
      <c r="A2" s="54" t="s">
        <v>70</v>
      </c>
      <c r="B2" s="54"/>
      <c r="C2" s="54"/>
      <c r="D2" s="54"/>
      <c r="E2" s="54"/>
      <c r="F2" s="54"/>
      <c r="G2" s="54"/>
      <c r="H2" s="54"/>
    </row>
    <row r="3" spans="1:8" ht="32.25" customHeight="1">
      <c r="A3" s="60" t="s">
        <v>44</v>
      </c>
      <c r="B3" s="60"/>
      <c r="C3" s="60"/>
      <c r="D3" s="60"/>
      <c r="E3" s="60"/>
      <c r="F3" s="60"/>
      <c r="G3" s="60"/>
      <c r="H3" s="60"/>
    </row>
    <row r="4" spans="1:8" s="1" customFormat="1" ht="30.95" customHeight="1">
      <c r="A4" s="7" t="s">
        <v>2</v>
      </c>
      <c r="B4" s="7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</row>
    <row r="5" spans="1:8" s="1" customFormat="1" ht="30.95" customHeight="1">
      <c r="A5" s="9">
        <v>1</v>
      </c>
      <c r="B5" s="10" t="s">
        <v>68</v>
      </c>
      <c r="C5" s="11">
        <v>709</v>
      </c>
      <c r="D5" s="11">
        <v>159.52000000000001</v>
      </c>
      <c r="E5" s="11">
        <v>0</v>
      </c>
      <c r="F5" s="11">
        <f>C5+D5-E5</f>
        <v>868.52</v>
      </c>
      <c r="G5" s="22"/>
      <c r="H5" s="22"/>
    </row>
    <row r="6" spans="1:8" s="1" customFormat="1" ht="30.95" customHeight="1">
      <c r="A6" s="9" t="s">
        <v>2</v>
      </c>
      <c r="B6" s="12" t="s">
        <v>3</v>
      </c>
      <c r="C6" s="12" t="s">
        <v>4</v>
      </c>
      <c r="D6" s="13" t="s">
        <v>17</v>
      </c>
      <c r="E6" s="13" t="s">
        <v>14</v>
      </c>
      <c r="F6" s="13" t="s">
        <v>7</v>
      </c>
      <c r="G6" s="22"/>
      <c r="H6" s="22"/>
    </row>
    <row r="7" spans="1:8" s="1" customFormat="1" ht="30" customHeight="1">
      <c r="A7" s="9">
        <v>1</v>
      </c>
      <c r="B7" s="10" t="s">
        <v>47</v>
      </c>
      <c r="C7" s="11">
        <v>162.9</v>
      </c>
      <c r="D7" s="11">
        <v>0</v>
      </c>
      <c r="E7" s="11">
        <v>162.9</v>
      </c>
      <c r="F7" s="23">
        <v>0</v>
      </c>
      <c r="G7" s="22"/>
      <c r="H7" s="22"/>
    </row>
    <row r="8" spans="1:8" s="2" customFormat="1" ht="30.95" customHeight="1">
      <c r="A8" s="14" t="s">
        <v>2</v>
      </c>
      <c r="B8" s="15" t="s">
        <v>63</v>
      </c>
      <c r="C8" s="15" t="s">
        <v>4</v>
      </c>
      <c r="D8" s="7" t="s">
        <v>20</v>
      </c>
      <c r="E8" s="7" t="s">
        <v>21</v>
      </c>
      <c r="F8" s="7" t="s">
        <v>7</v>
      </c>
      <c r="G8" s="24"/>
      <c r="H8" s="24"/>
    </row>
    <row r="9" spans="1:8" s="1" customFormat="1" ht="45.75" customHeight="1">
      <c r="A9" s="16">
        <v>1</v>
      </c>
      <c r="B9" s="17" t="s">
        <v>22</v>
      </c>
      <c r="C9" s="18">
        <v>935</v>
      </c>
      <c r="D9" s="18">
        <v>0</v>
      </c>
      <c r="E9" s="25">
        <v>0</v>
      </c>
      <c r="F9" s="18">
        <f t="shared" ref="F9:F16" si="0">C9+D9-E9</f>
        <v>935</v>
      </c>
      <c r="G9" s="26" t="s">
        <v>23</v>
      </c>
      <c r="H9" s="27" t="s">
        <v>12</v>
      </c>
    </row>
    <row r="10" spans="1:8" s="1" customFormat="1" ht="45.75" customHeight="1">
      <c r="A10" s="16">
        <v>2</v>
      </c>
      <c r="B10" s="17" t="s">
        <v>24</v>
      </c>
      <c r="C10" s="18">
        <v>560</v>
      </c>
      <c r="D10" s="18">
        <v>20</v>
      </c>
      <c r="E10" s="25">
        <v>55</v>
      </c>
      <c r="F10" s="18">
        <f t="shared" si="0"/>
        <v>525</v>
      </c>
      <c r="G10" s="28" t="s">
        <v>25</v>
      </c>
      <c r="H10" s="27" t="s">
        <v>12</v>
      </c>
    </row>
    <row r="11" spans="1:8" s="1" customFormat="1" ht="30" customHeight="1">
      <c r="A11" s="16">
        <v>3</v>
      </c>
      <c r="B11" s="17" t="s">
        <v>26</v>
      </c>
      <c r="C11" s="19">
        <v>359.64299999999997</v>
      </c>
      <c r="D11" s="19">
        <v>140.125</v>
      </c>
      <c r="E11" s="19">
        <v>191.14400000000001</v>
      </c>
      <c r="F11" s="18">
        <f t="shared" si="0"/>
        <v>308.62399999999997</v>
      </c>
      <c r="G11" s="28" t="s">
        <v>27</v>
      </c>
      <c r="H11" s="27" t="s">
        <v>28</v>
      </c>
    </row>
    <row r="12" spans="1:8" s="1" customFormat="1" ht="34.5" customHeight="1">
      <c r="A12" s="16">
        <v>4</v>
      </c>
      <c r="B12" s="17" t="s">
        <v>29</v>
      </c>
      <c r="C12" s="18">
        <v>295</v>
      </c>
      <c r="D12" s="18">
        <v>75.100899999999996</v>
      </c>
      <c r="E12" s="19">
        <v>22.4912402</v>
      </c>
      <c r="F12" s="18">
        <f t="shared" si="0"/>
        <v>347.60965980000003</v>
      </c>
      <c r="G12" s="28" t="s">
        <v>30</v>
      </c>
      <c r="H12" s="27" t="s">
        <v>31</v>
      </c>
    </row>
    <row r="13" spans="1:8" s="1" customFormat="1" ht="19.5" customHeight="1">
      <c r="A13" s="16">
        <v>5</v>
      </c>
      <c r="B13" s="20" t="s">
        <v>32</v>
      </c>
      <c r="C13" s="19">
        <v>73</v>
      </c>
      <c r="D13" s="19">
        <v>2</v>
      </c>
      <c r="E13" s="19">
        <v>17</v>
      </c>
      <c r="F13" s="18">
        <f t="shared" si="0"/>
        <v>58</v>
      </c>
      <c r="G13" s="28" t="s">
        <v>33</v>
      </c>
      <c r="H13" s="27" t="s">
        <v>12</v>
      </c>
    </row>
    <row r="14" spans="1:8" s="1" customFormat="1" ht="34.5" customHeight="1">
      <c r="A14" s="16">
        <v>6</v>
      </c>
      <c r="B14" s="17" t="s">
        <v>37</v>
      </c>
      <c r="C14" s="19">
        <v>67.8</v>
      </c>
      <c r="D14" s="19">
        <v>16</v>
      </c>
      <c r="E14" s="19">
        <v>16.3</v>
      </c>
      <c r="F14" s="18">
        <f t="shared" si="0"/>
        <v>67.5</v>
      </c>
      <c r="G14" s="28" t="s">
        <v>38</v>
      </c>
      <c r="H14" s="27" t="s">
        <v>52</v>
      </c>
    </row>
    <row r="15" spans="1:8" s="1" customFormat="1" ht="29.25" customHeight="1">
      <c r="A15" s="16">
        <v>7</v>
      </c>
      <c r="B15" s="17" t="s">
        <v>34</v>
      </c>
      <c r="C15" s="19">
        <v>67.164525999999995</v>
      </c>
      <c r="D15" s="19">
        <v>2.2919999999999998</v>
      </c>
      <c r="E15" s="19">
        <v>31.033290000000001</v>
      </c>
      <c r="F15" s="18">
        <f t="shared" si="0"/>
        <v>38.423235999999996</v>
      </c>
      <c r="G15" s="28" t="s">
        <v>35</v>
      </c>
      <c r="H15" s="27" t="s">
        <v>51</v>
      </c>
    </row>
    <row r="16" spans="1:8" s="1" customFormat="1" ht="29.25" customHeight="1">
      <c r="A16" s="16">
        <v>8</v>
      </c>
      <c r="B16" s="17" t="s">
        <v>40</v>
      </c>
      <c r="C16" s="18">
        <v>485</v>
      </c>
      <c r="D16" s="18">
        <v>264</v>
      </c>
      <c r="E16" s="19">
        <v>50</v>
      </c>
      <c r="F16" s="18">
        <f t="shared" si="0"/>
        <v>699</v>
      </c>
      <c r="G16" s="28" t="s">
        <v>41</v>
      </c>
      <c r="H16" s="27" t="s">
        <v>12</v>
      </c>
    </row>
    <row r="17" spans="1:8" s="3" customFormat="1" ht="30.95" customHeight="1">
      <c r="A17" s="61" t="s">
        <v>42</v>
      </c>
      <c r="B17" s="61"/>
      <c r="C17" s="21">
        <f>SUM(C9:C16)+C7+C5</f>
        <v>3714.5075260000003</v>
      </c>
      <c r="D17" s="21">
        <f>SUM(D9:D16)+D7+D5</f>
        <v>679.03790000000004</v>
      </c>
      <c r="E17" s="21">
        <f>SUM(E9:E16)+E7+E5</f>
        <v>545.86853020000001</v>
      </c>
      <c r="F17" s="21">
        <f>SUM(F9:F16)+F7+F5</f>
        <v>3847.6768958000002</v>
      </c>
      <c r="G17" s="29"/>
      <c r="H17" s="29"/>
    </row>
    <row r="18" spans="1:8" ht="51" customHeight="1">
      <c r="A18" s="59" t="s">
        <v>71</v>
      </c>
      <c r="B18" s="59"/>
      <c r="C18" s="59"/>
      <c r="D18" s="59"/>
      <c r="E18" s="59"/>
      <c r="F18" s="59"/>
      <c r="G18" s="59"/>
      <c r="H18" s="59"/>
    </row>
    <row r="19" spans="1:8" ht="20.25" customHeight="1"/>
  </sheetData>
  <mergeCells count="4">
    <mergeCell ref="A2:H2"/>
    <mergeCell ref="A3:H3"/>
    <mergeCell ref="A17:B17"/>
    <mergeCell ref="A18:H18"/>
  </mergeCells>
  <phoneticPr fontId="0" type="noConversion"/>
  <pageMargins left="0.19650320837816856" right="0.19650320837816856" top="3.8884025741749866E-2" bottom="3.8884025741749866E-2" header="0.11804080384922779" footer="0.11804080384922779"/>
  <pageSetup paperSize="9" fitToHeight="0" orientation="landscape" r:id="rId1"/>
  <extLst>
    <ext uri="{2D9387EB-5337-4D45-933B-B4D357D02E09}">
      <gutter val="0.0" pos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D97BE-724A-458C-8955-4B0BEDFA55AF}">
  <dimension ref="A1:J21"/>
  <sheetViews>
    <sheetView view="pageBreakPreview" topLeftCell="A7" zoomScale="87" zoomScaleNormal="87" workbookViewId="0">
      <selection activeCell="B23" sqref="B23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5" customWidth="1"/>
    <col min="7" max="7" width="33.375" style="45" customWidth="1"/>
    <col min="8" max="8" width="25.625" style="45" customWidth="1"/>
    <col min="9" max="16384" width="9" style="45"/>
  </cols>
  <sheetData>
    <row r="1" spans="1:10" ht="24.95" customHeight="1">
      <c r="A1" s="32" t="s">
        <v>0</v>
      </c>
    </row>
    <row r="2" spans="1:10" ht="23.1" customHeight="1">
      <c r="A2" s="48" t="s">
        <v>1</v>
      </c>
      <c r="B2" s="49"/>
      <c r="C2" s="49"/>
      <c r="D2" s="49"/>
      <c r="E2" s="49"/>
      <c r="F2" s="49"/>
      <c r="G2" s="49"/>
      <c r="H2" s="49"/>
    </row>
    <row r="3" spans="1:10" ht="25.5" customHeight="1">
      <c r="A3" s="50" t="s">
        <v>74</v>
      </c>
      <c r="B3" s="50"/>
      <c r="C3" s="50"/>
      <c r="D3" s="50"/>
      <c r="E3" s="50"/>
      <c r="F3" s="50"/>
      <c r="G3" s="50"/>
      <c r="H3" s="50"/>
    </row>
    <row r="4" spans="1:10" s="1" customFormat="1" ht="27" customHeight="1">
      <c r="A4" s="33" t="s">
        <v>2</v>
      </c>
      <c r="B4" s="33" t="s">
        <v>3</v>
      </c>
      <c r="C4" s="33" t="s">
        <v>4</v>
      </c>
      <c r="D4" s="33" t="s">
        <v>5</v>
      </c>
      <c r="E4" s="33" t="s">
        <v>6</v>
      </c>
      <c r="F4" s="33" t="s">
        <v>7</v>
      </c>
      <c r="G4" s="33" t="s">
        <v>8</v>
      </c>
      <c r="H4" s="33" t="s">
        <v>9</v>
      </c>
    </row>
    <row r="5" spans="1:10" s="1" customFormat="1" ht="27" customHeight="1">
      <c r="A5" s="34">
        <v>1</v>
      </c>
      <c r="B5" s="35" t="s">
        <v>10</v>
      </c>
      <c r="C5" s="36">
        <v>298.56</v>
      </c>
      <c r="D5" s="36">
        <v>92.83</v>
      </c>
      <c r="E5" s="36">
        <v>145.80000000000001</v>
      </c>
      <c r="F5" s="36">
        <f>C5+D5-E5-55.68</f>
        <v>189.90999999999997</v>
      </c>
      <c r="G5" s="46" t="s">
        <v>11</v>
      </c>
      <c r="H5" s="37" t="s">
        <v>12</v>
      </c>
    </row>
    <row r="6" spans="1:10" s="1" customFormat="1" ht="27" customHeight="1">
      <c r="A6" s="37" t="s">
        <v>2</v>
      </c>
      <c r="B6" s="37" t="s">
        <v>3</v>
      </c>
      <c r="C6" s="37" t="s">
        <v>4</v>
      </c>
      <c r="D6" s="37" t="s">
        <v>13</v>
      </c>
      <c r="E6" s="37" t="s">
        <v>14</v>
      </c>
      <c r="F6" s="37" t="s">
        <v>7</v>
      </c>
      <c r="G6" s="37"/>
      <c r="H6" s="37"/>
    </row>
    <row r="7" spans="1:10" s="1" customFormat="1" ht="27" customHeight="1">
      <c r="A7" s="34">
        <v>1</v>
      </c>
      <c r="B7" s="35" t="s">
        <v>15</v>
      </c>
      <c r="C7" s="36">
        <v>1029.3025000000011</v>
      </c>
      <c r="D7" s="36">
        <v>388.35</v>
      </c>
      <c r="E7" s="36">
        <v>396.59</v>
      </c>
      <c r="F7" s="36">
        <f>C7+D7-E7</f>
        <v>1021.0625000000011</v>
      </c>
      <c r="G7" s="37" t="s">
        <v>16</v>
      </c>
      <c r="H7" s="37" t="s">
        <v>12</v>
      </c>
    </row>
    <row r="8" spans="1:10" s="1" customFormat="1" ht="27" customHeight="1">
      <c r="A8" s="37" t="s">
        <v>2</v>
      </c>
      <c r="B8" s="37" t="s">
        <v>3</v>
      </c>
      <c r="C8" s="37" t="s">
        <v>4</v>
      </c>
      <c r="D8" s="37" t="s">
        <v>17</v>
      </c>
      <c r="E8" s="37" t="s">
        <v>14</v>
      </c>
      <c r="F8" s="37" t="s">
        <v>7</v>
      </c>
      <c r="G8" s="37"/>
      <c r="H8" s="37"/>
    </row>
    <row r="9" spans="1:10" s="1" customFormat="1" ht="27" customHeight="1">
      <c r="A9" s="34">
        <v>1</v>
      </c>
      <c r="B9" s="35" t="s">
        <v>18</v>
      </c>
      <c r="C9" s="36">
        <v>669.76999999999975</v>
      </c>
      <c r="D9" s="36">
        <v>369.16999999999996</v>
      </c>
      <c r="E9" s="36">
        <v>342.53</v>
      </c>
      <c r="F9" s="36">
        <f>C9+D9-E9</f>
        <v>696.40999999999963</v>
      </c>
      <c r="G9" s="37"/>
      <c r="H9" s="37"/>
    </row>
    <row r="10" spans="1:10" s="2" customFormat="1" ht="27" customHeight="1">
      <c r="A10" s="33" t="s">
        <v>2</v>
      </c>
      <c r="B10" s="38" t="s">
        <v>19</v>
      </c>
      <c r="C10" s="47" t="s">
        <v>4</v>
      </c>
      <c r="D10" s="33" t="s">
        <v>20</v>
      </c>
      <c r="E10" s="33" t="s">
        <v>21</v>
      </c>
      <c r="F10" s="33" t="s">
        <v>7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>C11+D11-E11</f>
        <v>0</v>
      </c>
      <c r="G11" s="42" t="s">
        <v>23</v>
      </c>
      <c r="H11" s="43" t="s">
        <v>12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230</v>
      </c>
      <c r="D12" s="36">
        <v>45</v>
      </c>
      <c r="E12" s="36">
        <v>114</v>
      </c>
      <c r="F12" s="36">
        <f t="shared" ref="F12:F18" si="0">C12+D12-E12</f>
        <v>161</v>
      </c>
      <c r="G12" s="42" t="s">
        <v>25</v>
      </c>
      <c r="H12" s="43" t="s">
        <v>12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462.26599999999996</v>
      </c>
      <c r="D13" s="36">
        <v>196.85000000000002</v>
      </c>
      <c r="E13" s="36">
        <v>148.76</v>
      </c>
      <c r="F13" s="36">
        <f t="shared" si="0"/>
        <v>510.35599999999999</v>
      </c>
      <c r="G13" s="42" t="s">
        <v>27</v>
      </c>
      <c r="H13" s="43" t="s">
        <v>28</v>
      </c>
      <c r="J13" s="30"/>
    </row>
    <row r="14" spans="1:10" s="1" customFormat="1" ht="27" customHeight="1">
      <c r="A14" s="34">
        <v>4</v>
      </c>
      <c r="B14" s="35" t="s">
        <v>29</v>
      </c>
      <c r="C14" s="36">
        <v>283.1404086</v>
      </c>
      <c r="D14" s="36">
        <v>4.5</v>
      </c>
      <c r="E14" s="36">
        <v>76.789999999999992</v>
      </c>
      <c r="F14" s="36">
        <f t="shared" si="0"/>
        <v>210.85040860000001</v>
      </c>
      <c r="G14" s="42" t="s">
        <v>30</v>
      </c>
      <c r="H14" s="43" t="s">
        <v>31</v>
      </c>
      <c r="J14" s="30"/>
    </row>
    <row r="15" spans="1:10" s="1" customFormat="1" ht="27" customHeight="1">
      <c r="A15" s="34">
        <v>5</v>
      </c>
      <c r="B15" s="35" t="s">
        <v>32</v>
      </c>
      <c r="C15" s="36">
        <v>117.5</v>
      </c>
      <c r="D15" s="36">
        <v>11</v>
      </c>
      <c r="E15" s="36">
        <v>21</v>
      </c>
      <c r="F15" s="36">
        <f t="shared" si="0"/>
        <v>107.5</v>
      </c>
      <c r="G15" s="42" t="s">
        <v>33</v>
      </c>
      <c r="H15" s="43" t="s">
        <v>12</v>
      </c>
      <c r="J15" s="30"/>
    </row>
    <row r="16" spans="1:10" s="1" customFormat="1" ht="27" customHeight="1">
      <c r="A16" s="34">
        <v>6</v>
      </c>
      <c r="B16" s="35" t="s">
        <v>34</v>
      </c>
      <c r="C16" s="36">
        <v>112.67934200000001</v>
      </c>
      <c r="D16" s="36">
        <v>10.81</v>
      </c>
      <c r="E16" s="36">
        <v>30.32</v>
      </c>
      <c r="F16" s="36">
        <f t="shared" si="0"/>
        <v>93.169342</v>
      </c>
      <c r="G16" s="42" t="s">
        <v>35</v>
      </c>
      <c r="H16" s="43" t="s">
        <v>36</v>
      </c>
      <c r="J16" s="30"/>
    </row>
    <row r="17" spans="1:10" s="1" customFormat="1" ht="27" customHeight="1">
      <c r="A17" s="34">
        <v>7</v>
      </c>
      <c r="B17" s="35" t="s">
        <v>37</v>
      </c>
      <c r="C17" s="36">
        <v>65.3</v>
      </c>
      <c r="D17" s="36">
        <v>13</v>
      </c>
      <c r="E17" s="36">
        <v>18</v>
      </c>
      <c r="F17" s="36">
        <f t="shared" si="0"/>
        <v>60.3</v>
      </c>
      <c r="G17" s="42" t="s">
        <v>38</v>
      </c>
      <c r="H17" s="43" t="s">
        <v>39</v>
      </c>
      <c r="J17" s="30"/>
    </row>
    <row r="18" spans="1:10" s="1" customFormat="1" ht="27" customHeight="1">
      <c r="A18" s="34">
        <v>8</v>
      </c>
      <c r="B18" s="35" t="s">
        <v>40</v>
      </c>
      <c r="C18" s="36">
        <v>752.4</v>
      </c>
      <c r="D18" s="36">
        <v>0</v>
      </c>
      <c r="E18" s="36">
        <v>75.400000000000006</v>
      </c>
      <c r="F18" s="36">
        <f t="shared" si="0"/>
        <v>677</v>
      </c>
      <c r="G18" s="42" t="s">
        <v>41</v>
      </c>
      <c r="H18" s="43" t="s">
        <v>12</v>
      </c>
      <c r="J18" s="30"/>
    </row>
    <row r="19" spans="1:10" s="3" customFormat="1" ht="27" customHeight="1">
      <c r="A19" s="51" t="s">
        <v>42</v>
      </c>
      <c r="B19" s="52"/>
      <c r="C19" s="41">
        <f>SUM(C11:C18)+C7+C5+C9</f>
        <v>4020.9182506000006</v>
      </c>
      <c r="D19" s="41">
        <f>SUM(D11:D18)+D7+D5+D9</f>
        <v>1131.51</v>
      </c>
      <c r="E19" s="41">
        <f>SUM(E11:E18)+E7+E5+E9</f>
        <v>1369.1899999999998</v>
      </c>
      <c r="F19" s="41">
        <f>SUM(F11:F18)+F7+F5+F9</f>
        <v>3727.558250600001</v>
      </c>
      <c r="G19" s="44"/>
      <c r="H19" s="44"/>
    </row>
    <row r="20" spans="1:10" s="3" customFormat="1" ht="27" customHeight="1">
      <c r="A20" s="53"/>
      <c r="B20" s="53"/>
      <c r="C20" s="53"/>
      <c r="D20" s="53"/>
      <c r="E20" s="53"/>
      <c r="F20" s="53"/>
      <c r="G20" s="53"/>
      <c r="H20" s="53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39300641675633713" right="0.39300641675633713" top="0.39300641675633713" bottom="0.39300641675633713" header="0.11804080384922779" footer="0.11804080384922779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view="pageBreakPreview" topLeftCell="A4" zoomScale="87" zoomScaleNormal="87" workbookViewId="0">
      <selection activeCell="O12" sqref="O12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32" t="s">
        <v>0</v>
      </c>
    </row>
    <row r="2" spans="1:10" ht="23.1" customHeight="1">
      <c r="A2" s="48" t="s">
        <v>1</v>
      </c>
      <c r="B2" s="49"/>
      <c r="C2" s="49"/>
      <c r="D2" s="49"/>
      <c r="E2" s="49"/>
      <c r="F2" s="49"/>
      <c r="G2" s="49"/>
      <c r="H2" s="49"/>
    </row>
    <row r="3" spans="1:10" ht="30" customHeight="1">
      <c r="A3" s="50" t="s">
        <v>72</v>
      </c>
      <c r="B3" s="50"/>
      <c r="C3" s="50"/>
      <c r="D3" s="50"/>
      <c r="E3" s="50"/>
      <c r="F3" s="50"/>
      <c r="G3" s="50"/>
      <c r="H3" s="50"/>
    </row>
    <row r="4" spans="1:10" s="1" customFormat="1" ht="27" customHeight="1">
      <c r="A4" s="33" t="s">
        <v>2</v>
      </c>
      <c r="B4" s="33" t="s">
        <v>3</v>
      </c>
      <c r="C4" s="33" t="s">
        <v>4</v>
      </c>
      <c r="D4" s="33" t="s">
        <v>5</v>
      </c>
      <c r="E4" s="33" t="s">
        <v>6</v>
      </c>
      <c r="F4" s="33" t="s">
        <v>7</v>
      </c>
      <c r="G4" s="33" t="s">
        <v>8</v>
      </c>
      <c r="H4" s="33" t="s">
        <v>9</v>
      </c>
    </row>
    <row r="5" spans="1:10" s="1" customFormat="1" ht="27" customHeight="1">
      <c r="A5" s="34">
        <v>1</v>
      </c>
      <c r="B5" s="35" t="s">
        <v>10</v>
      </c>
      <c r="C5" s="36">
        <v>179.99</v>
      </c>
      <c r="D5" s="36">
        <v>444.39</v>
      </c>
      <c r="E5" s="36">
        <v>325.82</v>
      </c>
      <c r="F5" s="36">
        <f>C5+D5-E5</f>
        <v>298.56</v>
      </c>
      <c r="G5" s="46" t="s">
        <v>11</v>
      </c>
      <c r="H5" s="37" t="s">
        <v>12</v>
      </c>
    </row>
    <row r="6" spans="1:10" s="1" customFormat="1" ht="27" customHeight="1">
      <c r="A6" s="37" t="s">
        <v>2</v>
      </c>
      <c r="B6" s="37" t="s">
        <v>3</v>
      </c>
      <c r="C6" s="37" t="s">
        <v>4</v>
      </c>
      <c r="D6" s="37" t="s">
        <v>13</v>
      </c>
      <c r="E6" s="37" t="s">
        <v>14</v>
      </c>
      <c r="F6" s="37" t="s">
        <v>7</v>
      </c>
      <c r="G6" s="37"/>
      <c r="H6" s="37"/>
    </row>
    <row r="7" spans="1:10" s="1" customFormat="1" ht="27" customHeight="1">
      <c r="A7" s="34">
        <v>1</v>
      </c>
      <c r="B7" s="35" t="s">
        <v>15</v>
      </c>
      <c r="C7" s="36">
        <v>978.36250000000098</v>
      </c>
      <c r="D7" s="36">
        <v>521.25</v>
      </c>
      <c r="E7" s="36">
        <v>470.31</v>
      </c>
      <c r="F7" s="36">
        <f>C7+D7-E7</f>
        <v>1029.3025000000011</v>
      </c>
      <c r="G7" s="37" t="s">
        <v>16</v>
      </c>
      <c r="H7" s="37" t="s">
        <v>12</v>
      </c>
    </row>
    <row r="8" spans="1:10" s="1" customFormat="1" ht="27" customHeight="1">
      <c r="A8" s="37" t="s">
        <v>2</v>
      </c>
      <c r="B8" s="37" t="s">
        <v>3</v>
      </c>
      <c r="C8" s="37" t="s">
        <v>4</v>
      </c>
      <c r="D8" s="37" t="s">
        <v>17</v>
      </c>
      <c r="E8" s="37" t="s">
        <v>14</v>
      </c>
      <c r="F8" s="37" t="s">
        <v>7</v>
      </c>
      <c r="G8" s="37"/>
      <c r="H8" s="37"/>
    </row>
    <row r="9" spans="1:10" s="1" customFormat="1" ht="27" customHeight="1">
      <c r="A9" s="34">
        <v>1</v>
      </c>
      <c r="B9" s="35" t="s">
        <v>18</v>
      </c>
      <c r="C9" s="36">
        <v>656.54</v>
      </c>
      <c r="D9" s="36">
        <v>552.42999999999995</v>
      </c>
      <c r="E9" s="36">
        <v>539.20000000000005</v>
      </c>
      <c r="F9" s="36">
        <f>C9+D9-E9</f>
        <v>669.76999999999975</v>
      </c>
      <c r="G9" s="37"/>
      <c r="H9" s="37"/>
    </row>
    <row r="10" spans="1:10" s="2" customFormat="1" ht="27" customHeight="1">
      <c r="A10" s="33" t="s">
        <v>2</v>
      </c>
      <c r="B10" s="38" t="s">
        <v>19</v>
      </c>
      <c r="C10" s="38" t="s">
        <v>4</v>
      </c>
      <c r="D10" s="33" t="s">
        <v>20</v>
      </c>
      <c r="E10" s="33" t="s">
        <v>21</v>
      </c>
      <c r="F10" s="33" t="s">
        <v>7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9">
        <v>0</v>
      </c>
      <c r="D11" s="39">
        <v>0</v>
      </c>
      <c r="E11" s="40">
        <v>0</v>
      </c>
      <c r="F11" s="39">
        <f t="shared" ref="F11:F18" si="0">C11+D11-E11</f>
        <v>0</v>
      </c>
      <c r="G11" s="42" t="s">
        <v>23</v>
      </c>
      <c r="H11" s="43" t="s">
        <v>12</v>
      </c>
      <c r="J11" s="30"/>
    </row>
    <row r="12" spans="1:10" s="1" customFormat="1" ht="27" customHeight="1">
      <c r="A12" s="34">
        <v>2</v>
      </c>
      <c r="B12" s="35" t="s">
        <v>24</v>
      </c>
      <c r="C12" s="39">
        <v>264</v>
      </c>
      <c r="D12" s="39">
        <v>41</v>
      </c>
      <c r="E12" s="40">
        <v>75</v>
      </c>
      <c r="F12" s="39">
        <f t="shared" si="0"/>
        <v>230</v>
      </c>
      <c r="G12" s="42" t="s">
        <v>25</v>
      </c>
      <c r="H12" s="43" t="s">
        <v>12</v>
      </c>
      <c r="J12" s="30"/>
    </row>
    <row r="13" spans="1:10" s="1" customFormat="1" ht="27" customHeight="1">
      <c r="A13" s="34">
        <v>3</v>
      </c>
      <c r="B13" s="35" t="s">
        <v>26</v>
      </c>
      <c r="C13" s="40">
        <v>425.37599999999998</v>
      </c>
      <c r="D13" s="40">
        <v>80.02</v>
      </c>
      <c r="E13" s="40">
        <v>43.13</v>
      </c>
      <c r="F13" s="39">
        <f t="shared" si="0"/>
        <v>462.26599999999996</v>
      </c>
      <c r="G13" s="42" t="s">
        <v>27</v>
      </c>
      <c r="H13" s="43" t="s">
        <v>28</v>
      </c>
      <c r="J13" s="30"/>
    </row>
    <row r="14" spans="1:10" s="1" customFormat="1" ht="27" customHeight="1">
      <c r="A14" s="34">
        <v>4</v>
      </c>
      <c r="B14" s="35" t="s">
        <v>29</v>
      </c>
      <c r="C14" s="39">
        <v>328.1404086</v>
      </c>
      <c r="D14" s="39">
        <v>0</v>
      </c>
      <c r="E14" s="40">
        <v>45</v>
      </c>
      <c r="F14" s="39">
        <f t="shared" si="0"/>
        <v>283.1404086</v>
      </c>
      <c r="G14" s="42" t="s">
        <v>30</v>
      </c>
      <c r="H14" s="43" t="s">
        <v>31</v>
      </c>
      <c r="J14" s="30"/>
    </row>
    <row r="15" spans="1:10" s="1" customFormat="1" ht="27" customHeight="1">
      <c r="A15" s="34">
        <v>5</v>
      </c>
      <c r="B15" s="35" t="s">
        <v>32</v>
      </c>
      <c r="C15" s="40">
        <v>110.5</v>
      </c>
      <c r="D15" s="40">
        <v>26</v>
      </c>
      <c r="E15" s="40">
        <v>19</v>
      </c>
      <c r="F15" s="39">
        <f t="shared" si="0"/>
        <v>117.5</v>
      </c>
      <c r="G15" s="42" t="s">
        <v>33</v>
      </c>
      <c r="H15" s="43" t="s">
        <v>12</v>
      </c>
      <c r="J15" s="30"/>
    </row>
    <row r="16" spans="1:10" s="1" customFormat="1" ht="27" customHeight="1">
      <c r="A16" s="34">
        <v>6</v>
      </c>
      <c r="B16" s="35" t="s">
        <v>34</v>
      </c>
      <c r="C16" s="40">
        <v>94.479342000000003</v>
      </c>
      <c r="D16" s="40">
        <v>56.5</v>
      </c>
      <c r="E16" s="40">
        <v>38.299999999999997</v>
      </c>
      <c r="F16" s="39">
        <f t="shared" si="0"/>
        <v>112.67934200000001</v>
      </c>
      <c r="G16" s="42" t="s">
        <v>35</v>
      </c>
      <c r="H16" s="43" t="s">
        <v>36</v>
      </c>
      <c r="J16" s="30"/>
    </row>
    <row r="17" spans="1:10" s="1" customFormat="1" ht="27" customHeight="1">
      <c r="A17" s="34">
        <v>7</v>
      </c>
      <c r="B17" s="35" t="s">
        <v>37</v>
      </c>
      <c r="C17" s="40">
        <v>70.3</v>
      </c>
      <c r="D17" s="40">
        <v>14</v>
      </c>
      <c r="E17" s="40">
        <v>19</v>
      </c>
      <c r="F17" s="39">
        <f t="shared" si="0"/>
        <v>65.3</v>
      </c>
      <c r="G17" s="42" t="s">
        <v>38</v>
      </c>
      <c r="H17" s="43" t="s">
        <v>39</v>
      </c>
      <c r="J17" s="30"/>
    </row>
    <row r="18" spans="1:10" s="1" customFormat="1" ht="27" customHeight="1">
      <c r="A18" s="34">
        <v>8</v>
      </c>
      <c r="B18" s="35" t="s">
        <v>40</v>
      </c>
      <c r="C18" s="39">
        <v>791.3</v>
      </c>
      <c r="D18" s="39">
        <v>0</v>
      </c>
      <c r="E18" s="40">
        <v>38.9</v>
      </c>
      <c r="F18" s="39">
        <f t="shared" si="0"/>
        <v>752.4</v>
      </c>
      <c r="G18" s="42" t="s">
        <v>41</v>
      </c>
      <c r="H18" s="43" t="s">
        <v>12</v>
      </c>
      <c r="J18" s="30"/>
    </row>
    <row r="19" spans="1:10" s="3" customFormat="1" ht="27" customHeight="1">
      <c r="A19" s="51" t="s">
        <v>42</v>
      </c>
      <c r="B19" s="52"/>
      <c r="C19" s="41">
        <f>SUM(C11:C18)+C7+C5+C9</f>
        <v>3898.9882506000013</v>
      </c>
      <c r="D19" s="41">
        <f>SUM(D11:D18)+D7+D5+D9</f>
        <v>1735.5899999999997</v>
      </c>
      <c r="E19" s="41">
        <f>SUM(E11:E18)+E7+E5+E9</f>
        <v>1613.66</v>
      </c>
      <c r="F19" s="41">
        <f>SUM(F11:F18)+F7+F5+F9</f>
        <v>4020.9182506000006</v>
      </c>
      <c r="G19" s="44"/>
      <c r="H19" s="44"/>
    </row>
    <row r="20" spans="1:10" ht="20.25" customHeight="1"/>
  </sheetData>
  <mergeCells count="3">
    <mergeCell ref="A2:H2"/>
    <mergeCell ref="A3:H3"/>
    <mergeCell ref="A19:B19"/>
  </mergeCells>
  <phoneticPr fontId="0" type="noConversion"/>
  <pageMargins left="0.39300641675633713" right="0.39300641675633713" top="0.39300641675633713" bottom="0.39300641675633713" header="0.11804080384922779" footer="0.11804080384922779"/>
  <pageSetup paperSize="9" orientation="landscape" r:id="rId1"/>
  <extLst>
    <ext uri="{2D9387EB-5337-4D45-933B-B4D357D02E09}">
      <gutter val="0.0" pos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view="pageBreakPreview" topLeftCell="A13" zoomScale="87" zoomScaleNormal="87" workbookViewId="0">
      <selection activeCell="E14" sqref="E14"/>
    </sheetView>
  </sheetViews>
  <sheetFormatPr defaultColWidth="9" defaultRowHeight="13.5"/>
  <cols>
    <col min="1" max="1" width="5.625" style="4" customWidth="1"/>
    <col min="2" max="2" width="16.75" style="5" customWidth="1"/>
    <col min="3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10" ht="12.95" customHeight="1">
      <c r="A1" s="6"/>
    </row>
    <row r="2" spans="1:10" ht="32.25" customHeight="1">
      <c r="A2" s="54" t="s">
        <v>43</v>
      </c>
      <c r="B2" s="54"/>
      <c r="C2" s="54"/>
      <c r="D2" s="54"/>
      <c r="E2" s="54"/>
      <c r="F2" s="54"/>
      <c r="G2" s="54"/>
      <c r="H2" s="54"/>
    </row>
    <row r="3" spans="1:10" ht="32.25" customHeight="1">
      <c r="A3" s="55" t="s">
        <v>44</v>
      </c>
      <c r="B3" s="55"/>
      <c r="C3" s="55"/>
      <c r="D3" s="55"/>
      <c r="E3" s="55"/>
      <c r="F3" s="55"/>
      <c r="G3" s="55"/>
      <c r="H3" s="55"/>
    </row>
    <row r="4" spans="1:10" s="1" customFormat="1" ht="30.95" customHeight="1">
      <c r="A4" s="7" t="s">
        <v>2</v>
      </c>
      <c r="B4" s="7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</row>
    <row r="5" spans="1:10" s="1" customFormat="1" ht="29.25" customHeight="1">
      <c r="A5" s="9">
        <v>1</v>
      </c>
      <c r="B5" s="10" t="s">
        <v>10</v>
      </c>
      <c r="C5" s="11">
        <v>1298.93</v>
      </c>
      <c r="D5" s="11">
        <v>140.59</v>
      </c>
      <c r="E5" s="11">
        <f>92.74+1166.79</f>
        <v>1259.53</v>
      </c>
      <c r="F5" s="11">
        <f>C5+D5-E5</f>
        <v>179.99</v>
      </c>
      <c r="G5" s="22" t="s">
        <v>45</v>
      </c>
      <c r="H5" s="22" t="s">
        <v>12</v>
      </c>
    </row>
    <row r="6" spans="1:10" s="1" customFormat="1" ht="30.95" customHeight="1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2"/>
      <c r="H6" s="22"/>
    </row>
    <row r="7" spans="1:10" s="1" customFormat="1" ht="30" customHeight="1">
      <c r="A7" s="9">
        <v>1</v>
      </c>
      <c r="B7" s="10" t="s">
        <v>46</v>
      </c>
      <c r="C7" s="11">
        <v>992.64250000000004</v>
      </c>
      <c r="D7" s="11">
        <v>547.95000000000005</v>
      </c>
      <c r="E7" s="11">
        <v>562.23</v>
      </c>
      <c r="F7" s="11">
        <f>C7+D7-E7</f>
        <v>978.36250000000018</v>
      </c>
      <c r="G7" s="22" t="s">
        <v>16</v>
      </c>
      <c r="H7" s="22" t="s">
        <v>12</v>
      </c>
    </row>
    <row r="8" spans="1:10" s="1" customFormat="1" ht="30.95" customHeight="1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2"/>
      <c r="H8" s="22"/>
    </row>
    <row r="9" spans="1:10" s="1" customFormat="1" ht="30" customHeight="1">
      <c r="A9" s="9">
        <v>1</v>
      </c>
      <c r="B9" s="10" t="s">
        <v>47</v>
      </c>
      <c r="C9" s="11">
        <v>636.22</v>
      </c>
      <c r="D9" s="11">
        <v>524.11</v>
      </c>
      <c r="E9" s="11">
        <v>503.79</v>
      </c>
      <c r="F9" s="11">
        <f>C9+D9-E9</f>
        <v>656.54</v>
      </c>
      <c r="G9" s="22"/>
      <c r="H9" s="22"/>
    </row>
    <row r="10" spans="1:10" s="2" customFormat="1" ht="30.95" customHeight="1">
      <c r="A10" s="14" t="s">
        <v>2</v>
      </c>
      <c r="B10" s="15" t="s">
        <v>19</v>
      </c>
      <c r="C10" s="15" t="s">
        <v>4</v>
      </c>
      <c r="D10" s="7" t="s">
        <v>20</v>
      </c>
      <c r="E10" s="7" t="s">
        <v>21</v>
      </c>
      <c r="F10" s="7" t="s">
        <v>7</v>
      </c>
      <c r="G10" s="24"/>
      <c r="H10" s="24"/>
    </row>
    <row r="11" spans="1:10" s="1" customFormat="1" ht="39" customHeight="1">
      <c r="A11" s="16">
        <v>1</v>
      </c>
      <c r="B11" s="17" t="s">
        <v>22</v>
      </c>
      <c r="C11" s="18">
        <v>0</v>
      </c>
      <c r="D11" s="18">
        <v>0</v>
      </c>
      <c r="E11" s="25">
        <v>0</v>
      </c>
      <c r="F11" s="18">
        <f t="shared" ref="F11:F18" si="0">C11+D11-E11</f>
        <v>0</v>
      </c>
      <c r="G11" s="26" t="s">
        <v>23</v>
      </c>
      <c r="H11" s="27" t="s">
        <v>12</v>
      </c>
      <c r="J11" s="30"/>
    </row>
    <row r="12" spans="1:10" s="1" customFormat="1" ht="41.25" customHeight="1">
      <c r="A12" s="16">
        <v>2</v>
      </c>
      <c r="B12" s="17" t="s">
        <v>24</v>
      </c>
      <c r="C12" s="18">
        <v>248</v>
      </c>
      <c r="D12" s="18">
        <v>86</v>
      </c>
      <c r="E12" s="25">
        <v>70</v>
      </c>
      <c r="F12" s="18">
        <f t="shared" si="0"/>
        <v>264</v>
      </c>
      <c r="G12" s="28" t="s">
        <v>48</v>
      </c>
      <c r="H12" s="27" t="s">
        <v>12</v>
      </c>
      <c r="J12" s="30"/>
    </row>
    <row r="13" spans="1:10" s="1" customFormat="1" ht="33.75" customHeight="1">
      <c r="A13" s="16">
        <v>3</v>
      </c>
      <c r="B13" s="17" t="s">
        <v>26</v>
      </c>
      <c r="C13" s="19">
        <v>442.08600000000001</v>
      </c>
      <c r="D13" s="19">
        <v>20.86</v>
      </c>
      <c r="E13" s="19">
        <v>37.57</v>
      </c>
      <c r="F13" s="18">
        <f t="shared" si="0"/>
        <v>425.37600000000003</v>
      </c>
      <c r="G13" s="28" t="s">
        <v>27</v>
      </c>
      <c r="H13" s="27" t="s">
        <v>28</v>
      </c>
      <c r="J13" s="30"/>
    </row>
    <row r="14" spans="1:10" s="1" customFormat="1" ht="31.5" customHeight="1">
      <c r="A14" s="16">
        <v>4</v>
      </c>
      <c r="B14" s="17" t="s">
        <v>29</v>
      </c>
      <c r="C14" s="18">
        <v>347.34040859999999</v>
      </c>
      <c r="D14" s="18">
        <v>0</v>
      </c>
      <c r="E14" s="19">
        <v>19.2</v>
      </c>
      <c r="F14" s="18">
        <f t="shared" si="0"/>
        <v>328.1404086</v>
      </c>
      <c r="G14" s="28" t="s">
        <v>49</v>
      </c>
      <c r="H14" s="27" t="s">
        <v>50</v>
      </c>
      <c r="J14" s="30"/>
    </row>
    <row r="15" spans="1:10" s="1" customFormat="1" ht="32.25" customHeight="1">
      <c r="A15" s="16">
        <v>5</v>
      </c>
      <c r="B15" s="20" t="s">
        <v>32</v>
      </c>
      <c r="C15" s="19">
        <v>86.5</v>
      </c>
      <c r="D15" s="19">
        <v>41</v>
      </c>
      <c r="E15" s="19">
        <v>17</v>
      </c>
      <c r="F15" s="18">
        <f t="shared" si="0"/>
        <v>110.5</v>
      </c>
      <c r="G15" s="28" t="s">
        <v>33</v>
      </c>
      <c r="H15" s="27" t="s">
        <v>12</v>
      </c>
      <c r="J15" s="30"/>
    </row>
    <row r="16" spans="1:10" s="1" customFormat="1" ht="33.75" customHeight="1">
      <c r="A16" s="16">
        <v>6</v>
      </c>
      <c r="B16" s="17" t="s">
        <v>34</v>
      </c>
      <c r="C16" s="19">
        <v>83.889341999999999</v>
      </c>
      <c r="D16" s="19">
        <v>25.98</v>
      </c>
      <c r="E16" s="19">
        <v>15.39</v>
      </c>
      <c r="F16" s="18">
        <f t="shared" si="0"/>
        <v>94.479342000000003</v>
      </c>
      <c r="G16" s="28" t="s">
        <v>35</v>
      </c>
      <c r="H16" s="27" t="s">
        <v>51</v>
      </c>
      <c r="J16" s="30"/>
    </row>
    <row r="17" spans="1:10" s="1" customFormat="1" ht="34.5" customHeight="1">
      <c r="A17" s="16">
        <v>7</v>
      </c>
      <c r="B17" s="17" t="s">
        <v>37</v>
      </c>
      <c r="C17" s="19">
        <v>76.3</v>
      </c>
      <c r="D17" s="19">
        <v>15.5</v>
      </c>
      <c r="E17" s="19">
        <v>21.5</v>
      </c>
      <c r="F17" s="18">
        <f t="shared" si="0"/>
        <v>70.3</v>
      </c>
      <c r="G17" s="28" t="s">
        <v>38</v>
      </c>
      <c r="H17" s="27" t="s">
        <v>52</v>
      </c>
      <c r="J17" s="30"/>
    </row>
    <row r="18" spans="1:10" s="1" customFormat="1" ht="34.5" customHeight="1">
      <c r="A18" s="16">
        <v>8</v>
      </c>
      <c r="B18" s="17" t="s">
        <v>40</v>
      </c>
      <c r="C18" s="18">
        <v>806.8</v>
      </c>
      <c r="D18" s="18">
        <v>14.3</v>
      </c>
      <c r="E18" s="19">
        <v>29.8</v>
      </c>
      <c r="F18" s="18">
        <f t="shared" si="0"/>
        <v>791.3</v>
      </c>
      <c r="G18" s="28" t="s">
        <v>41</v>
      </c>
      <c r="H18" s="27" t="s">
        <v>12</v>
      </c>
      <c r="J18" s="30"/>
    </row>
    <row r="19" spans="1:10" s="3" customFormat="1" ht="24" customHeight="1">
      <c r="A19" s="56" t="s">
        <v>42</v>
      </c>
      <c r="B19" s="57"/>
      <c r="C19" s="21">
        <f>SUM(C11:C18)+C7+C5+C9</f>
        <v>5018.7082506000006</v>
      </c>
      <c r="D19" s="21">
        <f>SUM(D11:D18)+D7+D5+D9</f>
        <v>1416.29</v>
      </c>
      <c r="E19" s="21">
        <f>SUM(E11:E18)+E7+E5+E9</f>
        <v>2536.0100000000002</v>
      </c>
      <c r="F19" s="21">
        <f>SUM(F11:F18)+F7+F5+F9</f>
        <v>3898.9882506000004</v>
      </c>
      <c r="G19" s="29"/>
      <c r="H19" s="29"/>
    </row>
    <row r="20" spans="1:10" ht="66" customHeight="1">
      <c r="A20" s="58" t="s">
        <v>53</v>
      </c>
      <c r="B20" s="59"/>
      <c r="C20" s="59"/>
      <c r="D20" s="59"/>
      <c r="E20" s="59"/>
      <c r="F20" s="59"/>
      <c r="G20" s="59"/>
      <c r="H20" s="59"/>
    </row>
    <row r="21" spans="1:10" ht="20.25" customHeight="1"/>
  </sheetData>
  <mergeCells count="4">
    <mergeCell ref="A2:H2"/>
    <mergeCell ref="A3:H3"/>
    <mergeCell ref="A19:B19"/>
    <mergeCell ref="A20:H20"/>
  </mergeCells>
  <phoneticPr fontId="0" type="noConversion"/>
  <pageMargins left="0.19650320837816856" right="0.19650320837816856" top="3.8884025741749866E-2" bottom="3.8884025741749866E-2" header="0.11804080384922779" footer="0.11804080384922779"/>
  <pageSetup paperSize="9" scale="88" orientation="landscape" r:id="rId1"/>
  <extLst>
    <ext uri="{2D9387EB-5337-4D45-933B-B4D357D02E09}">
      <gutter val="0.0" pos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view="pageBreakPreview" topLeftCell="A10" zoomScale="87" zoomScaleNormal="87" workbookViewId="0">
      <selection activeCell="J10" sqref="J10"/>
    </sheetView>
  </sheetViews>
  <sheetFormatPr defaultColWidth="9" defaultRowHeight="13.5"/>
  <cols>
    <col min="1" max="1" width="5.625" style="4" customWidth="1"/>
    <col min="2" max="2" width="16.75" style="5" customWidth="1"/>
    <col min="3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10" ht="12.95" customHeight="1">
      <c r="A1" s="6"/>
    </row>
    <row r="2" spans="1:10" ht="32.25" customHeight="1">
      <c r="A2" s="54" t="s">
        <v>54</v>
      </c>
      <c r="B2" s="54"/>
      <c r="C2" s="54"/>
      <c r="D2" s="54"/>
      <c r="E2" s="54"/>
      <c r="F2" s="54"/>
      <c r="G2" s="54"/>
      <c r="H2" s="54"/>
    </row>
    <row r="3" spans="1:10" ht="32.25" customHeight="1">
      <c r="A3" s="55" t="s">
        <v>44</v>
      </c>
      <c r="B3" s="55"/>
      <c r="C3" s="55"/>
      <c r="D3" s="55"/>
      <c r="E3" s="55"/>
      <c r="F3" s="55"/>
      <c r="G3" s="55"/>
      <c r="H3" s="55"/>
    </row>
    <row r="4" spans="1:10" s="1" customFormat="1" ht="30.95" customHeight="1">
      <c r="A4" s="7" t="s">
        <v>2</v>
      </c>
      <c r="B4" s="7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</row>
    <row r="5" spans="1:10" s="1" customFormat="1" ht="29.25" customHeight="1">
      <c r="A5" s="9">
        <v>1</v>
      </c>
      <c r="B5" s="10" t="s">
        <v>10</v>
      </c>
      <c r="C5" s="11">
        <v>951.5</v>
      </c>
      <c r="D5" s="11">
        <v>391.55</v>
      </c>
      <c r="E5" s="11">
        <v>44.12</v>
      </c>
      <c r="F5" s="11">
        <f>C5+D5-E5</f>
        <v>1298.93</v>
      </c>
      <c r="G5" s="22" t="s">
        <v>45</v>
      </c>
      <c r="H5" s="22" t="s">
        <v>12</v>
      </c>
    </row>
    <row r="6" spans="1:10" s="1" customFormat="1" ht="30.95" customHeight="1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2"/>
      <c r="H6" s="22"/>
    </row>
    <row r="7" spans="1:10" s="1" customFormat="1" ht="30" customHeight="1">
      <c r="A7" s="9">
        <v>1</v>
      </c>
      <c r="B7" s="10" t="s">
        <v>46</v>
      </c>
      <c r="C7" s="11">
        <v>919.72250000000099</v>
      </c>
      <c r="D7" s="11">
        <v>837.8</v>
      </c>
      <c r="E7" s="11">
        <v>764.88</v>
      </c>
      <c r="F7" s="11">
        <f>C7+D7-E7</f>
        <v>992.64250000000095</v>
      </c>
      <c r="G7" s="22" t="s">
        <v>16</v>
      </c>
      <c r="H7" s="22" t="s">
        <v>12</v>
      </c>
    </row>
    <row r="8" spans="1:10" s="1" customFormat="1" ht="30.95" customHeight="1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2"/>
      <c r="H8" s="22"/>
    </row>
    <row r="9" spans="1:10" s="1" customFormat="1" ht="30" customHeight="1">
      <c r="A9" s="9">
        <v>1</v>
      </c>
      <c r="B9" s="10" t="s">
        <v>47</v>
      </c>
      <c r="C9" s="11">
        <v>528.26</v>
      </c>
      <c r="D9" s="11">
        <v>309.06</v>
      </c>
      <c r="E9" s="11">
        <v>201.1</v>
      </c>
      <c r="F9" s="11">
        <f>C9+D9-E9</f>
        <v>636.21999999999991</v>
      </c>
      <c r="G9" s="22"/>
      <c r="H9" s="22"/>
    </row>
    <row r="10" spans="1:10" s="2" customFormat="1" ht="30.95" customHeight="1">
      <c r="A10" s="14" t="s">
        <v>2</v>
      </c>
      <c r="B10" s="15" t="s">
        <v>19</v>
      </c>
      <c r="C10" s="15" t="s">
        <v>4</v>
      </c>
      <c r="D10" s="7" t="s">
        <v>20</v>
      </c>
      <c r="E10" s="7" t="s">
        <v>21</v>
      </c>
      <c r="F10" s="7" t="s">
        <v>7</v>
      </c>
      <c r="G10" s="24"/>
      <c r="H10" s="24"/>
    </row>
    <row r="11" spans="1:10" s="1" customFormat="1" ht="39" customHeight="1">
      <c r="A11" s="16">
        <v>1</v>
      </c>
      <c r="B11" s="17" t="s">
        <v>22</v>
      </c>
      <c r="C11" s="18">
        <v>0</v>
      </c>
      <c r="D11" s="18">
        <v>0</v>
      </c>
      <c r="E11" s="25">
        <v>0</v>
      </c>
      <c r="F11" s="18">
        <f t="shared" ref="F11:F18" si="0">C11+D11-E11</f>
        <v>0</v>
      </c>
      <c r="G11" s="26" t="s">
        <v>23</v>
      </c>
      <c r="H11" s="27" t="s">
        <v>12</v>
      </c>
      <c r="J11" s="30"/>
    </row>
    <row r="12" spans="1:10" s="1" customFormat="1" ht="41.25" customHeight="1">
      <c r="A12" s="16">
        <v>2</v>
      </c>
      <c r="B12" s="17" t="s">
        <v>24</v>
      </c>
      <c r="C12" s="18">
        <v>251</v>
      </c>
      <c r="D12" s="18">
        <v>95</v>
      </c>
      <c r="E12" s="25">
        <v>98</v>
      </c>
      <c r="F12" s="18">
        <f t="shared" si="0"/>
        <v>248</v>
      </c>
      <c r="G12" s="28" t="s">
        <v>48</v>
      </c>
      <c r="H12" s="27" t="s">
        <v>12</v>
      </c>
      <c r="J12" s="30"/>
    </row>
    <row r="13" spans="1:10" s="1" customFormat="1" ht="33.75" customHeight="1">
      <c r="A13" s="16">
        <v>3</v>
      </c>
      <c r="B13" s="17" t="s">
        <v>26</v>
      </c>
      <c r="C13" s="19">
        <v>469.94600000000003</v>
      </c>
      <c r="D13" s="19">
        <v>26.6</v>
      </c>
      <c r="E13" s="19">
        <v>54.46</v>
      </c>
      <c r="F13" s="18">
        <f t="shared" si="0"/>
        <v>442.08600000000007</v>
      </c>
      <c r="G13" s="28" t="s">
        <v>27</v>
      </c>
      <c r="H13" s="27" t="s">
        <v>28</v>
      </c>
      <c r="J13" s="30"/>
    </row>
    <row r="14" spans="1:10" s="1" customFormat="1" ht="31.5" customHeight="1">
      <c r="A14" s="16">
        <v>4</v>
      </c>
      <c r="B14" s="17" t="s">
        <v>29</v>
      </c>
      <c r="C14" s="18">
        <v>287.63040860000001</v>
      </c>
      <c r="D14" s="18">
        <v>69.03</v>
      </c>
      <c r="E14" s="19">
        <v>9.32</v>
      </c>
      <c r="F14" s="18">
        <f t="shared" si="0"/>
        <v>347.34040859999999</v>
      </c>
      <c r="G14" s="28" t="s">
        <v>49</v>
      </c>
      <c r="H14" s="27" t="s">
        <v>50</v>
      </c>
      <c r="J14" s="30"/>
    </row>
    <row r="15" spans="1:10" s="1" customFormat="1" ht="32.25" customHeight="1">
      <c r="A15" s="16">
        <v>5</v>
      </c>
      <c r="B15" s="20" t="s">
        <v>32</v>
      </c>
      <c r="C15" s="19">
        <v>100</v>
      </c>
      <c r="D15" s="19">
        <v>3.5</v>
      </c>
      <c r="E15" s="19">
        <v>17</v>
      </c>
      <c r="F15" s="18">
        <f t="shared" si="0"/>
        <v>86.5</v>
      </c>
      <c r="G15" s="28" t="s">
        <v>33</v>
      </c>
      <c r="H15" s="27" t="s">
        <v>12</v>
      </c>
      <c r="J15" s="30"/>
    </row>
    <row r="16" spans="1:10" s="1" customFormat="1" ht="33.75" customHeight="1">
      <c r="A16" s="16">
        <v>6</v>
      </c>
      <c r="B16" s="17" t="s">
        <v>34</v>
      </c>
      <c r="C16" s="19">
        <v>88.689341999999996</v>
      </c>
      <c r="D16" s="19">
        <v>37</v>
      </c>
      <c r="E16" s="19">
        <v>41.8</v>
      </c>
      <c r="F16" s="18">
        <f t="shared" si="0"/>
        <v>83.889341999999999</v>
      </c>
      <c r="G16" s="28" t="s">
        <v>35</v>
      </c>
      <c r="H16" s="27" t="s">
        <v>51</v>
      </c>
      <c r="J16" s="30"/>
    </row>
    <row r="17" spans="1:10" s="1" customFormat="1" ht="34.5" customHeight="1">
      <c r="A17" s="16">
        <v>7</v>
      </c>
      <c r="B17" s="17" t="s">
        <v>37</v>
      </c>
      <c r="C17" s="19">
        <v>81.3</v>
      </c>
      <c r="D17" s="19">
        <v>15</v>
      </c>
      <c r="E17" s="19">
        <v>20</v>
      </c>
      <c r="F17" s="18">
        <f t="shared" si="0"/>
        <v>76.3</v>
      </c>
      <c r="G17" s="28" t="s">
        <v>38</v>
      </c>
      <c r="H17" s="27" t="s">
        <v>52</v>
      </c>
      <c r="J17" s="30"/>
    </row>
    <row r="18" spans="1:10" s="1" customFormat="1" ht="34.5" customHeight="1">
      <c r="A18" s="16">
        <v>8</v>
      </c>
      <c r="B18" s="17" t="s">
        <v>40</v>
      </c>
      <c r="C18" s="18">
        <v>811.7</v>
      </c>
      <c r="D18" s="18">
        <v>33</v>
      </c>
      <c r="E18" s="19">
        <v>37.9</v>
      </c>
      <c r="F18" s="18">
        <f t="shared" si="0"/>
        <v>806.80000000000007</v>
      </c>
      <c r="G18" s="28" t="s">
        <v>41</v>
      </c>
      <c r="H18" s="27" t="s">
        <v>12</v>
      </c>
      <c r="J18" s="30"/>
    </row>
    <row r="19" spans="1:10" s="3" customFormat="1" ht="24" customHeight="1">
      <c r="A19" s="56" t="s">
        <v>42</v>
      </c>
      <c r="B19" s="57"/>
      <c r="C19" s="21">
        <f>SUM(C11:C18)+C7+C5+C9</f>
        <v>4489.7482506000006</v>
      </c>
      <c r="D19" s="21">
        <f>SUM(D11:D18)+D7+D5+D9</f>
        <v>1817.5399999999997</v>
      </c>
      <c r="E19" s="21">
        <f>SUM(E11:E18)+E7+E5+E9</f>
        <v>1288.5799999999997</v>
      </c>
      <c r="F19" s="21">
        <f>SUM(F11:F18)+F7+F5+F9</f>
        <v>5018.7082506000015</v>
      </c>
      <c r="G19" s="29"/>
      <c r="H19" s="29"/>
    </row>
    <row r="20" spans="1:10" ht="66" customHeight="1">
      <c r="A20" s="58" t="s">
        <v>55</v>
      </c>
      <c r="B20" s="59"/>
      <c r="C20" s="59"/>
      <c r="D20" s="59"/>
      <c r="E20" s="59"/>
      <c r="F20" s="59"/>
      <c r="G20" s="59"/>
      <c r="H20" s="59"/>
    </row>
    <row r="21" spans="1:10" ht="20.25" customHeight="1"/>
  </sheetData>
  <mergeCells count="4">
    <mergeCell ref="A2:H2"/>
    <mergeCell ref="A3:H3"/>
    <mergeCell ref="A19:B19"/>
    <mergeCell ref="A20:H20"/>
  </mergeCells>
  <phoneticPr fontId="0" type="noConversion"/>
  <pageMargins left="0.19650320837816856" right="0.19650320837816856" top="3.8884025741749866E-2" bottom="3.8884025741749866E-2" header="0.11804080384922779" footer="0.11804080384922779"/>
  <pageSetup paperSize="9" scale="88" orientation="landscape" r:id="rId1"/>
  <extLst>
    <ext uri="{2D9387EB-5337-4D45-933B-B4D357D02E09}">
      <gutter val="0.0" pos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1"/>
  <sheetViews>
    <sheetView view="pageBreakPreview" topLeftCell="A7" zoomScale="87" zoomScaleNormal="87" workbookViewId="0">
      <selection activeCell="D19" sqref="D19"/>
    </sheetView>
  </sheetViews>
  <sheetFormatPr defaultColWidth="9" defaultRowHeight="13.5"/>
  <cols>
    <col min="1" max="1" width="5.625" style="4" customWidth="1"/>
    <col min="2" max="2" width="16.75" style="5" customWidth="1"/>
    <col min="3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10" ht="12.95" customHeight="1">
      <c r="A1" s="6"/>
    </row>
    <row r="2" spans="1:10" ht="32.25" customHeight="1">
      <c r="A2" s="54" t="s">
        <v>56</v>
      </c>
      <c r="B2" s="54"/>
      <c r="C2" s="54"/>
      <c r="D2" s="54"/>
      <c r="E2" s="54"/>
      <c r="F2" s="54"/>
      <c r="G2" s="54"/>
      <c r="H2" s="54"/>
    </row>
    <row r="3" spans="1:10" ht="32.25" customHeight="1">
      <c r="A3" s="55" t="s">
        <v>44</v>
      </c>
      <c r="B3" s="55"/>
      <c r="C3" s="55"/>
      <c r="D3" s="55"/>
      <c r="E3" s="55"/>
      <c r="F3" s="55"/>
      <c r="G3" s="55"/>
      <c r="H3" s="55"/>
    </row>
    <row r="4" spans="1:10" s="1" customFormat="1" ht="30.95" customHeight="1">
      <c r="A4" s="7" t="s">
        <v>2</v>
      </c>
      <c r="B4" s="7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</row>
    <row r="5" spans="1:10" s="1" customFormat="1" ht="29.25" customHeight="1">
      <c r="A5" s="9">
        <v>1</v>
      </c>
      <c r="B5" s="10" t="s">
        <v>10</v>
      </c>
      <c r="C5" s="11">
        <v>486.06</v>
      </c>
      <c r="D5" s="11">
        <f>337.63+384.96</f>
        <v>722.58999999999992</v>
      </c>
      <c r="E5" s="11">
        <f>143.31+C5-372.22</f>
        <v>257.14999999999998</v>
      </c>
      <c r="F5" s="11">
        <f>C5+D5-E5</f>
        <v>951.49999999999989</v>
      </c>
      <c r="G5" s="22" t="s">
        <v>45</v>
      </c>
      <c r="H5" s="22" t="s">
        <v>12</v>
      </c>
    </row>
    <row r="6" spans="1:10" s="1" customFormat="1" ht="30.95" customHeight="1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2"/>
      <c r="H6" s="22"/>
    </row>
    <row r="7" spans="1:10" s="1" customFormat="1" ht="30" customHeight="1">
      <c r="A7" s="9">
        <v>1</v>
      </c>
      <c r="B7" s="10" t="s">
        <v>46</v>
      </c>
      <c r="C7" s="11">
        <v>819.72</v>
      </c>
      <c r="D7" s="11">
        <v>1228.0525</v>
      </c>
      <c r="E7" s="11">
        <v>1128.05</v>
      </c>
      <c r="F7" s="11">
        <f>C7+D7-E7</f>
        <v>919.72250000000008</v>
      </c>
      <c r="G7" s="22" t="s">
        <v>16</v>
      </c>
      <c r="H7" s="22" t="s">
        <v>12</v>
      </c>
    </row>
    <row r="8" spans="1:10" s="1" customFormat="1" ht="30.95" customHeight="1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2"/>
      <c r="H8" s="22"/>
    </row>
    <row r="9" spans="1:10" s="1" customFormat="1" ht="30" customHeight="1">
      <c r="A9" s="9">
        <v>1</v>
      </c>
      <c r="B9" s="10" t="s">
        <v>47</v>
      </c>
      <c r="C9" s="11">
        <v>127.5</v>
      </c>
      <c r="D9" s="11">
        <v>727.19</v>
      </c>
      <c r="E9" s="11">
        <v>326.43</v>
      </c>
      <c r="F9" s="11">
        <f>C9+D9-E9</f>
        <v>528.26</v>
      </c>
      <c r="G9" s="22"/>
      <c r="H9" s="22"/>
    </row>
    <row r="10" spans="1:10" s="2" customFormat="1" ht="30.95" customHeight="1">
      <c r="A10" s="14" t="s">
        <v>2</v>
      </c>
      <c r="B10" s="15" t="s">
        <v>19</v>
      </c>
      <c r="C10" s="15" t="s">
        <v>4</v>
      </c>
      <c r="D10" s="7" t="s">
        <v>20</v>
      </c>
      <c r="E10" s="7" t="s">
        <v>21</v>
      </c>
      <c r="F10" s="7" t="s">
        <v>7</v>
      </c>
      <c r="G10" s="24"/>
      <c r="H10" s="24"/>
    </row>
    <row r="11" spans="1:10" s="1" customFormat="1" ht="39" customHeight="1">
      <c r="A11" s="16">
        <v>1</v>
      </c>
      <c r="B11" s="17" t="s">
        <v>22</v>
      </c>
      <c r="C11" s="18">
        <v>800</v>
      </c>
      <c r="D11" s="18">
        <v>0</v>
      </c>
      <c r="E11" s="25">
        <v>0</v>
      </c>
      <c r="F11" s="18">
        <v>0</v>
      </c>
      <c r="G11" s="26" t="s">
        <v>23</v>
      </c>
      <c r="H11" s="27" t="s">
        <v>12</v>
      </c>
      <c r="J11" s="30"/>
    </row>
    <row r="12" spans="1:10" s="1" customFormat="1" ht="41.25" customHeight="1">
      <c r="A12" s="16">
        <v>2</v>
      </c>
      <c r="B12" s="17" t="s">
        <v>24</v>
      </c>
      <c r="C12" s="18">
        <v>266</v>
      </c>
      <c r="D12" s="18">
        <v>155</v>
      </c>
      <c r="E12" s="25">
        <v>170</v>
      </c>
      <c r="F12" s="18">
        <f t="shared" ref="F12:F18" si="0">C12+D12-E12</f>
        <v>251</v>
      </c>
      <c r="G12" s="28" t="s">
        <v>48</v>
      </c>
      <c r="H12" s="27" t="s">
        <v>12</v>
      </c>
      <c r="J12" s="30"/>
    </row>
    <row r="13" spans="1:10" s="1" customFormat="1" ht="33.75" customHeight="1">
      <c r="A13" s="16">
        <v>3</v>
      </c>
      <c r="B13" s="17" t="s">
        <v>26</v>
      </c>
      <c r="C13" s="19">
        <v>452.31599999999997</v>
      </c>
      <c r="D13" s="19">
        <v>46.47</v>
      </c>
      <c r="E13" s="19">
        <v>28.84</v>
      </c>
      <c r="F13" s="18">
        <f t="shared" si="0"/>
        <v>469.94599999999997</v>
      </c>
      <c r="G13" s="28" t="s">
        <v>27</v>
      </c>
      <c r="H13" s="27" t="s">
        <v>28</v>
      </c>
      <c r="J13" s="30"/>
    </row>
    <row r="14" spans="1:10" s="1" customFormat="1" ht="31.5" customHeight="1">
      <c r="A14" s="16">
        <v>4</v>
      </c>
      <c r="B14" s="17" t="s">
        <v>29</v>
      </c>
      <c r="C14" s="18">
        <v>296.55040860000003</v>
      </c>
      <c r="D14" s="18">
        <v>0</v>
      </c>
      <c r="E14" s="19">
        <v>8.92</v>
      </c>
      <c r="F14" s="18">
        <f t="shared" si="0"/>
        <v>287.63040860000001</v>
      </c>
      <c r="G14" s="28" t="s">
        <v>49</v>
      </c>
      <c r="H14" s="27" t="s">
        <v>50</v>
      </c>
      <c r="J14" s="30"/>
    </row>
    <row r="15" spans="1:10" s="1" customFormat="1" ht="32.25" customHeight="1">
      <c r="A15" s="16">
        <v>5</v>
      </c>
      <c r="B15" s="20" t="s">
        <v>32</v>
      </c>
      <c r="C15" s="19">
        <v>95</v>
      </c>
      <c r="D15" s="19">
        <v>33</v>
      </c>
      <c r="E15" s="19">
        <v>28</v>
      </c>
      <c r="F15" s="18">
        <f t="shared" si="0"/>
        <v>100</v>
      </c>
      <c r="G15" s="28" t="s">
        <v>33</v>
      </c>
      <c r="H15" s="27" t="s">
        <v>12</v>
      </c>
      <c r="J15" s="30"/>
    </row>
    <row r="16" spans="1:10" s="1" customFormat="1" ht="33.75" customHeight="1">
      <c r="A16" s="16">
        <v>6</v>
      </c>
      <c r="B16" s="17" t="s">
        <v>34</v>
      </c>
      <c r="C16" s="19">
        <v>59.919342</v>
      </c>
      <c r="D16" s="19">
        <v>65.099999999999994</v>
      </c>
      <c r="E16" s="19">
        <v>36.33</v>
      </c>
      <c r="F16" s="18">
        <f t="shared" si="0"/>
        <v>88.689341999999996</v>
      </c>
      <c r="G16" s="28" t="s">
        <v>35</v>
      </c>
      <c r="H16" s="27" t="s">
        <v>51</v>
      </c>
      <c r="J16" s="30"/>
    </row>
    <row r="17" spans="1:10" s="1" customFormat="1" ht="34.5" customHeight="1">
      <c r="A17" s="16">
        <v>7</v>
      </c>
      <c r="B17" s="17" t="s">
        <v>37</v>
      </c>
      <c r="C17" s="19">
        <v>82.3</v>
      </c>
      <c r="D17" s="19">
        <v>20</v>
      </c>
      <c r="E17" s="19">
        <v>21</v>
      </c>
      <c r="F17" s="18">
        <f t="shared" si="0"/>
        <v>81.3</v>
      </c>
      <c r="G17" s="28" t="s">
        <v>38</v>
      </c>
      <c r="H17" s="27" t="s">
        <v>52</v>
      </c>
      <c r="J17" s="30"/>
    </row>
    <row r="18" spans="1:10" s="1" customFormat="1" ht="34.5" customHeight="1">
      <c r="A18" s="16">
        <v>8</v>
      </c>
      <c r="B18" s="17" t="s">
        <v>40</v>
      </c>
      <c r="C18" s="18">
        <v>863</v>
      </c>
      <c r="D18" s="18">
        <v>33</v>
      </c>
      <c r="E18" s="19">
        <v>84.3</v>
      </c>
      <c r="F18" s="18">
        <f t="shared" si="0"/>
        <v>811.7</v>
      </c>
      <c r="G18" s="28" t="s">
        <v>41</v>
      </c>
      <c r="H18" s="27" t="s">
        <v>12</v>
      </c>
      <c r="J18" s="30"/>
    </row>
    <row r="19" spans="1:10" s="3" customFormat="1" ht="24" customHeight="1">
      <c r="A19" s="56" t="s">
        <v>42</v>
      </c>
      <c r="B19" s="57"/>
      <c r="C19" s="21">
        <f>SUM(C11:C18)+C7+C5+C9</f>
        <v>4348.3657506000009</v>
      </c>
      <c r="D19" s="21">
        <f>SUM(D11:D18)+D7+D5+D9</f>
        <v>3030.4024999999997</v>
      </c>
      <c r="E19" s="21">
        <f>SUM(E11:E18)+E7+E5+E9</f>
        <v>2089.02</v>
      </c>
      <c r="F19" s="21">
        <f>SUM(F11:F18)+F7+F5+F9</f>
        <v>4489.7482505999997</v>
      </c>
      <c r="G19" s="29"/>
      <c r="H19" s="29"/>
    </row>
    <row r="20" spans="1:10" ht="66" customHeight="1">
      <c r="A20" s="58" t="s">
        <v>55</v>
      </c>
      <c r="B20" s="59"/>
      <c r="C20" s="59"/>
      <c r="D20" s="59"/>
      <c r="E20" s="59"/>
      <c r="F20" s="59"/>
      <c r="G20" s="59"/>
      <c r="H20" s="59"/>
    </row>
    <row r="21" spans="1:10" ht="20.25" customHeight="1"/>
  </sheetData>
  <mergeCells count="4">
    <mergeCell ref="A2:H2"/>
    <mergeCell ref="A3:H3"/>
    <mergeCell ref="A19:B19"/>
    <mergeCell ref="A20:H20"/>
  </mergeCells>
  <phoneticPr fontId="0" type="noConversion"/>
  <pageMargins left="0.19650320837816856" right="0.19650320837816856" top="3.8884025741749866E-2" bottom="3.8884025741749866E-2" header="0.11804080384922779" footer="0.11804080384922779"/>
  <pageSetup paperSize="9" scale="88" orientation="landscape" r:id="rId1"/>
  <extLst>
    <ext uri="{2D9387EB-5337-4D45-933B-B4D357D02E09}">
      <gutter val="0.0" pos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1"/>
  <sheetViews>
    <sheetView view="pageBreakPreview" topLeftCell="A7" zoomScale="87" zoomScaleNormal="87" workbookViewId="0">
      <selection activeCell="D6" sqref="D6"/>
    </sheetView>
  </sheetViews>
  <sheetFormatPr defaultColWidth="9" defaultRowHeight="13.5"/>
  <cols>
    <col min="1" max="1" width="5.625" style="4" customWidth="1"/>
    <col min="2" max="2" width="16.75" style="5" customWidth="1"/>
    <col min="3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10" ht="12.95" customHeight="1">
      <c r="A1" s="6"/>
    </row>
    <row r="2" spans="1:10" ht="32.25" customHeight="1">
      <c r="A2" s="54" t="s">
        <v>57</v>
      </c>
      <c r="B2" s="54"/>
      <c r="C2" s="54"/>
      <c r="D2" s="54"/>
      <c r="E2" s="54"/>
      <c r="F2" s="54"/>
      <c r="G2" s="54"/>
      <c r="H2" s="54"/>
    </row>
    <row r="3" spans="1:10" ht="32.25" customHeight="1">
      <c r="A3" s="55" t="s">
        <v>44</v>
      </c>
      <c r="B3" s="55"/>
      <c r="C3" s="55"/>
      <c r="D3" s="55"/>
      <c r="E3" s="55"/>
      <c r="F3" s="55"/>
      <c r="G3" s="55"/>
      <c r="H3" s="55"/>
    </row>
    <row r="4" spans="1:10" s="1" customFormat="1" ht="30.95" customHeight="1">
      <c r="A4" s="7" t="s">
        <v>2</v>
      </c>
      <c r="B4" s="7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</row>
    <row r="5" spans="1:10" s="1" customFormat="1" ht="29.25" customHeight="1">
      <c r="A5" s="9">
        <v>1</v>
      </c>
      <c r="B5" s="10" t="s">
        <v>10</v>
      </c>
      <c r="C5" s="11">
        <v>0</v>
      </c>
      <c r="D5" s="11">
        <v>1191.96</v>
      </c>
      <c r="E5" s="11">
        <v>705.9</v>
      </c>
      <c r="F5" s="11">
        <v>486.06</v>
      </c>
      <c r="G5" s="22" t="s">
        <v>45</v>
      </c>
      <c r="H5" s="22" t="s">
        <v>12</v>
      </c>
    </row>
    <row r="6" spans="1:10" s="1" customFormat="1" ht="30.95" customHeight="1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2"/>
      <c r="H6" s="22"/>
    </row>
    <row r="7" spans="1:10" s="1" customFormat="1" ht="30" customHeight="1">
      <c r="A7" s="9">
        <v>1</v>
      </c>
      <c r="B7" s="10" t="s">
        <v>46</v>
      </c>
      <c r="C7" s="11">
        <v>621.5</v>
      </c>
      <c r="D7" s="11">
        <v>1331.23</v>
      </c>
      <c r="E7" s="11">
        <v>1133.01</v>
      </c>
      <c r="F7" s="11">
        <f>C7+D7-E7</f>
        <v>819.72</v>
      </c>
      <c r="G7" s="22" t="s">
        <v>16</v>
      </c>
      <c r="H7" s="22" t="s">
        <v>12</v>
      </c>
    </row>
    <row r="8" spans="1:10" s="1" customFormat="1" ht="30.95" customHeight="1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2"/>
      <c r="H8" s="22"/>
    </row>
    <row r="9" spans="1:10" s="1" customFormat="1" ht="30" customHeight="1">
      <c r="A9" s="9">
        <v>1</v>
      </c>
      <c r="B9" s="10" t="s">
        <v>47</v>
      </c>
      <c r="C9" s="11">
        <v>0</v>
      </c>
      <c r="D9" s="11">
        <v>630</v>
      </c>
      <c r="E9" s="11">
        <v>502.5</v>
      </c>
      <c r="F9" s="11">
        <f>C9+D9-E9</f>
        <v>127.5</v>
      </c>
      <c r="G9" s="22"/>
      <c r="H9" s="22"/>
    </row>
    <row r="10" spans="1:10" s="2" customFormat="1" ht="30.95" customHeight="1">
      <c r="A10" s="14" t="s">
        <v>2</v>
      </c>
      <c r="B10" s="15" t="s">
        <v>19</v>
      </c>
      <c r="C10" s="15" t="s">
        <v>4</v>
      </c>
      <c r="D10" s="7" t="s">
        <v>20</v>
      </c>
      <c r="E10" s="7" t="s">
        <v>21</v>
      </c>
      <c r="F10" s="7" t="s">
        <v>7</v>
      </c>
      <c r="G10" s="24"/>
      <c r="H10" s="24"/>
    </row>
    <row r="11" spans="1:10" s="1" customFormat="1" ht="39" customHeight="1">
      <c r="A11" s="16">
        <v>1</v>
      </c>
      <c r="B11" s="17" t="s">
        <v>22</v>
      </c>
      <c r="C11" s="18">
        <v>800</v>
      </c>
      <c r="D11" s="18">
        <v>0</v>
      </c>
      <c r="E11" s="25">
        <v>0</v>
      </c>
      <c r="F11" s="18">
        <f t="shared" ref="F11:F18" si="0">C11+D11-E11</f>
        <v>800</v>
      </c>
      <c r="G11" s="26" t="s">
        <v>23</v>
      </c>
      <c r="H11" s="27" t="s">
        <v>12</v>
      </c>
      <c r="J11" s="30"/>
    </row>
    <row r="12" spans="1:10" s="1" customFormat="1" ht="41.25" customHeight="1">
      <c r="A12" s="16">
        <v>2</v>
      </c>
      <c r="B12" s="17" t="s">
        <v>24</v>
      </c>
      <c r="C12" s="18">
        <v>526</v>
      </c>
      <c r="D12" s="18">
        <v>149</v>
      </c>
      <c r="E12" s="25">
        <v>409</v>
      </c>
      <c r="F12" s="18">
        <f t="shared" si="0"/>
        <v>266</v>
      </c>
      <c r="G12" s="28" t="s">
        <v>48</v>
      </c>
      <c r="H12" s="27" t="s">
        <v>12</v>
      </c>
      <c r="J12" s="30"/>
    </row>
    <row r="13" spans="1:10" s="1" customFormat="1" ht="33.75" customHeight="1">
      <c r="A13" s="16">
        <v>3</v>
      </c>
      <c r="B13" s="17" t="s">
        <v>26</v>
      </c>
      <c r="C13" s="19">
        <v>396.01600000000002</v>
      </c>
      <c r="D13" s="19">
        <v>87.77</v>
      </c>
      <c r="E13" s="19">
        <v>31.47</v>
      </c>
      <c r="F13" s="18">
        <f t="shared" si="0"/>
        <v>452.31600000000003</v>
      </c>
      <c r="G13" s="28" t="s">
        <v>27</v>
      </c>
      <c r="H13" s="27" t="s">
        <v>28</v>
      </c>
      <c r="J13" s="30"/>
    </row>
    <row r="14" spans="1:10" s="1" customFormat="1" ht="31.5" customHeight="1">
      <c r="A14" s="16">
        <v>4</v>
      </c>
      <c r="B14" s="17" t="s">
        <v>29</v>
      </c>
      <c r="C14" s="18">
        <v>301.0204086</v>
      </c>
      <c r="D14" s="18">
        <v>0.82</v>
      </c>
      <c r="E14" s="19">
        <v>5.29</v>
      </c>
      <c r="F14" s="18">
        <f t="shared" si="0"/>
        <v>296.55040859999997</v>
      </c>
      <c r="G14" s="28" t="s">
        <v>49</v>
      </c>
      <c r="H14" s="27" t="s">
        <v>50</v>
      </c>
      <c r="J14" s="30"/>
    </row>
    <row r="15" spans="1:10" s="1" customFormat="1" ht="34.5" customHeight="1">
      <c r="A15" s="16">
        <v>5</v>
      </c>
      <c r="B15" s="17" t="s">
        <v>37</v>
      </c>
      <c r="C15" s="19">
        <v>72.3</v>
      </c>
      <c r="D15" s="19">
        <v>25.5</v>
      </c>
      <c r="E15" s="19">
        <v>15.5</v>
      </c>
      <c r="F15" s="18">
        <f t="shared" si="0"/>
        <v>82.3</v>
      </c>
      <c r="G15" s="28" t="s">
        <v>38</v>
      </c>
      <c r="H15" s="27" t="s">
        <v>52</v>
      </c>
      <c r="J15" s="30"/>
    </row>
    <row r="16" spans="1:10" s="1" customFormat="1" ht="32.25" customHeight="1">
      <c r="A16" s="16">
        <v>6</v>
      </c>
      <c r="B16" s="20" t="s">
        <v>32</v>
      </c>
      <c r="C16" s="19">
        <v>70</v>
      </c>
      <c r="D16" s="19">
        <v>44</v>
      </c>
      <c r="E16" s="19">
        <v>19</v>
      </c>
      <c r="F16" s="18">
        <f t="shared" si="0"/>
        <v>95</v>
      </c>
      <c r="G16" s="28" t="s">
        <v>33</v>
      </c>
      <c r="H16" s="27" t="s">
        <v>12</v>
      </c>
      <c r="J16" s="30"/>
    </row>
    <row r="17" spans="1:10" s="1" customFormat="1" ht="33.75" customHeight="1">
      <c r="A17" s="16">
        <v>7</v>
      </c>
      <c r="B17" s="17" t="s">
        <v>34</v>
      </c>
      <c r="C17" s="19">
        <v>36.579341999999997</v>
      </c>
      <c r="D17" s="19">
        <v>53.38</v>
      </c>
      <c r="E17" s="19">
        <v>30.04</v>
      </c>
      <c r="F17" s="18">
        <f t="shared" si="0"/>
        <v>59.919341999999993</v>
      </c>
      <c r="G17" s="28" t="s">
        <v>35</v>
      </c>
      <c r="H17" s="27" t="s">
        <v>51</v>
      </c>
      <c r="J17" s="30"/>
    </row>
    <row r="18" spans="1:10" s="1" customFormat="1" ht="34.5" customHeight="1">
      <c r="A18" s="16">
        <v>8</v>
      </c>
      <c r="B18" s="17" t="s">
        <v>40</v>
      </c>
      <c r="C18" s="18">
        <v>934</v>
      </c>
      <c r="D18" s="18">
        <v>66</v>
      </c>
      <c r="E18" s="19">
        <v>137</v>
      </c>
      <c r="F18" s="18">
        <f t="shared" si="0"/>
        <v>863</v>
      </c>
      <c r="G18" s="28" t="s">
        <v>41</v>
      </c>
      <c r="H18" s="27" t="s">
        <v>12</v>
      </c>
      <c r="J18" s="30"/>
    </row>
    <row r="19" spans="1:10" s="3" customFormat="1" ht="24" customHeight="1">
      <c r="A19" s="56" t="s">
        <v>42</v>
      </c>
      <c r="B19" s="57"/>
      <c r="C19" s="21">
        <f>SUM(C11:C18)+C7+C5+C9</f>
        <v>3757.4157506000001</v>
      </c>
      <c r="D19" s="21">
        <f>SUM(D11:D18)+D7+D5+D9</f>
        <v>3579.66</v>
      </c>
      <c r="E19" s="21">
        <f>SUM(E11:E18)+E7+E5+E9</f>
        <v>2988.71</v>
      </c>
      <c r="F19" s="21">
        <f>SUM(F11:F18)+F7+F5+F9</f>
        <v>4348.3657506</v>
      </c>
      <c r="G19" s="29"/>
      <c r="H19" s="29"/>
    </row>
    <row r="20" spans="1:10" ht="66" customHeight="1">
      <c r="A20" s="58" t="s">
        <v>58</v>
      </c>
      <c r="B20" s="59"/>
      <c r="C20" s="59"/>
      <c r="D20" s="59"/>
      <c r="E20" s="59"/>
      <c r="F20" s="59"/>
      <c r="G20" s="59"/>
      <c r="H20" s="59"/>
    </row>
    <row r="21" spans="1:10" ht="20.25" customHeight="1"/>
  </sheetData>
  <mergeCells count="4">
    <mergeCell ref="A2:H2"/>
    <mergeCell ref="A3:H3"/>
    <mergeCell ref="A19:B19"/>
    <mergeCell ref="A20:H20"/>
  </mergeCells>
  <phoneticPr fontId="0" type="noConversion"/>
  <pageMargins left="0.19650320837816856" right="0.19650320837816856" top="3.8884025741749866E-2" bottom="3.8884025741749866E-2" header="0.11804080384922779" footer="0.11804080384922779"/>
  <pageSetup paperSize="9" scale="88" orientation="landscape" r:id="rId1"/>
  <extLst>
    <ext uri="{2D9387EB-5337-4D45-933B-B4D357D02E09}">
      <gutter val="0.0" pos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1"/>
  <sheetViews>
    <sheetView view="pageBreakPreview" zoomScale="87" zoomScaleNormal="87" workbookViewId="0">
      <selection activeCell="E5" sqref="E5"/>
    </sheetView>
  </sheetViews>
  <sheetFormatPr defaultColWidth="9" defaultRowHeight="13.5"/>
  <cols>
    <col min="1" max="1" width="5.625" style="4" customWidth="1"/>
    <col min="2" max="2" width="16.75" style="5" customWidth="1"/>
    <col min="3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10" ht="12.95" customHeight="1">
      <c r="A1" s="6"/>
    </row>
    <row r="2" spans="1:10" ht="32.25" customHeight="1">
      <c r="A2" s="54" t="s">
        <v>59</v>
      </c>
      <c r="B2" s="54"/>
      <c r="C2" s="54"/>
      <c r="D2" s="54"/>
      <c r="E2" s="54"/>
      <c r="F2" s="54"/>
      <c r="G2" s="54"/>
      <c r="H2" s="54"/>
    </row>
    <row r="3" spans="1:10" ht="32.25" customHeight="1">
      <c r="A3" s="60" t="s">
        <v>44</v>
      </c>
      <c r="B3" s="60"/>
      <c r="C3" s="60"/>
      <c r="D3" s="60"/>
      <c r="E3" s="60"/>
      <c r="F3" s="60"/>
      <c r="G3" s="60"/>
      <c r="H3" s="60"/>
    </row>
    <row r="4" spans="1:10" s="1" customFormat="1" ht="30.95" customHeight="1">
      <c r="A4" s="7" t="s">
        <v>2</v>
      </c>
      <c r="B4" s="7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</row>
    <row r="5" spans="1:10" s="1" customFormat="1" ht="29.25" customHeight="1">
      <c r="A5" s="9">
        <v>1</v>
      </c>
      <c r="B5" s="10" t="s">
        <v>10</v>
      </c>
      <c r="C5" s="11">
        <v>0</v>
      </c>
      <c r="D5" s="11">
        <v>929.33</v>
      </c>
      <c r="E5" s="11">
        <v>929.33</v>
      </c>
      <c r="F5" s="11">
        <v>0</v>
      </c>
      <c r="G5" s="22" t="s">
        <v>45</v>
      </c>
      <c r="H5" s="22" t="s">
        <v>12</v>
      </c>
    </row>
    <row r="6" spans="1:10" s="1" customFormat="1" ht="30.95" customHeight="1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2"/>
      <c r="H6" s="22"/>
    </row>
    <row r="7" spans="1:10" s="1" customFormat="1" ht="30" customHeight="1">
      <c r="A7" s="9">
        <v>1</v>
      </c>
      <c r="B7" s="10" t="s">
        <v>46</v>
      </c>
      <c r="C7" s="11">
        <v>308.7</v>
      </c>
      <c r="D7" s="11">
        <v>2009.9</v>
      </c>
      <c r="E7" s="11">
        <v>1697.1</v>
      </c>
      <c r="F7" s="11">
        <f>C7+D7-E7</f>
        <v>621.5</v>
      </c>
      <c r="G7" s="22" t="s">
        <v>16</v>
      </c>
      <c r="H7" s="22" t="s">
        <v>12</v>
      </c>
    </row>
    <row r="8" spans="1:10" s="1" customFormat="1" ht="30.95" customHeight="1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2"/>
      <c r="H8" s="22"/>
    </row>
    <row r="9" spans="1:10" s="1" customFormat="1" ht="30" customHeight="1">
      <c r="A9" s="9">
        <v>1</v>
      </c>
      <c r="B9" s="10" t="s">
        <v>47</v>
      </c>
      <c r="C9" s="11">
        <v>0</v>
      </c>
      <c r="D9" s="11">
        <v>0</v>
      </c>
      <c r="E9" s="11">
        <v>0</v>
      </c>
      <c r="F9" s="23">
        <v>0</v>
      </c>
      <c r="G9" s="22"/>
      <c r="H9" s="22"/>
    </row>
    <row r="10" spans="1:10" s="2" customFormat="1" ht="30.95" customHeight="1">
      <c r="A10" s="14" t="s">
        <v>2</v>
      </c>
      <c r="B10" s="15" t="s">
        <v>19</v>
      </c>
      <c r="C10" s="15" t="s">
        <v>4</v>
      </c>
      <c r="D10" s="7" t="s">
        <v>20</v>
      </c>
      <c r="E10" s="7" t="s">
        <v>21</v>
      </c>
      <c r="F10" s="7" t="s">
        <v>7</v>
      </c>
      <c r="G10" s="24"/>
      <c r="H10" s="24"/>
    </row>
    <row r="11" spans="1:10" s="1" customFormat="1" ht="45.75" customHeight="1">
      <c r="A11" s="16">
        <v>1</v>
      </c>
      <c r="B11" s="17" t="s">
        <v>22</v>
      </c>
      <c r="C11" s="18">
        <v>800</v>
      </c>
      <c r="D11" s="18">
        <v>0</v>
      </c>
      <c r="E11" s="25">
        <v>0</v>
      </c>
      <c r="F11" s="18">
        <f t="shared" ref="F11:F18" si="0">C11+D11-E11</f>
        <v>800</v>
      </c>
      <c r="G11" s="26" t="s">
        <v>23</v>
      </c>
      <c r="H11" s="27" t="s">
        <v>12</v>
      </c>
      <c r="J11" s="30"/>
    </row>
    <row r="12" spans="1:10" s="1" customFormat="1" ht="45.75" customHeight="1">
      <c r="A12" s="16">
        <v>2</v>
      </c>
      <c r="B12" s="17" t="s">
        <v>24</v>
      </c>
      <c r="C12" s="18">
        <v>798</v>
      </c>
      <c r="D12" s="18">
        <v>95</v>
      </c>
      <c r="E12" s="25">
        <v>367</v>
      </c>
      <c r="F12" s="18">
        <f t="shared" si="0"/>
        <v>526</v>
      </c>
      <c r="G12" s="28" t="s">
        <v>48</v>
      </c>
      <c r="H12" s="27" t="s">
        <v>12</v>
      </c>
      <c r="J12" s="30"/>
    </row>
    <row r="13" spans="1:10" s="1" customFormat="1" ht="30" customHeight="1">
      <c r="A13" s="16">
        <v>3</v>
      </c>
      <c r="B13" s="17" t="s">
        <v>26</v>
      </c>
      <c r="C13" s="19">
        <v>330.76600000000002</v>
      </c>
      <c r="D13" s="19">
        <v>111.13</v>
      </c>
      <c r="E13" s="19">
        <v>45.88</v>
      </c>
      <c r="F13" s="18">
        <f t="shared" si="0"/>
        <v>396.01600000000002</v>
      </c>
      <c r="G13" s="28" t="s">
        <v>27</v>
      </c>
      <c r="H13" s="27" t="s">
        <v>28</v>
      </c>
      <c r="J13" s="30"/>
    </row>
    <row r="14" spans="1:10" s="1" customFormat="1" ht="34.5" customHeight="1">
      <c r="A14" s="16">
        <v>4</v>
      </c>
      <c r="B14" s="17" t="s">
        <v>29</v>
      </c>
      <c r="C14" s="18">
        <v>306.57040860000001</v>
      </c>
      <c r="D14" s="18">
        <v>0</v>
      </c>
      <c r="E14" s="19">
        <v>5.55</v>
      </c>
      <c r="F14" s="18">
        <f t="shared" si="0"/>
        <v>301.0204086</v>
      </c>
      <c r="G14" s="28" t="s">
        <v>49</v>
      </c>
      <c r="H14" s="27" t="s">
        <v>50</v>
      </c>
      <c r="J14" s="30"/>
    </row>
    <row r="15" spans="1:10" s="1" customFormat="1" ht="34.5" customHeight="1">
      <c r="A15" s="16">
        <v>5</v>
      </c>
      <c r="B15" s="17" t="s">
        <v>37</v>
      </c>
      <c r="C15" s="19">
        <v>59</v>
      </c>
      <c r="D15" s="19">
        <v>30.3</v>
      </c>
      <c r="E15" s="19">
        <v>17</v>
      </c>
      <c r="F15" s="18">
        <f t="shared" si="0"/>
        <v>72.3</v>
      </c>
      <c r="G15" s="28" t="s">
        <v>38</v>
      </c>
      <c r="H15" s="27" t="s">
        <v>52</v>
      </c>
      <c r="J15" s="30"/>
    </row>
    <row r="16" spans="1:10" s="1" customFormat="1" ht="32.25" customHeight="1">
      <c r="A16" s="16">
        <v>6</v>
      </c>
      <c r="B16" s="20" t="s">
        <v>32</v>
      </c>
      <c r="C16" s="19">
        <v>56</v>
      </c>
      <c r="D16" s="19">
        <v>33</v>
      </c>
      <c r="E16" s="19">
        <v>19</v>
      </c>
      <c r="F16" s="18">
        <f t="shared" si="0"/>
        <v>70</v>
      </c>
      <c r="G16" s="28" t="s">
        <v>33</v>
      </c>
      <c r="H16" s="27" t="s">
        <v>12</v>
      </c>
      <c r="J16" s="30"/>
    </row>
    <row r="17" spans="1:10" s="1" customFormat="1" ht="29.25" customHeight="1">
      <c r="A17" s="16">
        <v>7</v>
      </c>
      <c r="B17" s="17" t="s">
        <v>34</v>
      </c>
      <c r="C17" s="19">
        <v>28.999341999999999</v>
      </c>
      <c r="D17" s="19">
        <v>35.47</v>
      </c>
      <c r="E17" s="19">
        <v>27.89</v>
      </c>
      <c r="F17" s="18">
        <f t="shared" si="0"/>
        <v>36.579341999999997</v>
      </c>
      <c r="G17" s="28" t="s">
        <v>35</v>
      </c>
      <c r="H17" s="27" t="s">
        <v>51</v>
      </c>
      <c r="J17" s="30"/>
    </row>
    <row r="18" spans="1:10" s="1" customFormat="1" ht="29.25" customHeight="1">
      <c r="A18" s="16">
        <v>8</v>
      </c>
      <c r="B18" s="17" t="s">
        <v>40</v>
      </c>
      <c r="C18" s="18">
        <v>891</v>
      </c>
      <c r="D18" s="18">
        <v>198</v>
      </c>
      <c r="E18" s="19">
        <v>155</v>
      </c>
      <c r="F18" s="18">
        <f t="shared" si="0"/>
        <v>934</v>
      </c>
      <c r="G18" s="28" t="s">
        <v>41</v>
      </c>
      <c r="H18" s="27" t="s">
        <v>12</v>
      </c>
      <c r="J18" s="30"/>
    </row>
    <row r="19" spans="1:10" s="3" customFormat="1" ht="24" customHeight="1">
      <c r="A19" s="56" t="s">
        <v>42</v>
      </c>
      <c r="B19" s="57"/>
      <c r="C19" s="21">
        <f>SUM(C11:C18)+C7+C5+C9</f>
        <v>3579.0357506</v>
      </c>
      <c r="D19" s="21">
        <f>SUM(D11:D18)+D7+D5+D9</f>
        <v>3442.13</v>
      </c>
      <c r="E19" s="21">
        <f>SUM(E11:E18)+E7+E5+E9</f>
        <v>3263.75</v>
      </c>
      <c r="F19" s="21">
        <f>SUM(F11:F18)+F7+F5+F9</f>
        <v>3757.4157506000001</v>
      </c>
      <c r="G19" s="29"/>
      <c r="H19" s="29"/>
    </row>
    <row r="20" spans="1:10" ht="66" customHeight="1">
      <c r="A20" s="58" t="s">
        <v>60</v>
      </c>
      <c r="B20" s="59"/>
      <c r="C20" s="59"/>
      <c r="D20" s="59"/>
      <c r="E20" s="59"/>
      <c r="F20" s="59"/>
      <c r="G20" s="59"/>
      <c r="H20" s="59"/>
    </row>
    <row r="21" spans="1:10" ht="20.25" customHeight="1"/>
  </sheetData>
  <mergeCells count="4">
    <mergeCell ref="A2:H2"/>
    <mergeCell ref="A3:H3"/>
    <mergeCell ref="A19:B19"/>
    <mergeCell ref="A20:H20"/>
  </mergeCells>
  <phoneticPr fontId="0" type="noConversion"/>
  <pageMargins left="0.19650320837816856" right="0.19650320837816856" top="3.8884025741749866E-2" bottom="3.8884025741749866E-2" header="0.11804080384922779" footer="0.11804080384922779"/>
  <pageSetup paperSize="9" scale="88" orientation="landscape" r:id="rId1"/>
  <extLst>
    <ext uri="{2D9387EB-5337-4D45-933B-B4D357D02E09}">
      <gutter val="0.0" pos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1"/>
  <sheetViews>
    <sheetView view="pageBreakPreview" topLeftCell="A16" zoomScale="87" zoomScaleNormal="87" workbookViewId="0">
      <selection activeCell="B5" sqref="B5"/>
    </sheetView>
  </sheetViews>
  <sheetFormatPr defaultColWidth="9" defaultRowHeight="13.5"/>
  <cols>
    <col min="1" max="1" width="5.625" style="4" customWidth="1"/>
    <col min="2" max="2" width="16.75" style="5" customWidth="1"/>
    <col min="3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10" ht="12.95" customHeight="1">
      <c r="A1" s="6"/>
    </row>
    <row r="2" spans="1:10" ht="32.25" customHeight="1">
      <c r="A2" s="54" t="s">
        <v>61</v>
      </c>
      <c r="B2" s="54"/>
      <c r="C2" s="54"/>
      <c r="D2" s="54"/>
      <c r="E2" s="54"/>
      <c r="F2" s="54"/>
      <c r="G2" s="54"/>
      <c r="H2" s="54"/>
    </row>
    <row r="3" spans="1:10" ht="32.25" customHeight="1">
      <c r="A3" s="60" t="s">
        <v>44</v>
      </c>
      <c r="B3" s="60"/>
      <c r="C3" s="60"/>
      <c r="D3" s="60"/>
      <c r="E3" s="60"/>
      <c r="F3" s="60"/>
      <c r="G3" s="60"/>
      <c r="H3" s="60"/>
    </row>
    <row r="4" spans="1:10" s="1" customFormat="1" ht="30.95" customHeight="1">
      <c r="A4" s="7" t="s">
        <v>2</v>
      </c>
      <c r="B4" s="7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</row>
    <row r="5" spans="1:10" s="1" customFormat="1" ht="62.25" customHeight="1">
      <c r="A5" s="9">
        <v>1</v>
      </c>
      <c r="B5" s="10" t="s">
        <v>10</v>
      </c>
      <c r="C5" s="11">
        <v>0</v>
      </c>
      <c r="D5" s="11">
        <v>641.05999999999995</v>
      </c>
      <c r="E5" s="11">
        <v>641.05999999999995</v>
      </c>
      <c r="F5" s="11">
        <v>0</v>
      </c>
      <c r="G5" s="22" t="s">
        <v>45</v>
      </c>
      <c r="H5" s="22" t="s">
        <v>12</v>
      </c>
    </row>
    <row r="6" spans="1:10" s="1" customFormat="1" ht="30.95" customHeight="1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2"/>
      <c r="H6" s="22"/>
    </row>
    <row r="7" spans="1:10" s="1" customFormat="1" ht="30" customHeight="1">
      <c r="A7" s="9">
        <v>1</v>
      </c>
      <c r="B7" s="10" t="s">
        <v>46</v>
      </c>
      <c r="C7" s="11">
        <v>97.4</v>
      </c>
      <c r="D7" s="11">
        <v>1398.02</v>
      </c>
      <c r="E7" s="11">
        <v>1186.72</v>
      </c>
      <c r="F7" s="11">
        <f>C7+D7-E7</f>
        <v>308.70000000000005</v>
      </c>
      <c r="G7" s="22" t="s">
        <v>16</v>
      </c>
      <c r="H7" s="22" t="s">
        <v>12</v>
      </c>
    </row>
    <row r="8" spans="1:10" s="1" customFormat="1" ht="30.95" customHeight="1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2"/>
      <c r="H8" s="22"/>
    </row>
    <row r="9" spans="1:10" s="1" customFormat="1" ht="30" customHeight="1">
      <c r="A9" s="9">
        <v>1</v>
      </c>
      <c r="B9" s="10" t="s">
        <v>47</v>
      </c>
      <c r="C9" s="11">
        <v>0</v>
      </c>
      <c r="D9" s="11">
        <v>100.2</v>
      </c>
      <c r="E9" s="11">
        <v>100.2</v>
      </c>
      <c r="F9" s="23">
        <v>0</v>
      </c>
      <c r="G9" s="22"/>
      <c r="H9" s="22"/>
    </row>
    <row r="10" spans="1:10" s="2" customFormat="1" ht="30.95" customHeight="1">
      <c r="A10" s="14" t="s">
        <v>2</v>
      </c>
      <c r="B10" s="15" t="s">
        <v>19</v>
      </c>
      <c r="C10" s="15" t="s">
        <v>4</v>
      </c>
      <c r="D10" s="7" t="s">
        <v>20</v>
      </c>
      <c r="E10" s="7" t="s">
        <v>21</v>
      </c>
      <c r="F10" s="7" t="s">
        <v>7</v>
      </c>
      <c r="G10" s="24"/>
      <c r="H10" s="24"/>
    </row>
    <row r="11" spans="1:10" s="1" customFormat="1" ht="45.75" customHeight="1">
      <c r="A11" s="16">
        <v>1</v>
      </c>
      <c r="B11" s="17" t="s">
        <v>22</v>
      </c>
      <c r="C11" s="18">
        <v>800</v>
      </c>
      <c r="D11" s="18">
        <v>0</v>
      </c>
      <c r="E11" s="25">
        <v>0</v>
      </c>
      <c r="F11" s="18">
        <f t="shared" ref="F11:F18" si="0">C11+D11-E11</f>
        <v>800</v>
      </c>
      <c r="G11" s="26" t="s">
        <v>23</v>
      </c>
      <c r="H11" s="27" t="s">
        <v>12</v>
      </c>
      <c r="J11" s="30"/>
    </row>
    <row r="12" spans="1:10" s="1" customFormat="1" ht="45.75" customHeight="1">
      <c r="A12" s="16">
        <v>2</v>
      </c>
      <c r="B12" s="17" t="s">
        <v>24</v>
      </c>
      <c r="C12" s="18">
        <v>967</v>
      </c>
      <c r="D12" s="18">
        <v>200</v>
      </c>
      <c r="E12" s="25">
        <v>369</v>
      </c>
      <c r="F12" s="18">
        <f t="shared" si="0"/>
        <v>798</v>
      </c>
      <c r="G12" s="28" t="s">
        <v>25</v>
      </c>
      <c r="H12" s="27" t="s">
        <v>12</v>
      </c>
      <c r="J12" s="30"/>
    </row>
    <row r="13" spans="1:10" s="1" customFormat="1" ht="34.5" customHeight="1">
      <c r="A13" s="16">
        <v>3</v>
      </c>
      <c r="B13" s="17" t="s">
        <v>29</v>
      </c>
      <c r="C13" s="18">
        <v>315.09040859999999</v>
      </c>
      <c r="D13" s="18">
        <v>0</v>
      </c>
      <c r="E13" s="19">
        <v>8.52</v>
      </c>
      <c r="F13" s="18">
        <f t="shared" si="0"/>
        <v>306.57040860000001</v>
      </c>
      <c r="G13" s="28" t="s">
        <v>30</v>
      </c>
      <c r="H13" s="27" t="s">
        <v>31</v>
      </c>
      <c r="J13" s="30"/>
    </row>
    <row r="14" spans="1:10" s="1" customFormat="1" ht="30" customHeight="1">
      <c r="A14" s="16">
        <v>4</v>
      </c>
      <c r="B14" s="17" t="s">
        <v>26</v>
      </c>
      <c r="C14" s="19">
        <v>271.786</v>
      </c>
      <c r="D14" s="19">
        <v>88.1</v>
      </c>
      <c r="E14" s="19">
        <v>29.12</v>
      </c>
      <c r="F14" s="18">
        <f t="shared" si="0"/>
        <v>330.76599999999996</v>
      </c>
      <c r="G14" s="28" t="s">
        <v>27</v>
      </c>
      <c r="H14" s="27" t="s">
        <v>28</v>
      </c>
      <c r="J14" s="30"/>
    </row>
    <row r="15" spans="1:10" s="1" customFormat="1" ht="34.5" customHeight="1">
      <c r="A15" s="16">
        <v>5</v>
      </c>
      <c r="B15" s="17" t="s">
        <v>37</v>
      </c>
      <c r="C15" s="19">
        <v>61</v>
      </c>
      <c r="D15" s="19">
        <v>15</v>
      </c>
      <c r="E15" s="19">
        <v>17</v>
      </c>
      <c r="F15" s="18">
        <f t="shared" si="0"/>
        <v>59</v>
      </c>
      <c r="G15" s="28" t="s">
        <v>38</v>
      </c>
      <c r="H15" s="27" t="s">
        <v>52</v>
      </c>
      <c r="J15" s="30"/>
    </row>
    <row r="16" spans="1:10" s="1" customFormat="1" ht="19.5" customHeight="1">
      <c r="A16" s="16">
        <v>6</v>
      </c>
      <c r="B16" s="20" t="s">
        <v>32</v>
      </c>
      <c r="C16" s="19">
        <v>35</v>
      </c>
      <c r="D16" s="19">
        <v>38</v>
      </c>
      <c r="E16" s="19">
        <v>17</v>
      </c>
      <c r="F16" s="18">
        <f t="shared" si="0"/>
        <v>56</v>
      </c>
      <c r="G16" s="28" t="s">
        <v>33</v>
      </c>
      <c r="H16" s="27" t="s">
        <v>12</v>
      </c>
      <c r="J16" s="30"/>
    </row>
    <row r="17" spans="1:10" s="1" customFormat="1" ht="29.25" customHeight="1">
      <c r="A17" s="16">
        <v>7</v>
      </c>
      <c r="B17" s="17" t="s">
        <v>34</v>
      </c>
      <c r="C17" s="19">
        <v>33.479342000000003</v>
      </c>
      <c r="D17" s="19">
        <v>25.97</v>
      </c>
      <c r="E17" s="19">
        <v>30.45</v>
      </c>
      <c r="F17" s="18">
        <f t="shared" si="0"/>
        <v>28.999342000000002</v>
      </c>
      <c r="G17" s="28" t="s">
        <v>35</v>
      </c>
      <c r="H17" s="27" t="s">
        <v>51</v>
      </c>
      <c r="J17" s="30"/>
    </row>
    <row r="18" spans="1:10" s="1" customFormat="1" ht="29.25" customHeight="1">
      <c r="A18" s="16">
        <v>8</v>
      </c>
      <c r="B18" s="17" t="s">
        <v>40</v>
      </c>
      <c r="C18" s="18">
        <v>832</v>
      </c>
      <c r="D18" s="18">
        <v>99</v>
      </c>
      <c r="E18" s="19">
        <v>40</v>
      </c>
      <c r="F18" s="18">
        <f t="shared" si="0"/>
        <v>891</v>
      </c>
      <c r="G18" s="28" t="s">
        <v>41</v>
      </c>
      <c r="H18" s="27" t="s">
        <v>12</v>
      </c>
      <c r="J18" s="30"/>
    </row>
    <row r="19" spans="1:10" s="3" customFormat="1" ht="24" customHeight="1">
      <c r="A19" s="56" t="s">
        <v>42</v>
      </c>
      <c r="B19" s="57"/>
      <c r="C19" s="21">
        <f>SUM(C11:C18)+C7+C5+C9</f>
        <v>3412.7557506000003</v>
      </c>
      <c r="D19" s="21">
        <f>SUM(D11:D18)+D7+D5+D9</f>
        <v>2605.35</v>
      </c>
      <c r="E19" s="21">
        <f>SUM(E11:E18)+E7+E5+E9</f>
        <v>2439.0699999999997</v>
      </c>
      <c r="F19" s="21">
        <f>SUM(F11:F18)+F7+F5+F9</f>
        <v>3579.0357506</v>
      </c>
      <c r="G19" s="29"/>
      <c r="H19" s="29"/>
    </row>
    <row r="20" spans="1:10" ht="66" customHeight="1">
      <c r="A20" s="58" t="s">
        <v>58</v>
      </c>
      <c r="B20" s="59"/>
      <c r="C20" s="59"/>
      <c r="D20" s="59"/>
      <c r="E20" s="59"/>
      <c r="F20" s="59"/>
      <c r="G20" s="59"/>
      <c r="H20" s="59"/>
    </row>
    <row r="21" spans="1:10" ht="20.25" customHeight="1"/>
  </sheetData>
  <mergeCells count="4">
    <mergeCell ref="A2:H2"/>
    <mergeCell ref="A3:H3"/>
    <mergeCell ref="A19:B19"/>
    <mergeCell ref="A20:H20"/>
  </mergeCells>
  <phoneticPr fontId="0" type="noConversion"/>
  <pageMargins left="0.19650320837816856" right="0.19650320837816856" top="3.8884025741749866E-2" bottom="3.8884025741749866E-2" header="0.11804080384922779" footer="0.11804080384922779"/>
  <pageSetup paperSize="9" scale="86" orientation="landscape" r:id="rId1"/>
  <extLst>
    <ext uri="{2D9387EB-5337-4D45-933B-B4D357D02E09}">
      <gutter val="0.0" pos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0418蔬菜进销存表</vt:lpstr>
      <vt:lpstr>0417蔬菜进销存表</vt:lpstr>
      <vt:lpstr>0416蔬菜进销存表</vt:lpstr>
      <vt:lpstr>0415蔬菜进销存表</vt:lpstr>
      <vt:lpstr>0414蔬菜进销存表</vt:lpstr>
      <vt:lpstr>0413蔬菜进销存表</vt:lpstr>
      <vt:lpstr>0412蔬菜进销存表</vt:lpstr>
      <vt:lpstr>0411蔬菜进销存表</vt:lpstr>
      <vt:lpstr>0410蔬菜进销存表</vt:lpstr>
      <vt:lpstr>0409蔬菜进销存表</vt:lpstr>
      <vt:lpstr>0408蔬菜进销存表</vt:lpstr>
      <vt:lpstr>0407蔬菜进销存表</vt:lpstr>
      <vt:lpstr>0406蔬菜进销存表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Jos Mao</cp:lastModifiedBy>
  <cp:revision>0</cp:revision>
  <cp:lastPrinted>2022-04-08T08:32:00Z</cp:lastPrinted>
  <dcterms:created xsi:type="dcterms:W3CDTF">2022-03-05T10:54:00Z</dcterms:created>
  <dcterms:modified xsi:type="dcterms:W3CDTF">2022-04-18T08:48:54Z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  <property fmtid="{D5CDD505-2E9C-101B-9397-08002B2CF9AE}" pid="3" name="ICV">
    <vt:lpwstr>4671738891094446B3E09CFE8A645A9D</vt:lpwstr>
  </property>
</Properties>
</file>