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430蔬菜进销存表" sheetId="38" r:id="rId1"/>
    <sheet name="0429蔬菜进销存表" sheetId="37" r:id="rId2"/>
    <sheet name="0428蔬菜进销存表" sheetId="36" r:id="rId3"/>
    <sheet name="0427蔬菜进销存表" sheetId="35" r:id="rId4"/>
    <sheet name="0426蔬菜进销存表" sheetId="34" r:id="rId5"/>
    <sheet name="0425蔬菜进销存表" sheetId="33" r:id="rId6"/>
    <sheet name="0424蔬菜进销存表" sheetId="32" r:id="rId7"/>
    <sheet name="0423蔬菜进销存表" sheetId="31" r:id="rId8"/>
    <sheet name="0422蔬菜进销存表" sheetId="30" r:id="rId9"/>
    <sheet name="0421蔬菜进销存表" sheetId="29" r:id="rId10"/>
    <sheet name="0420蔬菜进销存表" sheetId="28" r:id="rId11"/>
    <sheet name="0419蔬菜进销存表" sheetId="27" r:id="rId12"/>
    <sheet name="0418蔬菜进销存表" sheetId="26" r:id="rId13"/>
    <sheet name="0417蔬菜进销存表" sheetId="25" r:id="rId14"/>
    <sheet name="0416蔬菜进销存表" sheetId="24" r:id="rId15"/>
    <sheet name="0415蔬菜进销存表" sheetId="23" r:id="rId16"/>
    <sheet name="0414蔬菜进销存表" sheetId="22" r:id="rId17"/>
    <sheet name="0413蔬菜进销存表" sheetId="21" r:id="rId18"/>
    <sheet name="0412蔬菜进销存表" sheetId="20" r:id="rId19"/>
    <sheet name="0411蔬菜进销存表" sheetId="19" r:id="rId20"/>
    <sheet name="0410蔬菜进销存表" sheetId="18" r:id="rId21"/>
    <sheet name="0409蔬菜进销存表" sheetId="17" r:id="rId22"/>
    <sheet name="0408蔬菜进销存表" sheetId="16" r:id="rId23"/>
    <sheet name="0407蔬菜进销存表" sheetId="15" r:id="rId24"/>
    <sheet name="0406蔬菜进销存表" sheetId="13" r:id="rId25"/>
  </sheets>
  <calcPr calcId="144525"/>
</workbook>
</file>

<file path=xl/sharedStrings.xml><?xml version="1.0" encoding="utf-8"?>
<sst xmlns="http://schemas.openxmlformats.org/spreadsheetml/2006/main" count="1512" uniqueCount="93">
  <si>
    <t>附件3</t>
  </si>
  <si>
    <t>全市蔬菜进销存情况统计表</t>
  </si>
  <si>
    <t>统计日期4月30日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</si>
  <si>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</si>
  <si>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</si>
  <si>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</si>
  <si>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</si>
  <si>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</si>
  <si>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</si>
  <si>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</si>
  <si>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</si>
  <si>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</si>
  <si>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</si>
  <si>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</si>
  <si>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</si>
  <si>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</si>
  <si>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</si>
  <si>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</si>
  <si>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</si>
  <si>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</si>
  <si>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</si>
  <si>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</si>
  <si>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</si>
  <si>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</si>
  <si>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</si>
  <si>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</si>
  <si>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</si>
  <si>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</si>
  <si>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</si>
  <si>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</si>
  <si>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亚泰超市</t>
  </si>
  <si>
    <t>山东、北京、河北</t>
  </si>
  <si>
    <t>新天地</t>
  </si>
  <si>
    <t>河北高碑店、山东聊城、内蒙</t>
  </si>
  <si>
    <t>批发市场采购、产地直发</t>
  </si>
  <si>
    <t>远方超市</t>
  </si>
  <si>
    <t>全国各地产地、北京</t>
  </si>
  <si>
    <t>全国各地产地直发60%
北京新发地市场采购40%</t>
  </si>
  <si>
    <t>欧亚卖场</t>
  </si>
  <si>
    <t>沈阳、河北高碑店</t>
  </si>
  <si>
    <t>永辉超市</t>
  </si>
  <si>
    <t>北京、哈尔滨</t>
  </si>
  <si>
    <t>北京产地直发、哈尔滨市场采购</t>
  </si>
  <si>
    <t>供销社</t>
  </si>
  <si>
    <t>山东、福建、湖北、云南、黑龙江、甘肃</t>
  </si>
  <si>
    <t>合计</t>
  </si>
  <si>
    <t>附件1</t>
  </si>
  <si>
    <t>长春市蔬菜进销存情况统计表</t>
  </si>
  <si>
    <t>统计日期4月29日     单位：吨</t>
  </si>
  <si>
    <t>统计日期4月28日     单位：吨</t>
  </si>
  <si>
    <t>统计日期4月27日     单位：吨</t>
  </si>
  <si>
    <t>市场采购、产地直发</t>
  </si>
  <si>
    <t>北京产地直发，哈尔滨市场采购</t>
  </si>
  <si>
    <t>统计日期4月26日     单位：吨</t>
  </si>
  <si>
    <t>统计日期4月25日     单位：吨</t>
  </si>
  <si>
    <t>统计日期4月24日     单位：吨</t>
  </si>
  <si>
    <t>统计日期4月23日     单位：吨</t>
  </si>
  <si>
    <t>统计日期4月22日     单位：吨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</si>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</sst>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);[Red]\(0.00\)"/>
    <numFmt numFmtId="41" formatCode="_ * #,##0_ ;_ * \-#,##0_ ;_ * &quot;-&quot;_ ;_ @_ "/>
    <numFmt numFmtId="43" formatCode="_ * #,##0.00_ ;_ * \-#,##0.00_ ;_ * &quot;-&quot;??_ ;_ @_ "/>
  </numFmts>
  <fonts count="45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2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7" fillId="17" borderId="0" applyNumberFormat="false" applyBorder="false" applyAlignment="false" applyProtection="false">
      <alignment vertical="center"/>
    </xf>
    <xf numFmtId="0" fontId="25" fillId="21" borderId="0" applyNumberFormat="false" applyBorder="false" applyAlignment="false" applyProtection="false">
      <alignment vertical="center"/>
    </xf>
    <xf numFmtId="0" fontId="41" fillId="30" borderId="13" applyNumberFormat="false" applyAlignment="false" applyProtection="false">
      <alignment vertical="center"/>
    </xf>
    <xf numFmtId="0" fontId="36" fillId="23" borderId="12" applyNumberFormat="false" applyAlignment="false" applyProtection="false">
      <alignment vertical="center"/>
    </xf>
    <xf numFmtId="0" fontId="42" fillId="31" borderId="0" applyNumberFormat="false" applyBorder="false" applyAlignment="false" applyProtection="false">
      <alignment vertical="center"/>
    </xf>
    <xf numFmtId="0" fontId="35" fillId="0" borderId="10" applyNumberFormat="false" applyFill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33" fillId="0" borderId="10" applyNumberFormat="false" applyFill="false" applyAlignment="false" applyProtection="false">
      <alignment vertical="center"/>
    </xf>
    <xf numFmtId="0" fontId="25" fillId="19" borderId="0" applyNumberFormat="false" applyBorder="false" applyAlignment="false" applyProtection="false">
      <alignment vertical="center"/>
    </xf>
    <xf numFmtId="41" fontId="31" fillId="0" borderId="0" applyFont="false" applyFill="false" applyBorder="false" applyAlignment="false" applyProtection="false">
      <alignment vertical="center"/>
    </xf>
    <xf numFmtId="0" fontId="25" fillId="13" borderId="0" applyNumberFormat="false" applyBorder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27" fillId="28" borderId="0" applyNumberFormat="false" applyBorder="false" applyAlignment="false" applyProtection="false">
      <alignment vertical="center"/>
    </xf>
    <xf numFmtId="0" fontId="32" fillId="0" borderId="9" applyNumberFormat="false" applyFill="false" applyAlignment="false" applyProtection="false">
      <alignment vertical="center"/>
    </xf>
    <xf numFmtId="0" fontId="28" fillId="0" borderId="8" applyNumberFormat="false" applyFill="false" applyAlignment="false" applyProtection="false">
      <alignment vertical="center"/>
    </xf>
    <xf numFmtId="0" fontId="25" fillId="11" borderId="0" applyNumberFormat="false" applyBorder="false" applyAlignment="false" applyProtection="false">
      <alignment vertical="center"/>
    </xf>
    <xf numFmtId="0" fontId="25" fillId="9" borderId="0" applyNumberFormat="false" applyBorder="false" applyAlignment="false" applyProtection="false">
      <alignment vertical="center"/>
    </xf>
    <xf numFmtId="0" fontId="27" fillId="33" borderId="0" applyNumberFormat="false" applyBorder="false" applyAlignment="false" applyProtection="false">
      <alignment vertical="center"/>
    </xf>
    <xf numFmtId="43" fontId="31" fillId="0" borderId="0" applyFont="false" applyFill="false" applyBorder="false" applyAlignment="false" applyProtection="false">
      <alignment vertical="center"/>
    </xf>
    <xf numFmtId="0" fontId="34" fillId="0" borderId="0" applyNumberFormat="false" applyFill="false" applyBorder="false" applyAlignment="false" applyProtection="false">
      <alignment vertical="center"/>
    </xf>
    <xf numFmtId="0" fontId="43" fillId="0" borderId="0" applyNumberFormat="false" applyFill="false" applyBorder="false" applyAlignment="false" applyProtection="false">
      <alignment vertical="center"/>
    </xf>
    <xf numFmtId="0" fontId="25" fillId="24" borderId="0" applyNumberFormat="false" applyBorder="false" applyAlignment="false" applyProtection="false">
      <alignment vertical="center"/>
    </xf>
    <xf numFmtId="0" fontId="22" fillId="0" borderId="0">
      <alignment vertical="center"/>
    </xf>
    <xf numFmtId="0" fontId="44" fillId="0" borderId="14" applyNumberFormat="false" applyFill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25" fillId="18" borderId="0" applyNumberFormat="false" applyBorder="false" applyAlignment="false" applyProtection="false">
      <alignment vertical="center"/>
    </xf>
    <xf numFmtId="42" fontId="31" fillId="0" borderId="0" applyFont="false" applyFill="false" applyBorder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25" fillId="26" borderId="0" applyNumberFormat="false" applyBorder="false" applyAlignment="false" applyProtection="false">
      <alignment vertical="center"/>
    </xf>
    <xf numFmtId="0" fontId="31" fillId="20" borderId="11" applyNumberFormat="false" applyFont="false" applyAlignment="false" applyProtection="false">
      <alignment vertical="center"/>
    </xf>
    <xf numFmtId="0" fontId="27" fillId="16" borderId="0" applyNumberFormat="false" applyBorder="false" applyAlignment="false" applyProtection="false">
      <alignment vertical="center"/>
    </xf>
    <xf numFmtId="0" fontId="37" fillId="25" borderId="0" applyNumberFormat="false" applyBorder="false" applyAlignment="false" applyProtection="false">
      <alignment vertical="center"/>
    </xf>
    <xf numFmtId="0" fontId="25" fillId="27" borderId="0" applyNumberFormat="false" applyBorder="false" applyAlignment="false" applyProtection="false">
      <alignment vertical="center"/>
    </xf>
    <xf numFmtId="0" fontId="39" fillId="29" borderId="0" applyNumberFormat="false" applyBorder="false" applyAlignment="false" applyProtection="false">
      <alignment vertical="center"/>
    </xf>
    <xf numFmtId="0" fontId="40" fillId="30" borderId="7" applyNumberFormat="false" applyAlignment="false" applyProtection="false">
      <alignment vertical="center"/>
    </xf>
    <xf numFmtId="0" fontId="27" fillId="15" borderId="0" applyNumberFormat="false" applyBorder="false" applyAlignment="false" applyProtection="false">
      <alignment vertical="center"/>
    </xf>
    <xf numFmtId="0" fontId="27" fillId="32" borderId="0" applyNumberFormat="false" applyBorder="false" applyAlignment="false" applyProtection="false">
      <alignment vertical="center"/>
    </xf>
    <xf numFmtId="0" fontId="27" fillId="22" borderId="0" applyNumberFormat="false" applyBorder="false" applyAlignment="false" applyProtection="false">
      <alignment vertical="center"/>
    </xf>
    <xf numFmtId="0" fontId="27" fillId="14" borderId="0" applyNumberFormat="false" applyBorder="false" applyAlignment="false" applyProtection="false">
      <alignment vertical="center"/>
    </xf>
    <xf numFmtId="0" fontId="27" fillId="12" borderId="0" applyNumberFormat="false" applyBorder="false" applyAlignment="false" applyProtection="false">
      <alignment vertical="center"/>
    </xf>
    <xf numFmtId="9" fontId="31" fillId="0" borderId="0" applyFont="false" applyFill="false" applyBorder="false" applyAlignment="false" applyProtection="false">
      <alignment vertical="center"/>
    </xf>
    <xf numFmtId="0" fontId="27" fillId="34" borderId="0" applyNumberFormat="false" applyBorder="false" applyAlignment="false" applyProtection="false">
      <alignment vertical="center"/>
    </xf>
    <xf numFmtId="44" fontId="31" fillId="0" borderId="0" applyFont="false" applyFill="false" applyBorder="false" applyAlignment="false" applyProtection="false">
      <alignment vertical="center"/>
    </xf>
    <xf numFmtId="0" fontId="27" fillId="8" borderId="0" applyNumberFormat="false" applyBorder="false" applyAlignment="false" applyProtection="false">
      <alignment vertical="center"/>
    </xf>
    <xf numFmtId="0" fontId="25" fillId="6" borderId="0" applyNumberFormat="false" applyBorder="false" applyAlignment="false" applyProtection="false">
      <alignment vertical="center"/>
    </xf>
    <xf numFmtId="0" fontId="26" fillId="7" borderId="7" applyNumberFormat="false" applyAlignment="false" applyProtection="false">
      <alignment vertical="center"/>
    </xf>
    <xf numFmtId="0" fontId="25" fillId="5" borderId="0" applyNumberFormat="false" applyBorder="false" applyAlignment="false" applyProtection="false">
      <alignment vertical="center"/>
    </xf>
    <xf numFmtId="0" fontId="27" fillId="35" borderId="0" applyNumberFormat="false" applyBorder="false" applyAlignment="false" applyProtection="false">
      <alignment vertical="center"/>
    </xf>
    <xf numFmtId="0" fontId="25" fillId="10" borderId="0" applyNumberFormat="false" applyBorder="false" applyAlignment="false" applyProtection="false">
      <alignment vertical="center"/>
    </xf>
  </cellStyleXfs>
  <cellXfs count="64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7" fontId="10" fillId="3" borderId="2" xfId="0" applyNumberFormat="true" applyFont="true" applyFill="true" applyBorder="true" applyAlignment="true">
      <alignment horizontal="center" vertical="center"/>
    </xf>
    <xf numFmtId="177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7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7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7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7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7" fontId="20" fillId="0" borderId="2" xfId="0" applyNumberFormat="true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7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22" fillId="0" borderId="4" xfId="0" applyFont="true" applyBorder="true" applyAlignment="true">
      <alignment horizontal="left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21" fillId="0" borderId="2" xfId="0" applyFont="true" applyBorder="true" applyAlignment="true">
      <alignment horizontal="center" vertical="center" wrapText="true"/>
    </xf>
    <xf numFmtId="0" fontId="23" fillId="0" borderId="2" xfId="0" applyFont="true" applyBorder="true" applyAlignment="true">
      <alignment horizontal="center" vertical="center" wrapText="true"/>
    </xf>
    <xf numFmtId="177" fontId="19" fillId="0" borderId="2" xfId="0" applyNumberFormat="true" applyFont="true" applyBorder="true" applyAlignment="true">
      <alignment horizontal="center" vertical="center" wrapText="true"/>
    </xf>
    <xf numFmtId="0" fontId="24" fillId="0" borderId="0" xfId="0" applyFont="true" applyAlignment="true">
      <alignment horizontal="center" vertical="center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view="pageBreakPreview" zoomScale="87" zoomScaleNormal="87" zoomScaleSheetLayoutView="87" workbookViewId="0">
      <selection activeCell="C14" sqref="C14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63" t="s">
        <v>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349.992</v>
      </c>
      <c r="D5" s="47">
        <v>89.04</v>
      </c>
      <c r="E5" s="47">
        <v>85.5</v>
      </c>
      <c r="F5" s="47">
        <f>C5+D5-E5</f>
        <v>353.532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893.232500000001</v>
      </c>
      <c r="D7" s="47">
        <v>39.29</v>
      </c>
      <c r="E7" s="47">
        <v>53.69</v>
      </c>
      <c r="F7" s="47">
        <f>C7+D7-E7</f>
        <v>878.832500000001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51</v>
      </c>
      <c r="D11" s="47">
        <v>54</v>
      </c>
      <c r="E11" s="47">
        <v>31</v>
      </c>
      <c r="F11" s="47">
        <f t="shared" ref="F11:F19" si="0">C11+D11-E11</f>
        <v>74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283</v>
      </c>
      <c r="D12" s="47">
        <v>230.1</v>
      </c>
      <c r="E12" s="47">
        <v>127.7</v>
      </c>
      <c r="F12" s="47">
        <f t="shared" si="0"/>
        <v>385.4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207.48</v>
      </c>
      <c r="D13" s="47">
        <v>222.66</v>
      </c>
      <c r="E13" s="47">
        <v>99.81</v>
      </c>
      <c r="F13" s="47">
        <f t="shared" si="0"/>
        <v>330.33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112</v>
      </c>
      <c r="D14" s="47">
        <v>35</v>
      </c>
      <c r="E14" s="47">
        <v>30</v>
      </c>
      <c r="F14" s="47">
        <f t="shared" si="0"/>
        <v>117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53.4004086</v>
      </c>
      <c r="D15" s="47">
        <v>55.37</v>
      </c>
      <c r="E15" s="47">
        <v>36.3304086</v>
      </c>
      <c r="F15" s="47">
        <f t="shared" si="0"/>
        <v>72.44</v>
      </c>
      <c r="G15" s="61" t="s">
        <v>33</v>
      </c>
      <c r="H15" s="61" t="s">
        <v>34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57.1</v>
      </c>
      <c r="D16" s="47">
        <v>40</v>
      </c>
      <c r="E16" s="47">
        <v>42</v>
      </c>
      <c r="F16" s="47">
        <f t="shared" si="0"/>
        <v>55.1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59" t="s">
        <v>38</v>
      </c>
      <c r="C17" s="47">
        <v>21</v>
      </c>
      <c r="D17" s="47">
        <v>0</v>
      </c>
      <c r="E17" s="47">
        <v>6.8</v>
      </c>
      <c r="F17" s="47">
        <f t="shared" si="0"/>
        <v>14.2</v>
      </c>
      <c r="G17" s="61" t="s">
        <v>39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40</v>
      </c>
      <c r="C18" s="47">
        <v>28.499342</v>
      </c>
      <c r="D18" s="47">
        <v>33.100658</v>
      </c>
      <c r="E18" s="47">
        <v>48.9</v>
      </c>
      <c r="F18" s="47">
        <f t="shared" si="0"/>
        <v>12.7</v>
      </c>
      <c r="G18" s="61" t="s">
        <v>41</v>
      </c>
      <c r="H18" s="61" t="s">
        <v>42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388.7</v>
      </c>
      <c r="D19" s="47">
        <v>0</v>
      </c>
      <c r="E19" s="47">
        <v>36.3</v>
      </c>
      <c r="F19" s="47">
        <f t="shared" si="0"/>
        <v>352.4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2445.4042506</v>
      </c>
      <c r="D20" s="54">
        <f>SUM(D11:D19)+D7+D5+D9</f>
        <v>798.560658</v>
      </c>
      <c r="E20" s="54">
        <f>SUM(E11:E19)+E7+E5+E9</f>
        <v>598.0304086</v>
      </c>
      <c r="F20" s="54">
        <f>SUM(F11:F19)+F7+F5+F9</f>
        <v>2645.9345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4" workbookViewId="0">
      <selection activeCell="H34" sqref="H34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205.142</v>
      </c>
      <c r="D5" s="47">
        <v>72</v>
      </c>
      <c r="E5" s="47">
        <v>45</v>
      </c>
      <c r="F5" s="47">
        <f>C5+D5-E5</f>
        <v>232.142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874.862500000001</v>
      </c>
      <c r="D7" s="47">
        <v>206.7</v>
      </c>
      <c r="E7" s="47">
        <v>150.85</v>
      </c>
      <c r="F7" s="47">
        <f>C7+D7-E7</f>
        <v>930.712500000001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450.09</v>
      </c>
      <c r="D9" s="47">
        <v>0</v>
      </c>
      <c r="E9" s="47">
        <v>68.4</v>
      </c>
      <c r="F9" s="47">
        <f>C9+D9-E9</f>
        <v>381.69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202</v>
      </c>
      <c r="D12" s="47">
        <v>43.5</v>
      </c>
      <c r="E12" s="47">
        <v>80.5</v>
      </c>
      <c r="F12" s="47">
        <f t="shared" ref="F12:F18" si="0">C12+D12-E12</f>
        <v>165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442.006</v>
      </c>
      <c r="D13" s="47">
        <v>92.57</v>
      </c>
      <c r="E13" s="47">
        <v>210.12</v>
      </c>
      <c r="F13" s="47">
        <f t="shared" si="0"/>
        <v>324.456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107</v>
      </c>
      <c r="D14" s="47">
        <v>34</v>
      </c>
      <c r="E14" s="47">
        <v>29</v>
      </c>
      <c r="F14" s="47">
        <f t="shared" si="0"/>
        <v>112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95.8504086</v>
      </c>
      <c r="D15" s="47">
        <v>8</v>
      </c>
      <c r="E15" s="47">
        <v>20.19</v>
      </c>
      <c r="F15" s="47">
        <f t="shared" si="0"/>
        <v>83.6604086</v>
      </c>
      <c r="G15" s="61" t="s">
        <v>33</v>
      </c>
      <c r="H15" s="61" t="s">
        <v>51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55.8</v>
      </c>
      <c r="D16" s="47">
        <v>15</v>
      </c>
      <c r="E16" s="47">
        <v>14</v>
      </c>
      <c r="F16" s="47">
        <f t="shared" si="0"/>
        <v>56.8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27.499342</v>
      </c>
      <c r="D17" s="47">
        <v>53</v>
      </c>
      <c r="E17" s="47">
        <v>29.3</v>
      </c>
      <c r="F17" s="47">
        <f t="shared" si="0"/>
        <v>51.199342</v>
      </c>
      <c r="G17" s="61" t="s">
        <v>41</v>
      </c>
      <c r="H17" s="61" t="s">
        <v>52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655.7</v>
      </c>
      <c r="D18" s="47">
        <v>0</v>
      </c>
      <c r="E18" s="47">
        <v>36.3</v>
      </c>
      <c r="F18" s="47">
        <f t="shared" si="0"/>
        <v>619.4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3115.9502506</v>
      </c>
      <c r="D19" s="54">
        <f>SUM(D11:D18)+D7+D5+D9</f>
        <v>524.77</v>
      </c>
      <c r="E19" s="54">
        <f>SUM(E11:E18)+E7+E5+E9</f>
        <v>683.66</v>
      </c>
      <c r="F19" s="54">
        <f>SUM(F11:F18)+F7+F5+F9</f>
        <v>2957.0602506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60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31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33</v>
      </c>
      <c r="H15" s="56" t="s">
        <v>51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41</v>
      </c>
      <c r="H17" s="56" t="s">
        <v>52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60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33</v>
      </c>
      <c r="H14" s="56" t="s">
        <v>51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41</v>
      </c>
      <c r="H17" s="56" t="s">
        <v>52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60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33</v>
      </c>
      <c r="H14" s="56" t="s">
        <v>51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36</v>
      </c>
      <c r="H16" s="56" t="s">
        <v>37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41</v>
      </c>
      <c r="H17" s="56" t="s">
        <v>52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60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33</v>
      </c>
      <c r="H14" s="56" t="s">
        <v>51</v>
      </c>
      <c r="J14" s="37"/>
    </row>
    <row r="15" s="1" customFormat="true" ht="27" customHeight="true" spans="1:10">
      <c r="A15" s="45">
        <v>5</v>
      </c>
      <c r="B15" s="46" t="s">
        <v>30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41</v>
      </c>
      <c r="H16" s="56" t="s">
        <v>52</v>
      </c>
      <c r="J16" s="37"/>
    </row>
    <row r="17" s="1" customFormat="true" ht="27" customHeight="true" spans="1:10">
      <c r="A17" s="45">
        <v>7</v>
      </c>
      <c r="B17" s="46" t="s">
        <v>35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64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9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24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60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33</v>
      </c>
      <c r="H14" s="56" t="s">
        <v>51</v>
      </c>
      <c r="J14" s="37"/>
    </row>
    <row r="15" s="1" customFormat="true" ht="27" customHeight="true" spans="1:10">
      <c r="A15" s="45">
        <v>5</v>
      </c>
      <c r="B15" s="46" t="s">
        <v>30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31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40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41</v>
      </c>
      <c r="H16" s="56" t="s">
        <v>52</v>
      </c>
      <c r="J16" s="37"/>
    </row>
    <row r="17" s="1" customFormat="true" ht="27" customHeight="true" spans="1:10">
      <c r="A17" s="45">
        <v>7</v>
      </c>
      <c r="B17" s="46" t="s">
        <v>35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36</v>
      </c>
      <c r="H17" s="56" t="s">
        <v>37</v>
      </c>
      <c r="J17" s="37"/>
    </row>
    <row r="18" s="1" customFormat="true" ht="27" customHeight="true" spans="1:10">
      <c r="A18" s="45">
        <v>8</v>
      </c>
      <c r="B18" s="46" t="s">
        <v>43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44</v>
      </c>
      <c r="H18" s="56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65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66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67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68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69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70</v>
      </c>
      <c r="H14" s="31" t="s">
        <v>71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40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41</v>
      </c>
      <c r="H16" s="31" t="s">
        <v>72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36</v>
      </c>
      <c r="H17" s="31" t="s">
        <v>73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74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75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66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67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68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69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70</v>
      </c>
      <c r="H14" s="31" t="s">
        <v>71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40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41</v>
      </c>
      <c r="H16" s="31" t="s">
        <v>72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36</v>
      </c>
      <c r="H17" s="31" t="s">
        <v>73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76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77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66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67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68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69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70</v>
      </c>
      <c r="H14" s="31" t="s">
        <v>71</v>
      </c>
      <c r="J14" s="37"/>
    </row>
    <row r="15" s="1" customFormat="true" ht="32.25" customHeight="true" spans="1:10">
      <c r="A15" s="18">
        <v>5</v>
      </c>
      <c r="B15" s="22" t="s">
        <v>30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31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40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41</v>
      </c>
      <c r="H16" s="31" t="s">
        <v>72</v>
      </c>
      <c r="J16" s="37"/>
    </row>
    <row r="17" s="1" customFormat="true" ht="34.5" customHeight="true" spans="1:10">
      <c r="A17" s="18">
        <v>7</v>
      </c>
      <c r="B17" s="19" t="s">
        <v>35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36</v>
      </c>
      <c r="H17" s="31" t="s">
        <v>73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76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78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66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67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68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69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32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70</v>
      </c>
      <c r="H14" s="31" t="s">
        <v>71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36</v>
      </c>
      <c r="H15" s="31" t="s">
        <v>73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31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40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41</v>
      </c>
      <c r="H17" s="31" t="s">
        <v>72</v>
      </c>
      <c r="J17" s="37"/>
    </row>
    <row r="18" s="1" customFormat="true" ht="34.5" customHeight="true" spans="1:10">
      <c r="A18" s="18">
        <v>8</v>
      </c>
      <c r="B18" s="19" t="s">
        <v>43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79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B31" sqref="B3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331.762</v>
      </c>
      <c r="D5" s="47">
        <v>90.23</v>
      </c>
      <c r="E5" s="47">
        <v>72</v>
      </c>
      <c r="F5" s="47">
        <f>C5+D5-E5</f>
        <v>349.992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888.432500000001</v>
      </c>
      <c r="D7" s="47">
        <v>80.18</v>
      </c>
      <c r="E7" s="47">
        <v>75.38</v>
      </c>
      <c r="F7" s="47">
        <f t="shared" ref="F7:F19" si="0">C7+D7-E7</f>
        <v>893.232500000001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70</v>
      </c>
      <c r="E11" s="47">
        <v>19</v>
      </c>
      <c r="F11" s="47">
        <f t="shared" si="0"/>
        <v>51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136</v>
      </c>
      <c r="D12" s="47">
        <v>312</v>
      </c>
      <c r="E12" s="47">
        <v>165</v>
      </c>
      <c r="F12" s="47">
        <f t="shared" si="0"/>
        <v>283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269.196</v>
      </c>
      <c r="D13" s="47">
        <v>70.074</v>
      </c>
      <c r="E13" s="47">
        <v>131.79</v>
      </c>
      <c r="F13" s="47">
        <f t="shared" si="0"/>
        <v>207.48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102</v>
      </c>
      <c r="D14" s="47">
        <v>35</v>
      </c>
      <c r="E14" s="47">
        <v>25</v>
      </c>
      <c r="F14" s="47">
        <f t="shared" si="0"/>
        <v>112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63.1</v>
      </c>
      <c r="D15" s="47">
        <v>25</v>
      </c>
      <c r="E15" s="47">
        <v>31</v>
      </c>
      <c r="F15" s="47">
        <f t="shared" si="0"/>
        <v>57.1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53.9904086</v>
      </c>
      <c r="D16" s="47">
        <v>29.61</v>
      </c>
      <c r="E16" s="47">
        <v>30.2</v>
      </c>
      <c r="F16" s="47">
        <f t="shared" si="0"/>
        <v>53.4004086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29.199342</v>
      </c>
      <c r="D17" s="47">
        <v>38.1</v>
      </c>
      <c r="E17" s="47">
        <v>38.8</v>
      </c>
      <c r="F17" s="47">
        <f t="shared" si="0"/>
        <v>28.499342</v>
      </c>
      <c r="G17" s="61" t="s">
        <v>41</v>
      </c>
      <c r="H17" s="61" t="s">
        <v>42</v>
      </c>
      <c r="J17" s="37"/>
    </row>
    <row r="18" s="1" customFormat="true" ht="27" customHeight="true" spans="1:10">
      <c r="A18" s="45">
        <v>8</v>
      </c>
      <c r="B18" s="59" t="s">
        <v>38</v>
      </c>
      <c r="C18" s="47">
        <v>24.9</v>
      </c>
      <c r="D18" s="47">
        <v>0</v>
      </c>
      <c r="E18" s="47">
        <v>3.9</v>
      </c>
      <c r="F18" s="47">
        <f t="shared" si="0"/>
        <v>21</v>
      </c>
      <c r="G18" s="61" t="s">
        <v>39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430.2</v>
      </c>
      <c r="D19" s="47">
        <v>0</v>
      </c>
      <c r="E19" s="47">
        <v>41.5</v>
      </c>
      <c r="F19" s="47">
        <f t="shared" si="0"/>
        <v>388.7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2328.7802506</v>
      </c>
      <c r="D20" s="54">
        <f>SUM(D11:D19)+D7+D5+D9</f>
        <v>750.194</v>
      </c>
      <c r="E20" s="54">
        <f>SUM(E11:E19)+E7+E5+E9</f>
        <v>633.57</v>
      </c>
      <c r="F20" s="54">
        <f>SUM(F11:F19)+F7+F5+F9</f>
        <v>2445.4042506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80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66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67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68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69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26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27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28</v>
      </c>
      <c r="H13" s="31" t="s">
        <v>29</v>
      </c>
      <c r="J13" s="37"/>
    </row>
    <row r="14" s="1" customFormat="true" ht="34.5" customHeight="true" spans="1:10">
      <c r="A14" s="18">
        <v>4</v>
      </c>
      <c r="B14" s="19" t="s">
        <v>32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70</v>
      </c>
      <c r="H14" s="31" t="s">
        <v>71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36</v>
      </c>
      <c r="H15" s="31" t="s">
        <v>73</v>
      </c>
      <c r="J15" s="37"/>
    </row>
    <row r="16" s="1" customFormat="true" ht="32.25" customHeight="true" spans="1:10">
      <c r="A16" s="18">
        <v>6</v>
      </c>
      <c r="B16" s="22" t="s">
        <v>30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40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41</v>
      </c>
      <c r="H17" s="31" t="s">
        <v>72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81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82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66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67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68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69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60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32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33</v>
      </c>
      <c r="H13" s="31" t="s">
        <v>51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36</v>
      </c>
      <c r="H15" s="31" t="s">
        <v>73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40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41</v>
      </c>
      <c r="H17" s="31" t="s">
        <v>72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79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83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66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67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68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69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84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800</v>
      </c>
      <c r="G11" s="30" t="s">
        <v>24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497</v>
      </c>
      <c r="D12" s="20">
        <v>585</v>
      </c>
      <c r="E12" s="29">
        <v>115</v>
      </c>
      <c r="F12" s="20">
        <v>967</v>
      </c>
      <c r="G12" s="32" t="s">
        <v>60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32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33</v>
      </c>
      <c r="H13" s="31" t="s">
        <v>51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35</v>
      </c>
      <c r="C15" s="21">
        <v>64.9</v>
      </c>
      <c r="D15" s="21">
        <v>12</v>
      </c>
      <c r="E15" s="21">
        <v>15.9</v>
      </c>
      <c r="F15" s="20">
        <v>61</v>
      </c>
      <c r="G15" s="32" t="s">
        <v>36</v>
      </c>
      <c r="H15" s="31" t="s">
        <v>73</v>
      </c>
      <c r="J15" s="37"/>
    </row>
    <row r="16" s="1" customFormat="true" ht="19.5" customHeight="true" spans="1:10">
      <c r="A16" s="18">
        <v>6</v>
      </c>
      <c r="B16" s="22" t="s">
        <v>30</v>
      </c>
      <c r="C16" s="21">
        <v>49</v>
      </c>
      <c r="D16" s="21">
        <v>3</v>
      </c>
      <c r="E16" s="21">
        <v>17</v>
      </c>
      <c r="F16" s="20">
        <v>35</v>
      </c>
      <c r="G16" s="32" t="s">
        <v>31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40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41</v>
      </c>
      <c r="H17" s="31" t="s">
        <v>72</v>
      </c>
      <c r="J17" s="37"/>
    </row>
    <row r="18" s="1" customFormat="true" ht="29.25" customHeight="true" spans="1:10">
      <c r="A18" s="18">
        <v>8</v>
      </c>
      <c r="B18" s="19" t="s">
        <v>43</v>
      </c>
      <c r="C18" s="20">
        <v>816</v>
      </c>
      <c r="D18" s="20">
        <v>66</v>
      </c>
      <c r="E18" s="21">
        <v>50</v>
      </c>
      <c r="F18" s="20">
        <v>832</v>
      </c>
      <c r="G18" s="32" t="s">
        <v>44</v>
      </c>
      <c r="H18" s="31" t="s">
        <v>13</v>
      </c>
      <c r="J18" s="37"/>
    </row>
    <row r="19" s="3" customFormat="true" ht="24" customHeight="true" spans="1:8">
      <c r="A19" s="34" t="s">
        <v>45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85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86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66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67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69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84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24</v>
      </c>
      <c r="H11" s="31" t="s">
        <v>13</v>
      </c>
    </row>
    <row r="12" s="1" customFormat="true" ht="45.75" customHeight="true" spans="1:8">
      <c r="A12" s="18">
        <v>2</v>
      </c>
      <c r="B12" s="19" t="s">
        <v>25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60</v>
      </c>
      <c r="H12" s="31" t="s">
        <v>13</v>
      </c>
    </row>
    <row r="13" s="1" customFormat="true" ht="34.5" customHeight="true" spans="1:8">
      <c r="A13" s="18">
        <v>3</v>
      </c>
      <c r="B13" s="19" t="s">
        <v>32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33</v>
      </c>
      <c r="H13" s="31" t="s">
        <v>51</v>
      </c>
    </row>
    <row r="14" s="1" customFormat="true" ht="30" customHeight="true" spans="1:8">
      <c r="A14" s="18">
        <v>4</v>
      </c>
      <c r="B14" s="19" t="s">
        <v>27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28</v>
      </c>
      <c r="H14" s="31" t="s">
        <v>29</v>
      </c>
    </row>
    <row r="15" s="1" customFormat="true" ht="34.5" customHeight="true" spans="1:8">
      <c r="A15" s="18">
        <v>5</v>
      </c>
      <c r="B15" s="19" t="s">
        <v>35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36</v>
      </c>
      <c r="H15" s="31" t="s">
        <v>73</v>
      </c>
    </row>
    <row r="16" s="1" customFormat="true" ht="19.5" customHeight="true" spans="1:8">
      <c r="A16" s="18">
        <v>6</v>
      </c>
      <c r="B16" s="22" t="s">
        <v>30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31</v>
      </c>
      <c r="H16" s="31" t="s">
        <v>13</v>
      </c>
    </row>
    <row r="17" s="1" customFormat="true" ht="29.25" customHeight="true" spans="1:8">
      <c r="A17" s="18">
        <v>7</v>
      </c>
      <c r="B17" s="19" t="s">
        <v>40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41</v>
      </c>
      <c r="H17" s="31" t="s">
        <v>72</v>
      </c>
    </row>
    <row r="18" s="1" customFormat="true" ht="29.25" customHeight="true" spans="1:8">
      <c r="A18" s="18">
        <v>8</v>
      </c>
      <c r="B18" s="19" t="s">
        <v>43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44</v>
      </c>
      <c r="H18" s="31" t="s">
        <v>13</v>
      </c>
    </row>
    <row r="19" s="3" customFormat="true" ht="24" customHeight="true" spans="1:8">
      <c r="A19" s="34" t="s">
        <v>45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87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88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66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89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69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84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v>1446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60</v>
      </c>
      <c r="H10" s="31" t="s">
        <v>13</v>
      </c>
    </row>
    <row r="11" s="1" customFormat="true" ht="34.5" customHeight="true" spans="1:8">
      <c r="A11" s="18">
        <v>3</v>
      </c>
      <c r="B11" s="19" t="s">
        <v>32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33</v>
      </c>
      <c r="H11" s="31" t="s">
        <v>51</v>
      </c>
    </row>
    <row r="12" s="1" customFormat="true" ht="30" customHeight="true" spans="1:8">
      <c r="A12" s="18">
        <v>4</v>
      </c>
      <c r="B12" s="19" t="s">
        <v>27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28</v>
      </c>
      <c r="H12" s="31" t="s">
        <v>29</v>
      </c>
    </row>
    <row r="13" s="1" customFormat="true" ht="34.5" customHeight="true" spans="1:8">
      <c r="A13" s="18">
        <v>5</v>
      </c>
      <c r="B13" s="19" t="s">
        <v>35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36</v>
      </c>
      <c r="H13" s="31" t="s">
        <v>73</v>
      </c>
    </row>
    <row r="14" s="1" customFormat="true" ht="19.5" customHeight="true" spans="1:8">
      <c r="A14" s="18">
        <v>6</v>
      </c>
      <c r="B14" s="22" t="s">
        <v>30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31</v>
      </c>
      <c r="H14" s="31" t="s">
        <v>13</v>
      </c>
    </row>
    <row r="15" s="1" customFormat="true" ht="29.25" customHeight="true" spans="1:8">
      <c r="A15" s="18">
        <v>7</v>
      </c>
      <c r="B15" s="19" t="s">
        <v>40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41</v>
      </c>
      <c r="H15" s="31" t="s">
        <v>72</v>
      </c>
    </row>
    <row r="16" s="1" customFormat="true" ht="29.25" customHeight="true" spans="1:8">
      <c r="A16" s="18">
        <v>8</v>
      </c>
      <c r="B16" s="19" t="s">
        <v>43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44</v>
      </c>
      <c r="H16" s="31" t="s">
        <v>13</v>
      </c>
    </row>
    <row r="17" s="3" customFormat="true" ht="24" customHeight="true" spans="1:8">
      <c r="A17" s="34" t="s">
        <v>45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90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91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66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89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69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84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24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60</v>
      </c>
      <c r="H10" s="31" t="s">
        <v>13</v>
      </c>
    </row>
    <row r="11" s="1" customFormat="true" ht="30" customHeight="true" spans="1:8">
      <c r="A11" s="18">
        <v>3</v>
      </c>
      <c r="B11" s="19" t="s">
        <v>27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28</v>
      </c>
      <c r="H11" s="31" t="s">
        <v>29</v>
      </c>
    </row>
    <row r="12" s="1" customFormat="true" ht="34.5" customHeight="true" spans="1:8">
      <c r="A12" s="18">
        <v>4</v>
      </c>
      <c r="B12" s="19" t="s">
        <v>32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33</v>
      </c>
      <c r="H12" s="31" t="s">
        <v>51</v>
      </c>
    </row>
    <row r="13" s="1" customFormat="true" ht="19.5" customHeight="true" spans="1:8">
      <c r="A13" s="18">
        <v>5</v>
      </c>
      <c r="B13" s="22" t="s">
        <v>30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31</v>
      </c>
      <c r="H13" s="31" t="s">
        <v>13</v>
      </c>
    </row>
    <row r="14" s="1" customFormat="true" ht="34.5" customHeight="true" spans="1:8">
      <c r="A14" s="18">
        <v>6</v>
      </c>
      <c r="B14" s="19" t="s">
        <v>35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36</v>
      </c>
      <c r="H14" s="31" t="s">
        <v>73</v>
      </c>
    </row>
    <row r="15" s="1" customFormat="true" ht="29.25" customHeight="true" spans="1:8">
      <c r="A15" s="18">
        <v>7</v>
      </c>
      <c r="B15" s="19" t="s">
        <v>40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41</v>
      </c>
      <c r="H15" s="31" t="s">
        <v>72</v>
      </c>
    </row>
    <row r="16" s="1" customFormat="true" ht="29.25" customHeight="true" spans="1:8">
      <c r="A16" s="18">
        <v>8</v>
      </c>
      <c r="B16" s="19" t="s">
        <v>43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44</v>
      </c>
      <c r="H16" s="31" t="s">
        <v>13</v>
      </c>
    </row>
    <row r="17" s="3" customFormat="true" ht="30.95" customHeight="true" spans="1:8">
      <c r="A17" s="23" t="s">
        <v>45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92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K11" sqref="K1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372.232</v>
      </c>
      <c r="D5" s="47">
        <v>85.96</v>
      </c>
      <c r="E5" s="47">
        <v>126.43</v>
      </c>
      <c r="F5" s="47">
        <f>C5+D5-E5</f>
        <v>331.762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888.632500000001</v>
      </c>
      <c r="D7" s="47">
        <v>128.3</v>
      </c>
      <c r="E7" s="47">
        <v>128.5</v>
      </c>
      <c r="F7" s="47">
        <f t="shared" ref="F7:F19" si="0">C7+D7-E7</f>
        <v>888.432500000001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117.49</v>
      </c>
      <c r="D9" s="47">
        <v>0</v>
      </c>
      <c r="E9" s="47">
        <v>117.49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 t="shared" si="0"/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166</v>
      </c>
      <c r="D12" s="47">
        <v>13.36</v>
      </c>
      <c r="E12" s="47">
        <v>43.36</v>
      </c>
      <c r="F12" s="47">
        <f t="shared" si="0"/>
        <v>136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281.786</v>
      </c>
      <c r="D13" s="47">
        <v>85.28</v>
      </c>
      <c r="E13" s="47">
        <v>97.87</v>
      </c>
      <c r="F13" s="47">
        <f t="shared" si="0"/>
        <v>269.196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99</v>
      </c>
      <c r="D14" s="47">
        <v>29</v>
      </c>
      <c r="E14" s="47">
        <v>26</v>
      </c>
      <c r="F14" s="47">
        <f t="shared" si="0"/>
        <v>102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57.1</v>
      </c>
      <c r="D15" s="47">
        <v>15</v>
      </c>
      <c r="E15" s="47">
        <v>9</v>
      </c>
      <c r="F15" s="47">
        <f t="shared" si="0"/>
        <v>63.1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58.5104086</v>
      </c>
      <c r="D16" s="47">
        <v>14.93</v>
      </c>
      <c r="E16" s="47">
        <v>19.45</v>
      </c>
      <c r="F16" s="47">
        <f t="shared" si="0"/>
        <v>53.9904086</v>
      </c>
      <c r="G16" s="61" t="s">
        <v>33</v>
      </c>
      <c r="H16" s="61" t="s">
        <v>34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37.799342</v>
      </c>
      <c r="D17" s="47">
        <v>29.9</v>
      </c>
      <c r="E17" s="47">
        <v>38.5</v>
      </c>
      <c r="F17" s="47">
        <f t="shared" si="0"/>
        <v>29.199342</v>
      </c>
      <c r="G17" s="61" t="s">
        <v>41</v>
      </c>
      <c r="H17" s="61" t="s">
        <v>42</v>
      </c>
      <c r="J17" s="37"/>
    </row>
    <row r="18" s="1" customFormat="true" ht="27" customHeight="true" spans="1:10">
      <c r="A18" s="45">
        <v>8</v>
      </c>
      <c r="B18" s="59" t="s">
        <v>38</v>
      </c>
      <c r="C18" s="47">
        <v>4.9</v>
      </c>
      <c r="D18" s="47">
        <v>23</v>
      </c>
      <c r="E18" s="47">
        <v>3</v>
      </c>
      <c r="F18" s="47">
        <f t="shared" si="0"/>
        <v>24.9</v>
      </c>
      <c r="G18" s="61" t="s">
        <v>39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43</v>
      </c>
      <c r="C19" s="47">
        <v>491</v>
      </c>
      <c r="D19" s="47">
        <v>0</v>
      </c>
      <c r="E19" s="47">
        <v>60.8</v>
      </c>
      <c r="F19" s="47">
        <f t="shared" si="0"/>
        <v>430.2</v>
      </c>
      <c r="G19" s="61" t="s">
        <v>44</v>
      </c>
      <c r="H19" s="61" t="s">
        <v>13</v>
      </c>
      <c r="J19" s="37"/>
    </row>
    <row r="20" s="3" customFormat="true" ht="27" customHeight="true" spans="1:8">
      <c r="A20" s="52" t="s">
        <v>45</v>
      </c>
      <c r="B20" s="53"/>
      <c r="C20" s="54">
        <f>SUM(C11:C19)+C7+C5+C9</f>
        <v>2574.4502506</v>
      </c>
      <c r="D20" s="54">
        <f>SUM(D11:D19)+D7+D5+D9</f>
        <v>424.73</v>
      </c>
      <c r="E20" s="54">
        <f>SUM(E11:E19)+E7+E5+E9</f>
        <v>670.4</v>
      </c>
      <c r="F20" s="54">
        <f>SUM(F11:F19)+F7+F5+F9</f>
        <v>2328.7802506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335.262</v>
      </c>
      <c r="D5" s="47">
        <v>236.71</v>
      </c>
      <c r="E5" s="47">
        <v>199.74</v>
      </c>
      <c r="F5" s="47">
        <f>C5+D5-E5</f>
        <v>372.232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887.842500000001</v>
      </c>
      <c r="D7" s="47">
        <v>159.34</v>
      </c>
      <c r="E7" s="47">
        <v>158.55</v>
      </c>
      <c r="F7" s="47">
        <f>C7+D7-E7</f>
        <v>888.632500000001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100</v>
      </c>
      <c r="F9" s="47">
        <f t="shared" ref="F9" si="0">C9+D9-E9</f>
        <v>117.49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191</v>
      </c>
      <c r="D12" s="47">
        <v>23.42</v>
      </c>
      <c r="E12" s="47">
        <v>48.42</v>
      </c>
      <c r="F12" s="47">
        <f t="shared" ref="F12:F18" si="1">C12+D12-E12</f>
        <v>166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295.786</v>
      </c>
      <c r="D13" s="47">
        <v>40.71</v>
      </c>
      <c r="E13" s="47">
        <v>54.71</v>
      </c>
      <c r="F13" s="47">
        <f t="shared" si="1"/>
        <v>281.786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101</v>
      </c>
      <c r="D14" s="47">
        <v>25</v>
      </c>
      <c r="E14" s="47">
        <v>27</v>
      </c>
      <c r="F14" s="47">
        <f t="shared" si="1"/>
        <v>99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40.3904086</v>
      </c>
      <c r="D15" s="47">
        <v>29</v>
      </c>
      <c r="E15" s="47">
        <v>10.88</v>
      </c>
      <c r="F15" s="47">
        <f t="shared" si="1"/>
        <v>58.5104086</v>
      </c>
      <c r="G15" s="61" t="s">
        <v>33</v>
      </c>
      <c r="H15" s="61" t="s">
        <v>51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58.8</v>
      </c>
      <c r="D16" s="47">
        <v>13</v>
      </c>
      <c r="E16" s="47">
        <v>14.7</v>
      </c>
      <c r="F16" s="47">
        <f t="shared" si="1"/>
        <v>57.1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33.699342</v>
      </c>
      <c r="D17" s="47">
        <v>38.7</v>
      </c>
      <c r="E17" s="47">
        <v>34.6</v>
      </c>
      <c r="F17" s="47">
        <f t="shared" si="1"/>
        <v>37.799342</v>
      </c>
      <c r="G17" s="61" t="s">
        <v>41</v>
      </c>
      <c r="H17" s="61" t="s">
        <v>52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529.8</v>
      </c>
      <c r="D18" s="47">
        <v>0</v>
      </c>
      <c r="E18" s="47">
        <v>38.8</v>
      </c>
      <c r="F18" s="47">
        <f t="shared" si="1"/>
        <v>491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2691.0702506</v>
      </c>
      <c r="D19" s="54">
        <f>SUM(D11:D18)+D7+D5+D9</f>
        <v>565.88</v>
      </c>
      <c r="E19" s="54">
        <f>SUM(E11:E18)+E7+E5+E9</f>
        <v>687.4</v>
      </c>
      <c r="F19" s="54">
        <f>SUM(F11:F18)+F7+F5+F9</f>
        <v>2569.5502506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222.392</v>
      </c>
      <c r="D5" s="47">
        <v>297.46</v>
      </c>
      <c r="E5" s="47">
        <v>184.59</v>
      </c>
      <c r="F5" s="47">
        <f>C5+D5-E5</f>
        <v>335.262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890.142500000001</v>
      </c>
      <c r="D7" s="47">
        <v>196.25</v>
      </c>
      <c r="E7" s="47">
        <v>198.55</v>
      </c>
      <c r="F7" s="47">
        <f>C7+D7-E7</f>
        <v>887.842500000001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172</v>
      </c>
      <c r="D12" s="47">
        <v>61.48</v>
      </c>
      <c r="E12" s="47">
        <v>42.48</v>
      </c>
      <c r="F12" s="47">
        <f t="shared" ref="F12:F18" si="1">C12+D12-E12</f>
        <v>191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334.726</v>
      </c>
      <c r="D13" s="47">
        <v>61.08</v>
      </c>
      <c r="E13" s="47">
        <v>100.02</v>
      </c>
      <c r="F13" s="47">
        <f t="shared" si="1"/>
        <v>295.786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103</v>
      </c>
      <c r="D14" s="47">
        <v>21</v>
      </c>
      <c r="E14" s="47">
        <v>23</v>
      </c>
      <c r="F14" s="47">
        <f t="shared" si="1"/>
        <v>101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60.3</v>
      </c>
      <c r="D15" s="47">
        <v>13.5</v>
      </c>
      <c r="E15" s="47">
        <v>15</v>
      </c>
      <c r="F15" s="47">
        <f t="shared" si="1"/>
        <v>58.8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32</v>
      </c>
      <c r="C16" s="47">
        <v>29.8604086</v>
      </c>
      <c r="D16" s="47">
        <v>17</v>
      </c>
      <c r="E16" s="47">
        <v>6.47</v>
      </c>
      <c r="F16" s="47">
        <f t="shared" si="1"/>
        <v>40.3904086</v>
      </c>
      <c r="G16" s="61" t="s">
        <v>33</v>
      </c>
      <c r="H16" s="61" t="s">
        <v>51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59.499342</v>
      </c>
      <c r="D17" s="47">
        <v>11.7</v>
      </c>
      <c r="E17" s="47">
        <v>37.5</v>
      </c>
      <c r="F17" s="47">
        <f t="shared" si="1"/>
        <v>33.699342</v>
      </c>
      <c r="G17" s="61" t="s">
        <v>41</v>
      </c>
      <c r="H17" s="61" t="s">
        <v>52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539.2</v>
      </c>
      <c r="D18" s="47">
        <v>33</v>
      </c>
      <c r="E18" s="47">
        <v>42.4</v>
      </c>
      <c r="F18" s="47">
        <f t="shared" si="1"/>
        <v>529.8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2628.6102506</v>
      </c>
      <c r="D19" s="54">
        <f>SUM(D11:D18)+D7+D5+D9</f>
        <v>712.47</v>
      </c>
      <c r="E19" s="54">
        <f>SUM(E11:E18)+E7+E5+E9</f>
        <v>650.01</v>
      </c>
      <c r="F19" s="54">
        <f>SUM(F11:F18)+F7+F5+F9</f>
        <v>2691.0702506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193.862</v>
      </c>
      <c r="D5" s="47">
        <v>232.87</v>
      </c>
      <c r="E5" s="47">
        <v>204.34</v>
      </c>
      <c r="F5" s="47">
        <f>C5+D5-E5</f>
        <v>222.392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899.802500000001</v>
      </c>
      <c r="D7" s="47">
        <v>175.6</v>
      </c>
      <c r="E7" s="47">
        <v>185.26</v>
      </c>
      <c r="F7" s="47">
        <f>C7+D7-E7</f>
        <v>890.142500000001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168</v>
      </c>
      <c r="D12" s="47">
        <v>69.05</v>
      </c>
      <c r="E12" s="47">
        <v>65.05</v>
      </c>
      <c r="F12" s="47">
        <f t="shared" ref="F12:F18" si="1">C12+D12-E12</f>
        <v>172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301.336</v>
      </c>
      <c r="D13" s="47">
        <v>92.3</v>
      </c>
      <c r="E13" s="47">
        <v>58.91</v>
      </c>
      <c r="F13" s="47">
        <f t="shared" si="1"/>
        <v>334.726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108</v>
      </c>
      <c r="D14" s="47">
        <v>19</v>
      </c>
      <c r="E14" s="47">
        <v>24</v>
      </c>
      <c r="F14" s="47">
        <f t="shared" si="1"/>
        <v>103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60.8</v>
      </c>
      <c r="D15" s="47">
        <v>15</v>
      </c>
      <c r="E15" s="47">
        <v>15.5</v>
      </c>
      <c r="F15" s="47">
        <f t="shared" si="1"/>
        <v>60.3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63.399342</v>
      </c>
      <c r="D16" s="47">
        <v>22</v>
      </c>
      <c r="E16" s="47">
        <v>25.9</v>
      </c>
      <c r="F16" s="47">
        <f t="shared" si="1"/>
        <v>59.499342</v>
      </c>
      <c r="G16" s="61" t="s">
        <v>41</v>
      </c>
      <c r="H16" s="61" t="s">
        <v>52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45.9604086</v>
      </c>
      <c r="D17" s="47">
        <v>24.9</v>
      </c>
      <c r="E17" s="47">
        <v>41</v>
      </c>
      <c r="F17" s="47">
        <f t="shared" si="1"/>
        <v>29.8604086</v>
      </c>
      <c r="G17" s="61" t="s">
        <v>33</v>
      </c>
      <c r="H17" s="61" t="s">
        <v>51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550.4</v>
      </c>
      <c r="D18" s="47">
        <v>33</v>
      </c>
      <c r="E18" s="47">
        <v>44.2</v>
      </c>
      <c r="F18" s="47">
        <f t="shared" si="1"/>
        <v>539.2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2609.0502506</v>
      </c>
      <c r="D19" s="54">
        <f>SUM(D11:D18)+D7+D5+D9</f>
        <v>683.72</v>
      </c>
      <c r="E19" s="54">
        <f>SUM(E11:E18)+E7+E5+E9</f>
        <v>664.16</v>
      </c>
      <c r="F19" s="54">
        <f>SUM(F11:F18)+F7+F5+F9</f>
        <v>2628.6102506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8" sqref="F1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170.032</v>
      </c>
      <c r="D5" s="47">
        <v>210</v>
      </c>
      <c r="E5" s="47">
        <v>186.17</v>
      </c>
      <c r="F5" s="47">
        <f>C5+D5-E5</f>
        <v>193.862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916.102500000001</v>
      </c>
      <c r="D7" s="47">
        <v>155.2</v>
      </c>
      <c r="E7" s="47">
        <v>171.5</v>
      </c>
      <c r="F7" s="47">
        <f>C7+D7-E7</f>
        <v>899.802500000001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180</v>
      </c>
      <c r="D12" s="47">
        <v>109.63</v>
      </c>
      <c r="E12" s="47">
        <v>121.63</v>
      </c>
      <c r="F12" s="47">
        <f t="shared" ref="F12:F18" si="1">C12+D12-E12</f>
        <v>168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312.886</v>
      </c>
      <c r="D13" s="47">
        <v>82.92</v>
      </c>
      <c r="E13" s="47">
        <v>94.47</v>
      </c>
      <c r="F13" s="47">
        <f t="shared" si="1"/>
        <v>301.336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108</v>
      </c>
      <c r="D14" s="47">
        <v>27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58.199342</v>
      </c>
      <c r="D15" s="47">
        <v>39.6</v>
      </c>
      <c r="E15" s="47">
        <v>34.4</v>
      </c>
      <c r="F15" s="47">
        <f t="shared" si="1"/>
        <v>63.399342</v>
      </c>
      <c r="G15" s="61" t="s">
        <v>41</v>
      </c>
      <c r="H15" s="61" t="s">
        <v>52</v>
      </c>
      <c r="J15" s="37"/>
    </row>
    <row r="16" s="1" customFormat="true" ht="27" customHeight="true" spans="1:10">
      <c r="A16" s="45">
        <v>6</v>
      </c>
      <c r="B16" s="46" t="s">
        <v>35</v>
      </c>
      <c r="C16" s="47">
        <v>59.3</v>
      </c>
      <c r="D16" s="47">
        <v>16.5</v>
      </c>
      <c r="E16" s="47">
        <v>15</v>
      </c>
      <c r="F16" s="47">
        <f t="shared" si="1"/>
        <v>60.8</v>
      </c>
      <c r="G16" s="61" t="s">
        <v>36</v>
      </c>
      <c r="H16" s="61" t="s">
        <v>37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44.9204086</v>
      </c>
      <c r="D17" s="47">
        <v>15.09</v>
      </c>
      <c r="E17" s="47">
        <v>14.05</v>
      </c>
      <c r="F17" s="47">
        <f t="shared" si="1"/>
        <v>45.9604086</v>
      </c>
      <c r="G17" s="61" t="s">
        <v>33</v>
      </c>
      <c r="H17" s="61" t="s">
        <v>51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591.3</v>
      </c>
      <c r="D18" s="47">
        <v>0</v>
      </c>
      <c r="E18" s="47">
        <v>40.9</v>
      </c>
      <c r="F18" s="47">
        <f t="shared" si="1"/>
        <v>550.4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2658.2302506</v>
      </c>
      <c r="D19" s="54">
        <f>SUM(D11:D18)+D7+D5+D9</f>
        <v>655.94</v>
      </c>
      <c r="E19" s="54">
        <f>SUM(E11:E18)+E7+E5+E9</f>
        <v>705.12</v>
      </c>
      <c r="F19" s="54">
        <f>SUM(F11:F18)+F7+F5+F9</f>
        <v>2609.0502506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3" sqref="D13:E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206.452</v>
      </c>
      <c r="D5" s="47">
        <v>102.96</v>
      </c>
      <c r="E5" s="47">
        <f>125.91+13.47</f>
        <v>139.38</v>
      </c>
      <c r="F5" s="47">
        <f>C5+D5-E5</f>
        <v>170.032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927.602500000001</v>
      </c>
      <c r="D7" s="47">
        <v>98.7</v>
      </c>
      <c r="E7" s="47">
        <v>110.2</v>
      </c>
      <c r="F7" s="47">
        <f>C7+D7-E7</f>
        <v>916.102500000001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304.29</v>
      </c>
      <c r="D9" s="47">
        <v>0</v>
      </c>
      <c r="E9" s="47">
        <v>86.8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43</v>
      </c>
      <c r="E12" s="47">
        <v>64</v>
      </c>
      <c r="F12" s="47">
        <f t="shared" ref="F12:F18" si="1">C12+D12-E12</f>
        <v>180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288.506</v>
      </c>
      <c r="D13" s="47">
        <v>108.26</v>
      </c>
      <c r="E13" s="47">
        <v>83.88</v>
      </c>
      <c r="F13" s="47">
        <f t="shared" si="1"/>
        <v>312.886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104</v>
      </c>
      <c r="D14" s="47">
        <v>31</v>
      </c>
      <c r="E14" s="47">
        <v>27</v>
      </c>
      <c r="F14" s="47">
        <f t="shared" si="1"/>
        <v>108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57.3</v>
      </c>
      <c r="D15" s="47">
        <v>17</v>
      </c>
      <c r="E15" s="47">
        <v>15</v>
      </c>
      <c r="F15" s="47">
        <f t="shared" si="1"/>
        <v>59.3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57.099342</v>
      </c>
      <c r="D16" s="47">
        <v>40.4</v>
      </c>
      <c r="E16" s="47">
        <v>39.3</v>
      </c>
      <c r="F16" s="47">
        <f t="shared" si="1"/>
        <v>58.199342</v>
      </c>
      <c r="G16" s="61" t="s">
        <v>41</v>
      </c>
      <c r="H16" s="61" t="s">
        <v>52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44.6604086</v>
      </c>
      <c r="D17" s="47">
        <v>10</v>
      </c>
      <c r="E17" s="47">
        <v>9.74</v>
      </c>
      <c r="F17" s="47">
        <f t="shared" si="1"/>
        <v>44.9204086</v>
      </c>
      <c r="G17" s="61" t="s">
        <v>33</v>
      </c>
      <c r="H17" s="61" t="s">
        <v>51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629.7</v>
      </c>
      <c r="D18" s="47">
        <v>0</v>
      </c>
      <c r="E18" s="47">
        <v>38.4</v>
      </c>
      <c r="F18" s="47">
        <f t="shared" si="1"/>
        <v>591.3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2820.6102506</v>
      </c>
      <c r="D19" s="54">
        <f>SUM(D11:D18)+D7+D5+D9</f>
        <v>451.32</v>
      </c>
      <c r="E19" s="54">
        <f>SUM(E11:E18)+E7+E5+E9</f>
        <v>613.7</v>
      </c>
      <c r="F19" s="54">
        <f>SUM(F11:F18)+F7+F5+F9</f>
        <v>2658.2302506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5" sqref="F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46</v>
      </c>
    </row>
    <row r="2" ht="23.1" customHeight="true" spans="1:8">
      <c r="A2" s="41" t="s">
        <v>47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232.142</v>
      </c>
      <c r="D5" s="47">
        <v>32.81</v>
      </c>
      <c r="E5" s="47">
        <v>58.5</v>
      </c>
      <c r="F5" s="47">
        <f>C5+D5-E5</f>
        <v>206.452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930.712500000001</v>
      </c>
      <c r="D7" s="47">
        <v>137.71</v>
      </c>
      <c r="E7" s="47">
        <v>140.82</v>
      </c>
      <c r="F7" s="47">
        <f>C7+D7-E7</f>
        <v>927.602500000001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381.69</v>
      </c>
      <c r="D9" s="47">
        <v>0</v>
      </c>
      <c r="E9" s="47">
        <v>77.4</v>
      </c>
      <c r="F9" s="47">
        <f>C9+D9-E9</f>
        <v>304.29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24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165</v>
      </c>
      <c r="D12" s="47">
        <v>63</v>
      </c>
      <c r="E12" s="47">
        <v>27</v>
      </c>
      <c r="F12" s="47">
        <f t="shared" ref="F12:F18" si="0">C12+D12-E12</f>
        <v>201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324.456</v>
      </c>
      <c r="D13" s="47">
        <v>66.01</v>
      </c>
      <c r="E13" s="47">
        <v>101.96</v>
      </c>
      <c r="F13" s="47">
        <f t="shared" si="0"/>
        <v>288.506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30</v>
      </c>
      <c r="C14" s="47">
        <v>112</v>
      </c>
      <c r="D14" s="47">
        <v>19</v>
      </c>
      <c r="E14" s="47">
        <v>27</v>
      </c>
      <c r="F14" s="47">
        <f t="shared" si="0"/>
        <v>104</v>
      </c>
      <c r="G14" s="61" t="s">
        <v>31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35</v>
      </c>
      <c r="C15" s="47">
        <v>56.8</v>
      </c>
      <c r="D15" s="47">
        <v>15</v>
      </c>
      <c r="E15" s="47">
        <v>14.5</v>
      </c>
      <c r="F15" s="47">
        <f t="shared" si="0"/>
        <v>57.3</v>
      </c>
      <c r="G15" s="61" t="s">
        <v>36</v>
      </c>
      <c r="H15" s="61" t="s">
        <v>37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51.199342</v>
      </c>
      <c r="D16" s="47">
        <v>71.5</v>
      </c>
      <c r="E16" s="47">
        <v>65.6</v>
      </c>
      <c r="F16" s="47">
        <f t="shared" si="0"/>
        <v>57.099342</v>
      </c>
      <c r="G16" s="61" t="s">
        <v>41</v>
      </c>
      <c r="H16" s="61" t="s">
        <v>52</v>
      </c>
      <c r="J16" s="37"/>
    </row>
    <row r="17" s="1" customFormat="true" ht="27" customHeight="true" spans="1:10">
      <c r="A17" s="45">
        <v>7</v>
      </c>
      <c r="B17" s="46" t="s">
        <v>32</v>
      </c>
      <c r="C17" s="47">
        <v>83.6604086</v>
      </c>
      <c r="D17" s="47">
        <v>10</v>
      </c>
      <c r="E17" s="47">
        <v>49</v>
      </c>
      <c r="F17" s="47">
        <f t="shared" si="0"/>
        <v>44.6604086</v>
      </c>
      <c r="G17" s="61" t="s">
        <v>33</v>
      </c>
      <c r="H17" s="61" t="s">
        <v>51</v>
      </c>
      <c r="J17" s="37"/>
    </row>
    <row r="18" s="1" customFormat="true" ht="27" customHeight="true" spans="1:10">
      <c r="A18" s="45">
        <v>8</v>
      </c>
      <c r="B18" s="46" t="s">
        <v>43</v>
      </c>
      <c r="C18" s="47">
        <v>619.4</v>
      </c>
      <c r="D18" s="47">
        <v>46.3</v>
      </c>
      <c r="E18" s="47">
        <v>36</v>
      </c>
      <c r="F18" s="47">
        <f t="shared" si="0"/>
        <v>629.7</v>
      </c>
      <c r="G18" s="61" t="s">
        <v>44</v>
      </c>
      <c r="H18" s="61" t="s">
        <v>13</v>
      </c>
      <c r="J18" s="37"/>
    </row>
    <row r="19" s="3" customFormat="true" ht="27" customHeight="true" spans="1:8">
      <c r="A19" s="52" t="s">
        <v>45</v>
      </c>
      <c r="B19" s="53"/>
      <c r="C19" s="54">
        <f>SUM(C11:C18)+C7+C5+C9</f>
        <v>2957.0602506</v>
      </c>
      <c r="D19" s="54">
        <f>SUM(D11:D18)+D7+D5+D9</f>
        <v>461.33</v>
      </c>
      <c r="E19" s="54">
        <f>SUM(E11:E18)+E7+E5+E9</f>
        <v>597.78</v>
      </c>
      <c r="F19" s="54">
        <f>SUM(F11:F18)+F7+F5+F9</f>
        <v>2820.6102506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0430蔬菜进销存表</vt:lpstr>
      <vt:lpstr>0429蔬菜进销存表</vt:lpstr>
      <vt:lpstr>0428蔬菜进销存表</vt:lpstr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2022-03-05T18:54:00Z</dcterms:created>
  <cp:lastPrinted>2022-04-28T17:24:00Z</cp:lastPrinted>
  <dcterms:modified xsi:type="dcterms:W3CDTF">2022-05-01T09:50:04Z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