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Mr.Jos\Desktop\"/>
    </mc:Choice>
  </mc:AlternateContent>
  <xr:revisionPtr revIDLastSave="0" documentId="13_ncr:1_{07B229E1-306B-4725-84C5-7E84968E165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0515蔬菜进销存表" sheetId="54" r:id="rId1"/>
    <sheet name="0514蔬菜进销存表" sheetId="53" r:id="rId2"/>
    <sheet name="0513蔬菜进销存表  (2)" sheetId="52" r:id="rId3"/>
    <sheet name="0512蔬菜进销存表 " sheetId="51" r:id="rId4"/>
    <sheet name="0511蔬菜进销存表 " sheetId="50" r:id="rId5"/>
    <sheet name="0510蔬菜进销存表 (2)" sheetId="49" r:id="rId6"/>
    <sheet name="0509蔬菜进销存表" sheetId="48" r:id="rId7"/>
    <sheet name="0508蔬菜进销存表" sheetId="47" r:id="rId8"/>
    <sheet name="0507蔬菜进销存表" sheetId="46" r:id="rId9"/>
    <sheet name="0506蔬菜进销存表" sheetId="45" r:id="rId10"/>
    <sheet name="0505蔬菜进销存表" sheetId="44" r:id="rId11"/>
    <sheet name="0504蔬菜进销存表" sheetId="43" r:id="rId12"/>
    <sheet name="0503蔬菜进销存表" sheetId="42" r:id="rId13"/>
    <sheet name="0502蔬菜进销存表" sheetId="41" r:id="rId14"/>
    <sheet name="0501蔬菜进销存表" sheetId="40" r:id="rId15"/>
    <sheet name="0430蔬菜进销存表" sheetId="38" r:id="rId16"/>
    <sheet name="0429蔬菜进销存表" sheetId="37" r:id="rId17"/>
    <sheet name="0428蔬菜进销存表" sheetId="36" r:id="rId18"/>
    <sheet name="0427蔬菜进销存表" sheetId="35" r:id="rId19"/>
    <sheet name="0426蔬菜进销存表" sheetId="34" r:id="rId20"/>
    <sheet name="0425蔬菜进销存表" sheetId="33" r:id="rId21"/>
    <sheet name="0424蔬菜进销存表" sheetId="32" r:id="rId22"/>
    <sheet name="0423蔬菜进销存表" sheetId="31" r:id="rId23"/>
    <sheet name="0422蔬菜进销存表" sheetId="30" r:id="rId24"/>
    <sheet name="0421蔬菜进销存表" sheetId="29" r:id="rId25"/>
    <sheet name="0420蔬菜进销存表" sheetId="28" r:id="rId26"/>
    <sheet name="0419蔬菜进销存表" sheetId="27" r:id="rId27"/>
    <sheet name="0418蔬菜进销存表" sheetId="26" r:id="rId28"/>
    <sheet name="0417蔬菜进销存表" sheetId="25" r:id="rId29"/>
    <sheet name="0416蔬菜进销存表" sheetId="24" r:id="rId30"/>
    <sheet name="0415蔬菜进销存表" sheetId="23" r:id="rId31"/>
    <sheet name="0414蔬菜进销存表" sheetId="22" r:id="rId32"/>
    <sheet name="0413蔬菜进销存表" sheetId="21" r:id="rId33"/>
    <sheet name="0412蔬菜进销存表" sheetId="20" r:id="rId34"/>
    <sheet name="0411蔬菜进销存表" sheetId="19" r:id="rId35"/>
    <sheet name="0410蔬菜进销存表" sheetId="18" r:id="rId36"/>
    <sheet name="0409蔬菜进销存表" sheetId="17" r:id="rId37"/>
    <sheet name="0408蔬菜进销存表" sheetId="16" r:id="rId38"/>
    <sheet name="0407蔬菜进销存表" sheetId="15" r:id="rId39"/>
    <sheet name="0406蔬菜进销存表" sheetId="13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54" l="1"/>
  <c r="D21" i="54"/>
  <c r="C21" i="54"/>
  <c r="F20" i="54"/>
  <c r="F19" i="54"/>
  <c r="F18" i="54"/>
  <c r="F17" i="54"/>
  <c r="F16" i="54"/>
  <c r="F15" i="54"/>
  <c r="F14" i="54"/>
  <c r="F13" i="54"/>
  <c r="F12" i="54"/>
  <c r="F11" i="54"/>
  <c r="F5" i="54"/>
  <c r="E21" i="53"/>
  <c r="D21" i="53"/>
  <c r="C21" i="53"/>
  <c r="F20" i="53"/>
  <c r="F18" i="53"/>
  <c r="F19" i="53"/>
  <c r="F17" i="53"/>
  <c r="F16" i="53"/>
  <c r="F15" i="53"/>
  <c r="F14" i="53"/>
  <c r="F13" i="53"/>
  <c r="F12" i="53"/>
  <c r="F11" i="53"/>
  <c r="F5" i="53"/>
  <c r="F21" i="54" l="1"/>
  <c r="F21" i="53"/>
  <c r="E21" i="52"/>
  <c r="D21" i="52"/>
  <c r="C21" i="52"/>
  <c r="F20" i="52"/>
  <c r="F19" i="52"/>
  <c r="F17" i="52"/>
  <c r="F16" i="52"/>
  <c r="F18" i="52"/>
  <c r="F15" i="52"/>
  <c r="F14" i="52"/>
  <c r="F13" i="52"/>
  <c r="F12" i="52"/>
  <c r="F11" i="52"/>
  <c r="F5" i="52"/>
  <c r="E17" i="13"/>
  <c r="D17" i="13"/>
  <c r="C17" i="13"/>
  <c r="F16" i="13"/>
  <c r="F15" i="13"/>
  <c r="F14" i="13"/>
  <c r="F13" i="13"/>
  <c r="F12" i="13"/>
  <c r="F11" i="13"/>
  <c r="F10" i="13"/>
  <c r="F9" i="13"/>
  <c r="F5" i="13"/>
  <c r="E17" i="15"/>
  <c r="D17" i="15"/>
  <c r="C17" i="15"/>
  <c r="F16" i="15"/>
  <c r="F15" i="15"/>
  <c r="F14" i="15"/>
  <c r="F13" i="15"/>
  <c r="F12" i="15"/>
  <c r="F11" i="15"/>
  <c r="F17" i="15" s="1"/>
  <c r="F10" i="15"/>
  <c r="E19" i="16"/>
  <c r="D19" i="16"/>
  <c r="C19" i="16"/>
  <c r="F18" i="16"/>
  <c r="F17" i="16"/>
  <c r="F16" i="16"/>
  <c r="F15" i="16"/>
  <c r="F14" i="16"/>
  <c r="F13" i="16"/>
  <c r="F12" i="16"/>
  <c r="F11" i="16"/>
  <c r="F9" i="16"/>
  <c r="E19" i="17"/>
  <c r="D19" i="17"/>
  <c r="C19" i="17"/>
  <c r="F7" i="17"/>
  <c r="F19" i="17" s="1"/>
  <c r="E19" i="18"/>
  <c r="D19" i="18"/>
  <c r="C19" i="18"/>
  <c r="F18" i="18"/>
  <c r="F17" i="18"/>
  <c r="F16" i="18"/>
  <c r="F15" i="18"/>
  <c r="F14" i="18"/>
  <c r="F13" i="18"/>
  <c r="F12" i="18"/>
  <c r="F11" i="18"/>
  <c r="F7" i="18"/>
  <c r="E19" i="19"/>
  <c r="D19" i="19"/>
  <c r="C19" i="19"/>
  <c r="F18" i="19"/>
  <c r="F17" i="19"/>
  <c r="F16" i="19"/>
  <c r="F15" i="19"/>
  <c r="F14" i="19"/>
  <c r="F13" i="19"/>
  <c r="F12" i="19"/>
  <c r="F11" i="19"/>
  <c r="F7" i="19"/>
  <c r="E19" i="20"/>
  <c r="D19" i="20"/>
  <c r="C19" i="20"/>
  <c r="F18" i="20"/>
  <c r="F17" i="20"/>
  <c r="F16" i="20"/>
  <c r="F15" i="20"/>
  <c r="F14" i="20"/>
  <c r="F13" i="20"/>
  <c r="F12" i="20"/>
  <c r="F11" i="20"/>
  <c r="F9" i="20"/>
  <c r="F7" i="20"/>
  <c r="C19" i="21"/>
  <c r="F18" i="21"/>
  <c r="F17" i="21"/>
  <c r="F16" i="21"/>
  <c r="F15" i="21"/>
  <c r="F14" i="21"/>
  <c r="F13" i="21"/>
  <c r="F12" i="21"/>
  <c r="F9" i="21"/>
  <c r="F7" i="21"/>
  <c r="E5" i="21"/>
  <c r="E19" i="21" s="1"/>
  <c r="D5" i="21"/>
  <c r="D19" i="21" s="1"/>
  <c r="E19" i="22"/>
  <c r="D19" i="22"/>
  <c r="C19" i="22"/>
  <c r="F18" i="22"/>
  <c r="F17" i="22"/>
  <c r="F16" i="22"/>
  <c r="F15" i="22"/>
  <c r="F14" i="22"/>
  <c r="F13" i="22"/>
  <c r="F12" i="22"/>
  <c r="F11" i="22"/>
  <c r="F9" i="22"/>
  <c r="F7" i="22"/>
  <c r="F5" i="22"/>
  <c r="D19" i="23"/>
  <c r="C19" i="23"/>
  <c r="F18" i="23"/>
  <c r="F17" i="23"/>
  <c r="F16" i="23"/>
  <c r="F15" i="23"/>
  <c r="F14" i="23"/>
  <c r="F13" i="23"/>
  <c r="F12" i="23"/>
  <c r="F11" i="23"/>
  <c r="F9" i="23"/>
  <c r="F7" i="23"/>
  <c r="E5" i="23"/>
  <c r="E19" i="23" s="1"/>
  <c r="E19" i="24"/>
  <c r="D19" i="24"/>
  <c r="C19" i="24"/>
  <c r="F18" i="24"/>
  <c r="F17" i="24"/>
  <c r="F16" i="24"/>
  <c r="F15" i="24"/>
  <c r="F14" i="24"/>
  <c r="F13" i="24"/>
  <c r="F12" i="24"/>
  <c r="F11" i="24"/>
  <c r="F9" i="24"/>
  <c r="F7" i="24"/>
  <c r="F5" i="24"/>
  <c r="E19" i="25"/>
  <c r="D19" i="25"/>
  <c r="C19" i="25"/>
  <c r="F18" i="25"/>
  <c r="F17" i="25"/>
  <c r="F16" i="25"/>
  <c r="F15" i="25"/>
  <c r="F14" i="25"/>
  <c r="F13" i="25"/>
  <c r="F12" i="25"/>
  <c r="F11" i="25"/>
  <c r="F9" i="25"/>
  <c r="F7" i="25"/>
  <c r="F5" i="25"/>
  <c r="D19" i="26"/>
  <c r="C19" i="26"/>
  <c r="F18" i="26"/>
  <c r="F17" i="26"/>
  <c r="F16" i="26"/>
  <c r="F15" i="26"/>
  <c r="F14" i="26"/>
  <c r="F13" i="26"/>
  <c r="F12" i="26"/>
  <c r="F11" i="26"/>
  <c r="F9" i="26"/>
  <c r="F7" i="26"/>
  <c r="E5" i="26"/>
  <c r="E19" i="26" s="1"/>
  <c r="E19" i="27"/>
  <c r="D19" i="27"/>
  <c r="C19" i="27"/>
  <c r="F18" i="27"/>
  <c r="F17" i="27"/>
  <c r="F16" i="27"/>
  <c r="F15" i="27"/>
  <c r="F14" i="27"/>
  <c r="F13" i="27"/>
  <c r="F12" i="27"/>
  <c r="F11" i="27"/>
  <c r="F9" i="27"/>
  <c r="F7" i="27"/>
  <c r="F19" i="27" s="1"/>
  <c r="F5" i="27"/>
  <c r="E19" i="28"/>
  <c r="D19" i="28"/>
  <c r="C19" i="28"/>
  <c r="F18" i="28"/>
  <c r="F17" i="28"/>
  <c r="F16" i="28"/>
  <c r="F15" i="28"/>
  <c r="F14" i="28"/>
  <c r="F13" i="28"/>
  <c r="F12" i="28"/>
  <c r="F11" i="28"/>
  <c r="F9" i="28"/>
  <c r="F7" i="28"/>
  <c r="F5" i="28"/>
  <c r="E19" i="29"/>
  <c r="D19" i="29"/>
  <c r="C19" i="29"/>
  <c r="F18" i="29"/>
  <c r="F17" i="29"/>
  <c r="F16" i="29"/>
  <c r="F15" i="29"/>
  <c r="F14" i="29"/>
  <c r="F13" i="29"/>
  <c r="F12" i="29"/>
  <c r="F11" i="29"/>
  <c r="F9" i="29"/>
  <c r="F7" i="29"/>
  <c r="F19" i="29" s="1"/>
  <c r="F5" i="29"/>
  <c r="E19" i="30"/>
  <c r="D19" i="30"/>
  <c r="C19" i="30"/>
  <c r="F18" i="30"/>
  <c r="F17" i="30"/>
  <c r="F16" i="30"/>
  <c r="F15" i="30"/>
  <c r="F14" i="30"/>
  <c r="F13" i="30"/>
  <c r="F12" i="30"/>
  <c r="F11" i="30"/>
  <c r="F9" i="30"/>
  <c r="F7" i="30"/>
  <c r="F5" i="30"/>
  <c r="D19" i="31"/>
  <c r="C19" i="31"/>
  <c r="F18" i="31"/>
  <c r="F17" i="31"/>
  <c r="F16" i="31"/>
  <c r="F15" i="31"/>
  <c r="F14" i="31"/>
  <c r="F13" i="31"/>
  <c r="F12" i="31"/>
  <c r="F11" i="31"/>
  <c r="F9" i="31"/>
  <c r="F7" i="31"/>
  <c r="E5" i="31"/>
  <c r="E19" i="31" s="1"/>
  <c r="E19" i="32"/>
  <c r="D19" i="32"/>
  <c r="C19" i="32"/>
  <c r="F18" i="32"/>
  <c r="F17" i="32"/>
  <c r="F16" i="32"/>
  <c r="F15" i="32"/>
  <c r="F14" i="32"/>
  <c r="F13" i="32"/>
  <c r="F12" i="32"/>
  <c r="F11" i="32"/>
  <c r="F9" i="32"/>
  <c r="F7" i="32"/>
  <c r="F5" i="32"/>
  <c r="E19" i="33"/>
  <c r="D19" i="33"/>
  <c r="C19" i="33"/>
  <c r="F18" i="33"/>
  <c r="F17" i="33"/>
  <c r="F16" i="33"/>
  <c r="F15" i="33"/>
  <c r="F14" i="33"/>
  <c r="F13" i="33"/>
  <c r="F12" i="33"/>
  <c r="F11" i="33"/>
  <c r="F9" i="33"/>
  <c r="F7" i="33"/>
  <c r="F5" i="33"/>
  <c r="E19" i="34"/>
  <c r="D19" i="34"/>
  <c r="C19" i="34"/>
  <c r="F18" i="34"/>
  <c r="F17" i="34"/>
  <c r="F16" i="34"/>
  <c r="F15" i="34"/>
  <c r="F14" i="34"/>
  <c r="F13" i="34"/>
  <c r="F12" i="34"/>
  <c r="F11" i="34"/>
  <c r="F9" i="34"/>
  <c r="F7" i="34"/>
  <c r="F5" i="34"/>
  <c r="E19" i="35"/>
  <c r="D19" i="35"/>
  <c r="C19" i="35"/>
  <c r="F18" i="35"/>
  <c r="F17" i="35"/>
  <c r="F16" i="35"/>
  <c r="F15" i="35"/>
  <c r="F14" i="35"/>
  <c r="F13" i="35"/>
  <c r="F12" i="35"/>
  <c r="F11" i="35"/>
  <c r="F9" i="35"/>
  <c r="F7" i="35"/>
  <c r="F5" i="35"/>
  <c r="E20" i="36"/>
  <c r="D20" i="36"/>
  <c r="C20" i="36"/>
  <c r="F19" i="36"/>
  <c r="F18" i="36"/>
  <c r="F17" i="36"/>
  <c r="F16" i="36"/>
  <c r="F15" i="36"/>
  <c r="F14" i="36"/>
  <c r="F13" i="36"/>
  <c r="F12" i="36"/>
  <c r="F11" i="36"/>
  <c r="F7" i="36"/>
  <c r="F5" i="36"/>
  <c r="E20" i="37"/>
  <c r="D20" i="37"/>
  <c r="C20" i="37"/>
  <c r="F19" i="37"/>
  <c r="F18" i="37"/>
  <c r="F17" i="37"/>
  <c r="F16" i="37"/>
  <c r="F15" i="37"/>
  <c r="F14" i="37"/>
  <c r="F13" i="37"/>
  <c r="F12" i="37"/>
  <c r="F11" i="37"/>
  <c r="F7" i="37"/>
  <c r="F5" i="37"/>
  <c r="E20" i="38"/>
  <c r="D20" i="38"/>
  <c r="C20" i="38"/>
  <c r="F19" i="38"/>
  <c r="F18" i="38"/>
  <c r="F17" i="38"/>
  <c r="F16" i="38"/>
  <c r="F15" i="38"/>
  <c r="F14" i="38"/>
  <c r="F13" i="38"/>
  <c r="F12" i="38"/>
  <c r="F11" i="38"/>
  <c r="F7" i="38"/>
  <c r="F5" i="38"/>
  <c r="E20" i="40"/>
  <c r="D20" i="40"/>
  <c r="C20" i="40"/>
  <c r="F19" i="40"/>
  <c r="F18" i="40"/>
  <c r="F17" i="40"/>
  <c r="F16" i="40"/>
  <c r="F15" i="40"/>
  <c r="F14" i="40"/>
  <c r="F13" i="40"/>
  <c r="F12" i="40"/>
  <c r="F11" i="40"/>
  <c r="F7" i="40"/>
  <c r="F5" i="40"/>
  <c r="E20" i="41"/>
  <c r="D20" i="41"/>
  <c r="C20" i="41"/>
  <c r="F19" i="41"/>
  <c r="F18" i="41"/>
  <c r="F17" i="41"/>
  <c r="F16" i="41"/>
  <c r="F15" i="41"/>
  <c r="F14" i="41"/>
  <c r="F13" i="41"/>
  <c r="F12" i="41"/>
  <c r="F11" i="41"/>
  <c r="F7" i="41"/>
  <c r="F5" i="41"/>
  <c r="E20" i="42"/>
  <c r="D20" i="42"/>
  <c r="C20" i="42"/>
  <c r="F19" i="42"/>
  <c r="F18" i="42"/>
  <c r="F17" i="42"/>
  <c r="F16" i="42"/>
  <c r="F15" i="42"/>
  <c r="F14" i="42"/>
  <c r="F13" i="42"/>
  <c r="F12" i="42"/>
  <c r="F11" i="42"/>
  <c r="F7" i="42"/>
  <c r="F5" i="42"/>
  <c r="E20" i="43"/>
  <c r="D20" i="43"/>
  <c r="C20" i="43"/>
  <c r="F19" i="43"/>
  <c r="F18" i="43"/>
  <c r="F17" i="43"/>
  <c r="F16" i="43"/>
  <c r="F15" i="43"/>
  <c r="F14" i="43"/>
  <c r="F13" i="43"/>
  <c r="F12" i="43"/>
  <c r="F11" i="43"/>
  <c r="F7" i="43"/>
  <c r="F5" i="43"/>
  <c r="E20" i="44"/>
  <c r="D20" i="44"/>
  <c r="C20" i="44"/>
  <c r="F19" i="44"/>
  <c r="F18" i="44"/>
  <c r="F17" i="44"/>
  <c r="F16" i="44"/>
  <c r="F15" i="44"/>
  <c r="F14" i="44"/>
  <c r="F13" i="44"/>
  <c r="F12" i="44"/>
  <c r="F11" i="44"/>
  <c r="F5" i="44"/>
  <c r="E20" i="45"/>
  <c r="D20" i="45"/>
  <c r="C20" i="45"/>
  <c r="F19" i="45"/>
  <c r="F18" i="45"/>
  <c r="F17" i="45"/>
  <c r="F16" i="45"/>
  <c r="F15" i="45"/>
  <c r="F14" i="45"/>
  <c r="F13" i="45"/>
  <c r="F12" i="45"/>
  <c r="F11" i="45"/>
  <c r="F5" i="45"/>
  <c r="F20" i="45" s="1"/>
  <c r="E20" i="46"/>
  <c r="D20" i="46"/>
  <c r="C20" i="46"/>
  <c r="F19" i="46"/>
  <c r="F18" i="46"/>
  <c r="F17" i="46"/>
  <c r="F16" i="46"/>
  <c r="F15" i="46"/>
  <c r="F14" i="46"/>
  <c r="F13" i="46"/>
  <c r="F12" i="46"/>
  <c r="F11" i="46"/>
  <c r="F5" i="46"/>
  <c r="E21" i="47"/>
  <c r="D21" i="47"/>
  <c r="C21" i="47"/>
  <c r="F20" i="47"/>
  <c r="F19" i="47"/>
  <c r="F18" i="47"/>
  <c r="F17" i="47"/>
  <c r="F16" i="47"/>
  <c r="F15" i="47"/>
  <c r="F14" i="47"/>
  <c r="F13" i="47"/>
  <c r="F12" i="47"/>
  <c r="F11" i="47"/>
  <c r="F5" i="47"/>
  <c r="E21" i="48"/>
  <c r="D21" i="48"/>
  <c r="C21" i="48"/>
  <c r="F20" i="48"/>
  <c r="F19" i="48"/>
  <c r="F18" i="48"/>
  <c r="F17" i="48"/>
  <c r="F16" i="48"/>
  <c r="F15" i="48"/>
  <c r="F14" i="48"/>
  <c r="F13" i="48"/>
  <c r="F12" i="48"/>
  <c r="F11" i="48"/>
  <c r="F5" i="48"/>
  <c r="E21" i="49"/>
  <c r="D21" i="49"/>
  <c r="C21" i="49"/>
  <c r="F20" i="49"/>
  <c r="F19" i="49"/>
  <c r="F18" i="49"/>
  <c r="F17" i="49"/>
  <c r="F16" i="49"/>
  <c r="F15" i="49"/>
  <c r="F14" i="49"/>
  <c r="F13" i="49"/>
  <c r="F12" i="49"/>
  <c r="F11" i="49"/>
  <c r="F5" i="49"/>
  <c r="E21" i="50"/>
  <c r="D21" i="50"/>
  <c r="C21" i="50"/>
  <c r="F20" i="50"/>
  <c r="F19" i="50"/>
  <c r="F18" i="50"/>
  <c r="F17" i="50"/>
  <c r="F16" i="50"/>
  <c r="F15" i="50"/>
  <c r="F14" i="50"/>
  <c r="F13" i="50"/>
  <c r="F12" i="50"/>
  <c r="F11" i="50"/>
  <c r="F5" i="50"/>
  <c r="E21" i="51"/>
  <c r="D21" i="51"/>
  <c r="C21" i="51"/>
  <c r="F20" i="51"/>
  <c r="F19" i="51"/>
  <c r="F18" i="51"/>
  <c r="F17" i="51"/>
  <c r="F16" i="51"/>
  <c r="F15" i="51"/>
  <c r="F14" i="51"/>
  <c r="F13" i="51"/>
  <c r="F12" i="51"/>
  <c r="F11" i="51"/>
  <c r="F5" i="51"/>
  <c r="F21" i="51" l="1"/>
  <c r="F21" i="49"/>
  <c r="F21" i="47"/>
  <c r="F20" i="44"/>
  <c r="F20" i="42"/>
  <c r="F20" i="40"/>
  <c r="F20" i="37"/>
  <c r="F19" i="35"/>
  <c r="F19" i="33"/>
  <c r="F19" i="24"/>
  <c r="F19" i="22"/>
  <c r="F17" i="13"/>
  <c r="F19" i="30"/>
  <c r="F19" i="28"/>
  <c r="F21" i="50"/>
  <c r="F21" i="48"/>
  <c r="F20" i="46"/>
  <c r="F20" i="43"/>
  <c r="F20" i="41"/>
  <c r="F20" i="38"/>
  <c r="F20" i="36"/>
  <c r="F19" i="34"/>
  <c r="F19" i="32"/>
  <c r="F19" i="25"/>
  <c r="F5" i="23"/>
  <c r="F19" i="23" s="1"/>
  <c r="F19" i="20"/>
  <c r="F19" i="19"/>
  <c r="F19" i="18"/>
  <c r="F19" i="16"/>
  <c r="F21" i="52"/>
  <c r="F19" i="21"/>
  <c r="F5" i="21"/>
  <c r="F5" i="31"/>
  <c r="F19" i="31" s="1"/>
  <c r="F5" i="26"/>
  <c r="F19" i="26" s="1"/>
</calcChain>
</file>

<file path=xl/sharedStrings.xml><?xml version="1.0" encoding="utf-8"?>
<sst xmlns="http://schemas.openxmlformats.org/spreadsheetml/2006/main" count="2496" uniqueCount="112">
  <si>
    <t>附件2</t>
  </si>
  <si>
    <t>长春市蔬菜进销存情况统计表</t>
  </si>
  <si>
    <t>统计日期5月12日     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</si>
  <si>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</si>
  <si>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</si>
  <si>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</si>
  <si>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</si>
  <si>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</si>
  <si>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</si>
  <si>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</si>
  <si>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</si>
  <si>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市级政府动态存储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</si>
  <si>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</si>
  <si>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</si>
  <si>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</si>
  <si>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</si>
  <si>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</si>
  <si>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</si>
  <si>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</si>
  <si>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</si>
  <si>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>当日进货量</t>
  </si>
  <si>
    <t>当日销售量</t>
  </si>
  <si>
    <t>海吉星</t>
  </si>
  <si>
    <t>辽宁、河北、山东、内蒙古、湖南、河南、
四川、福建、北京、云南、广东、浙江等</t>
  </si>
  <si>
    <t>国欧仓储</t>
  </si>
  <si>
    <t>辽宁、山东寿光、河南、河北、内蒙、
黑龙江、福建、四川</t>
  </si>
  <si>
    <t>地利生鲜</t>
  </si>
  <si>
    <t>北京、山东、沈阳（目前以北京为主）</t>
  </si>
  <si>
    <t>批发市场采购</t>
  </si>
  <si>
    <t>亚泰超市</t>
  </si>
  <si>
    <t>山东、北京、河北</t>
  </si>
  <si>
    <t>远方超市</t>
  </si>
  <si>
    <t>全国各地产地、北京</t>
  </si>
  <si>
    <t>全国各地产地直发60%
北京新发地市场采购40%</t>
  </si>
  <si>
    <t>欧亚商都</t>
  </si>
  <si>
    <t>山东寿光、辽宁新民</t>
  </si>
  <si>
    <t>新天地</t>
  </si>
  <si>
    <t>河北高碑店、山东聊城、内蒙</t>
  </si>
  <si>
    <t>批发市场采购、产地直发</t>
  </si>
  <si>
    <t>欧亚卖场</t>
  </si>
  <si>
    <t>沈阳、河北高碑店</t>
  </si>
  <si>
    <t>永辉超市</t>
  </si>
  <si>
    <t>北京、哈尔滨</t>
  </si>
  <si>
    <t>北京产地直发、哈尔滨市场采购</t>
  </si>
  <si>
    <t>供销社</t>
  </si>
  <si>
    <t>山东、福建、湖北、云南、黑龙江、甘肃</t>
  </si>
  <si>
    <t>合计</t>
  </si>
  <si>
    <t>附件3</t>
  </si>
  <si>
    <t>统计日期5月11日     单位：吨</t>
  </si>
  <si>
    <t>市级政府自采</t>
  </si>
  <si>
    <t xml:space="preserve">     单位</t>
  </si>
  <si>
    <t>统计日期5月10日     单位：吨</t>
  </si>
  <si>
    <t>统计日期5月9日     单位：吨</t>
  </si>
  <si>
    <t>统计日期5月8日     单位：吨</t>
  </si>
  <si>
    <t>统计日期5月7日     单位：吨</t>
  </si>
  <si>
    <t>辽宁、河北、山东、内蒙古、湖南、河南、四川、福建、北京、云南、广东、浙江等</t>
  </si>
  <si>
    <t>统计日期5月6日     单位：吨</t>
  </si>
  <si>
    <t>统计日期5月5日     单位：吨</t>
  </si>
  <si>
    <t>统计日期5月4日     单位：吨</t>
  </si>
  <si>
    <t>统计日期5月3日     单位：吨</t>
  </si>
  <si>
    <t>统计日期5月2日     单位：吨</t>
  </si>
  <si>
    <t>统计日期5月1日     单位：吨</t>
  </si>
  <si>
    <t>附件1</t>
  </si>
  <si>
    <t>统计日期4月30日     单位：吨</t>
  </si>
  <si>
    <t>统计日期4月29日     单位：吨</t>
  </si>
  <si>
    <t>统计日期4月28日     单位：吨</t>
  </si>
  <si>
    <t>统计日期4月27日     单位：吨</t>
  </si>
  <si>
    <t>市场采购、产地直发</t>
  </si>
  <si>
    <t>北京产地直发，哈尔滨市场采购</t>
  </si>
  <si>
    <t>统计日期4月26日     单位：吨</t>
  </si>
  <si>
    <t>统计日期4月25日     单位：吨</t>
  </si>
  <si>
    <t>统计日期4月24日     单位：吨</t>
  </si>
  <si>
    <t>统计日期4月23日     单位：吨</t>
  </si>
  <si>
    <t>统计日期4月22日     单位：吨</t>
  </si>
  <si>
    <t>统计日期4月21日     单位：吨</t>
  </si>
  <si>
    <t>统计日期4月20日     单位：吨</t>
  </si>
  <si>
    <t>辽宁、山东寿光、河南、河北、内蒙、黑龙江、福建、四川</t>
  </si>
  <si>
    <t>统计日期4月19日     单位：吨</t>
  </si>
  <si>
    <t>统计日期4月18日     单位：吨</t>
  </si>
  <si>
    <t>统计日期4月17日     单位：吨</t>
  </si>
  <si>
    <t>统计日期4月16日     单位：吨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</si>
  <si>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</si>
  <si>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</si>
  <si>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</si>
  <si>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</si>
  <si>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</si>
  <si>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</si>
  <si>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</si>
  <si>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</si>
  <si>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</si>
  <si>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</si>
  <si>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</si>
  <si>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</si>
  <si>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</si>
  <si>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</si>
  <si>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</si>
  <si>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</si>
  <si>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</si>
  <si>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</si>
  <si>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</si>
  <si>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</si>
  <si>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</si>
  <si>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</si>
  <si>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</si>
  <si>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</si>
  <si>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</si>
  <si>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</si>
  <si>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</si>
  <si>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</si>
  <si>
    <t>统计日期5月13日     单位：吨</t>
    <phoneticPr fontId="21" type="noConversion"/>
  </si>
  <si>
    <t>统计日期5月14日     单位：吨</t>
    <phoneticPr fontId="21" type="noConversion"/>
  </si>
  <si>
    <t>统计日期5月15日     单位：吨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</si>
</sst>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24">
    <font>
      <sz val="11"/>
      <name val="宋体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黑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000000"/>
      <name val="仿宋"/>
      <family val="3"/>
      <charset val="134"/>
    </font>
    <font>
      <sz val="12"/>
      <name val="仿宋"/>
      <family val="3"/>
      <charset val="134"/>
    </font>
    <font>
      <b/>
      <sz val="12"/>
      <color rgb="FFFF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4"/>
      <name val="宋体"/>
      <family val="3"/>
      <charset val="134"/>
    </font>
    <font>
      <sz val="12"/>
      <color rgb="FF000000"/>
      <name val="方正小标宋简体"/>
      <family val="4"/>
      <charset val="134"/>
    </font>
    <font>
      <b/>
      <sz val="20"/>
      <name val="宋体"/>
      <family val="3"/>
      <charset val="134"/>
    </font>
    <font>
      <b/>
      <sz val="20"/>
      <name val="方正小标宋_GBK"/>
      <charset val="134"/>
    </font>
    <font>
      <b/>
      <sz val="11"/>
      <name val="宋体"/>
      <family val="3"/>
      <charset val="134"/>
    </font>
    <font>
      <sz val="11"/>
      <name val="仿宋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</cellStyleXfs>
  <cellXfs count="65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176" fontId="9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176" fontId="10" fillId="3" borderId="2" xfId="0" applyNumberFormat="1" applyFont="1" applyFill="1" applyBorder="1" applyAlignment="1">
      <alignment horizontal="center" vertical="center"/>
    </xf>
    <xf numFmtId="176" fontId="11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76" fontId="12" fillId="4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77" fontId="9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76" fontId="10" fillId="3" borderId="2" xfId="0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vertical="center" wrapText="1"/>
    </xf>
    <xf numFmtId="176" fontId="20" fillId="0" borderId="2" xfId="0" applyNumberFormat="1" applyFont="1" applyBorder="1" applyAlignment="1">
      <alignment horizontal="center" vertical="center"/>
    </xf>
    <xf numFmtId="176" fontId="20" fillId="0" borderId="2" xfId="0" applyNumberFormat="1" applyFont="1" applyBorder="1" applyAlignment="1">
      <alignment horizontal="center" vertical="center" wrapText="1"/>
    </xf>
    <xf numFmtId="176" fontId="19" fillId="0" borderId="2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vertical="center" wrapText="1"/>
    </xf>
    <xf numFmtId="0" fontId="21" fillId="0" borderId="2" xfId="0" applyFont="1" applyBorder="1" applyAlignment="1">
      <alignment vertical="center"/>
    </xf>
    <xf numFmtId="0" fontId="22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176" fontId="19" fillId="0" borderId="2" xfId="0" applyNumberFormat="1" applyFont="1" applyBorder="1" applyAlignment="1">
      <alignment horizontal="center" vertical="center" wrapText="1"/>
    </xf>
    <xf numFmtId="176" fontId="21" fillId="0" borderId="2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right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1" fillId="4" borderId="3" xfId="0" applyFont="1" applyFill="1" applyBorder="1" applyAlignment="1">
      <alignment horizontal="center" vertical="center"/>
    </xf>
  </cellXfs>
  <cellStyles count="4">
    <cellStyle name="常规" xfId="0" builtinId="0"/>
    <cellStyle name="常规 2" xfId="2" xr:uid="{00000000-0005-0000-0000-000001000000}"/>
    <cellStyle name="常规 3" xfId="3" xr:uid="{00000000-0005-0000-0000-000002000000}"/>
    <cellStyle name="常规 4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9FA09-3FB7-409D-A045-97129AD26EDA}">
  <dimension ref="A1:J22"/>
  <sheetViews>
    <sheetView tabSelected="1" view="pageBreakPreview" zoomScale="87" zoomScaleNormal="87" zoomScaleSheetLayoutView="87" workbookViewId="0">
      <selection activeCell="J19" sqref="J1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50" t="s">
        <v>0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18" customHeight="1">
      <c r="A3" s="53" t="s">
        <v>111</v>
      </c>
      <c r="B3" s="53"/>
      <c r="C3" s="53"/>
      <c r="D3" s="53"/>
      <c r="E3" s="53"/>
      <c r="F3" s="53"/>
      <c r="G3" s="53"/>
      <c r="H3" s="53"/>
    </row>
    <row r="4" spans="1:10" s="1" customFormat="1" ht="24.95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4.95" customHeight="1">
      <c r="A5" s="34">
        <v>1</v>
      </c>
      <c r="B5" s="35" t="s">
        <v>11</v>
      </c>
      <c r="C5" s="36">
        <v>200</v>
      </c>
      <c r="D5" s="36">
        <v>0</v>
      </c>
      <c r="E5" s="36">
        <v>0</v>
      </c>
      <c r="F5" s="36">
        <f>C5+D5-E5</f>
        <v>200</v>
      </c>
      <c r="G5" s="45" t="s">
        <v>12</v>
      </c>
      <c r="H5" s="45" t="s">
        <v>13</v>
      </c>
    </row>
    <row r="6" spans="1:10" s="1" customFormat="1" ht="24.95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4.95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4.95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.95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4.95" customHeight="1">
      <c r="A10" s="33" t="s">
        <v>3</v>
      </c>
      <c r="B10" s="37" t="s">
        <v>4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.95" customHeight="1">
      <c r="A11" s="34">
        <v>1</v>
      </c>
      <c r="B11" s="35" t="s">
        <v>22</v>
      </c>
      <c r="C11" s="36">
        <v>28.8</v>
      </c>
      <c r="D11" s="36">
        <v>29</v>
      </c>
      <c r="E11" s="36">
        <v>29.5</v>
      </c>
      <c r="F11" s="36">
        <f t="shared" ref="F11:F20" si="0">C11+D11-E11</f>
        <v>28.299999999999997</v>
      </c>
      <c r="G11" s="46" t="s">
        <v>23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434</v>
      </c>
      <c r="D12" s="36">
        <v>83</v>
      </c>
      <c r="E12" s="36">
        <v>114</v>
      </c>
      <c r="F12" s="36">
        <f t="shared" si="0"/>
        <v>403</v>
      </c>
      <c r="G12" s="47" t="s">
        <v>25</v>
      </c>
      <c r="H12" s="47" t="s">
        <v>13</v>
      </c>
      <c r="J12" s="30"/>
    </row>
    <row r="13" spans="1:10" s="1" customFormat="1" ht="24.95" customHeight="1">
      <c r="A13" s="34">
        <v>3</v>
      </c>
      <c r="B13" s="35" t="s">
        <v>26</v>
      </c>
      <c r="C13" s="36">
        <v>264.81000000000006</v>
      </c>
      <c r="D13" s="36">
        <v>59.6</v>
      </c>
      <c r="E13" s="36">
        <v>47.839999999999996</v>
      </c>
      <c r="F13" s="36">
        <f t="shared" si="0"/>
        <v>276.57000000000011</v>
      </c>
      <c r="G13" s="47" t="s">
        <v>27</v>
      </c>
      <c r="H13" s="47" t="s">
        <v>28</v>
      </c>
      <c r="J13" s="30"/>
    </row>
    <row r="14" spans="1:10" s="1" customFormat="1" ht="24.95" customHeight="1">
      <c r="A14" s="34">
        <v>4</v>
      </c>
      <c r="B14" s="35" t="s">
        <v>29</v>
      </c>
      <c r="C14" s="36">
        <v>54</v>
      </c>
      <c r="D14" s="36">
        <v>16</v>
      </c>
      <c r="E14" s="36">
        <v>18</v>
      </c>
      <c r="F14" s="36">
        <f t="shared" si="0"/>
        <v>52</v>
      </c>
      <c r="G14" s="47" t="s">
        <v>30</v>
      </c>
      <c r="H14" s="47" t="s">
        <v>13</v>
      </c>
      <c r="J14" s="30"/>
    </row>
    <row r="15" spans="1:10" s="1" customFormat="1" ht="24.95" customHeight="1">
      <c r="A15" s="34">
        <v>5</v>
      </c>
      <c r="B15" s="35" t="s">
        <v>31</v>
      </c>
      <c r="C15" s="36">
        <v>34.600000000000009</v>
      </c>
      <c r="D15" s="36">
        <v>12</v>
      </c>
      <c r="E15" s="36">
        <v>12</v>
      </c>
      <c r="F15" s="36">
        <f t="shared" si="0"/>
        <v>34.600000000000009</v>
      </c>
      <c r="G15" s="47" t="s">
        <v>32</v>
      </c>
      <c r="H15" s="47" t="s">
        <v>33</v>
      </c>
      <c r="J15" s="30"/>
    </row>
    <row r="16" spans="1:10" s="1" customFormat="1" ht="24.95" customHeight="1">
      <c r="A16" s="34">
        <v>6</v>
      </c>
      <c r="B16" s="35" t="s">
        <v>36</v>
      </c>
      <c r="C16" s="36">
        <v>26.25</v>
      </c>
      <c r="D16" s="36">
        <v>0.5</v>
      </c>
      <c r="E16" s="36">
        <v>6.4</v>
      </c>
      <c r="F16" s="36">
        <f t="shared" si="0"/>
        <v>20.350000000000001</v>
      </c>
      <c r="G16" s="47" t="s">
        <v>37</v>
      </c>
      <c r="H16" s="47" t="s">
        <v>38</v>
      </c>
      <c r="J16" s="30"/>
    </row>
    <row r="17" spans="1:10" s="1" customFormat="1" ht="24.95" customHeight="1">
      <c r="A17" s="34">
        <v>7</v>
      </c>
      <c r="B17" s="45" t="s">
        <v>39</v>
      </c>
      <c r="C17" s="36">
        <v>22.499999999999996</v>
      </c>
      <c r="D17" s="36">
        <v>14</v>
      </c>
      <c r="E17" s="36">
        <v>16.18</v>
      </c>
      <c r="F17" s="36">
        <f t="shared" si="0"/>
        <v>20.32</v>
      </c>
      <c r="G17" s="47" t="s">
        <v>40</v>
      </c>
      <c r="H17" s="47" t="s">
        <v>28</v>
      </c>
      <c r="J17" s="30"/>
    </row>
    <row r="18" spans="1:10" s="1" customFormat="1" ht="24.95" customHeight="1">
      <c r="A18" s="34">
        <v>8</v>
      </c>
      <c r="B18" s="35" t="s">
        <v>41</v>
      </c>
      <c r="C18" s="36">
        <v>9.2000000000000099</v>
      </c>
      <c r="D18" s="36">
        <v>46.900000000000006</v>
      </c>
      <c r="E18" s="36">
        <v>44.2</v>
      </c>
      <c r="F18" s="36">
        <f>C18+D18-E18</f>
        <v>11.900000000000013</v>
      </c>
      <c r="G18" s="47" t="s">
        <v>42</v>
      </c>
      <c r="H18" s="47" t="s">
        <v>43</v>
      </c>
      <c r="J18" s="30"/>
    </row>
    <row r="19" spans="1:10" s="1" customFormat="1" ht="24.95" customHeight="1">
      <c r="A19" s="34">
        <v>9</v>
      </c>
      <c r="B19" s="45" t="s">
        <v>34</v>
      </c>
      <c r="C19" s="36">
        <v>6.9699999999999953</v>
      </c>
      <c r="D19" s="36">
        <v>3.8000000000000003</v>
      </c>
      <c r="E19" s="36">
        <v>4.82</v>
      </c>
      <c r="F19" s="36">
        <f>C19+D19-E19</f>
        <v>5.9499999999999957</v>
      </c>
      <c r="G19" s="47" t="s">
        <v>35</v>
      </c>
      <c r="H19" s="47" t="s">
        <v>13</v>
      </c>
      <c r="J19" s="30"/>
    </row>
    <row r="20" spans="1:10" s="1" customFormat="1" ht="24.95" customHeight="1">
      <c r="A20" s="34">
        <v>10</v>
      </c>
      <c r="B20" s="35" t="s">
        <v>44</v>
      </c>
      <c r="C20" s="36">
        <v>88.5</v>
      </c>
      <c r="D20" s="36">
        <v>12</v>
      </c>
      <c r="E20" s="36">
        <v>20.2</v>
      </c>
      <c r="F20" s="36">
        <f t="shared" si="0"/>
        <v>80.3</v>
      </c>
      <c r="G20" s="47" t="s">
        <v>45</v>
      </c>
      <c r="H20" s="47" t="s">
        <v>13</v>
      </c>
      <c r="J20" s="30"/>
    </row>
    <row r="21" spans="1:10" s="3" customFormat="1" ht="24.95" customHeight="1">
      <c r="A21" s="54" t="s">
        <v>46</v>
      </c>
      <c r="B21" s="55"/>
      <c r="C21" s="41">
        <f>SUM(C11:C20)+C7+C5+C9</f>
        <v>1169.6300000000001</v>
      </c>
      <c r="D21" s="41">
        <f>SUM(D11:D20)+D7+D5+D9</f>
        <v>276.8</v>
      </c>
      <c r="E21" s="41">
        <f>SUM(E11:E20)+E7+E5+E9</f>
        <v>313.14</v>
      </c>
      <c r="F21" s="41">
        <f>SUM(F11:F20)+F7+F5+F9</f>
        <v>1133.2900000000002</v>
      </c>
      <c r="G21" s="44"/>
      <c r="H21" s="49"/>
    </row>
    <row r="22" spans="1:10" ht="21.95" customHeight="1"/>
  </sheetData>
  <mergeCells count="3">
    <mergeCell ref="A2:H2"/>
    <mergeCell ref="A3:H3"/>
    <mergeCell ref="A21:B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2"/>
  <sheetViews>
    <sheetView view="pageBreakPreview" zoomScale="87" zoomScaleNormal="87" zoomScaleSheetLayoutView="87" workbookViewId="0">
      <selection activeCell="G8" sqref="G8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47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56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297.262</v>
      </c>
      <c r="D5" s="36">
        <v>0</v>
      </c>
      <c r="E5" s="36">
        <v>195.26</v>
      </c>
      <c r="F5" s="36">
        <f>C5+D5-E5</f>
        <v>102.00200000000001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220</v>
      </c>
      <c r="D11" s="36">
        <v>42</v>
      </c>
      <c r="E11" s="36">
        <v>42</v>
      </c>
      <c r="F11" s="36">
        <f t="shared" ref="F11:F19" si="0">C11+D11-E11</f>
        <v>220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665.2</v>
      </c>
      <c r="D12" s="36">
        <v>20</v>
      </c>
      <c r="E12" s="36">
        <v>84.2</v>
      </c>
      <c r="F12" s="36">
        <f t="shared" si="0"/>
        <v>601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385.8</v>
      </c>
      <c r="D13" s="36">
        <v>44.31</v>
      </c>
      <c r="E13" s="36">
        <v>18.100000000000001</v>
      </c>
      <c r="F13" s="36">
        <f t="shared" si="0"/>
        <v>412.01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89</v>
      </c>
      <c r="D14" s="36">
        <v>7</v>
      </c>
      <c r="E14" s="36">
        <v>14</v>
      </c>
      <c r="F14" s="36">
        <f t="shared" si="0"/>
        <v>82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41</v>
      </c>
      <c r="C15" s="36">
        <v>35.299999999999997</v>
      </c>
      <c r="D15" s="36">
        <v>34.6</v>
      </c>
      <c r="E15" s="36">
        <v>29.1</v>
      </c>
      <c r="F15" s="36">
        <f t="shared" si="0"/>
        <v>40.800000000000004</v>
      </c>
      <c r="G15" s="47" t="s">
        <v>42</v>
      </c>
      <c r="H15" s="47" t="s">
        <v>43</v>
      </c>
      <c r="J15" s="30"/>
    </row>
    <row r="16" spans="1:10" s="1" customFormat="1" ht="27" customHeight="1">
      <c r="A16" s="34">
        <v>6</v>
      </c>
      <c r="B16" s="35" t="s">
        <v>31</v>
      </c>
      <c r="C16" s="36">
        <v>37.9</v>
      </c>
      <c r="D16" s="36">
        <v>13.5</v>
      </c>
      <c r="E16" s="36">
        <v>14.5</v>
      </c>
      <c r="F16" s="36">
        <f t="shared" si="0"/>
        <v>36.9</v>
      </c>
      <c r="G16" s="47" t="s">
        <v>32</v>
      </c>
      <c r="H16" s="47" t="s">
        <v>33</v>
      </c>
      <c r="J16" s="30"/>
    </row>
    <row r="17" spans="1:10" s="1" customFormat="1" ht="27" customHeight="1">
      <c r="A17" s="34">
        <v>7</v>
      </c>
      <c r="B17" s="45" t="s">
        <v>39</v>
      </c>
      <c r="C17" s="36">
        <v>18.899999999999999</v>
      </c>
      <c r="D17" s="36">
        <v>10.16</v>
      </c>
      <c r="E17" s="36">
        <v>12.16</v>
      </c>
      <c r="F17" s="36">
        <f t="shared" si="0"/>
        <v>16.899999999999999</v>
      </c>
      <c r="G17" s="47" t="s">
        <v>40</v>
      </c>
      <c r="H17" s="47" t="s">
        <v>28</v>
      </c>
      <c r="J17" s="30"/>
    </row>
    <row r="18" spans="1:10" s="1" customFormat="1" ht="27" customHeight="1">
      <c r="A18" s="34">
        <v>8</v>
      </c>
      <c r="B18" s="35" t="s">
        <v>36</v>
      </c>
      <c r="C18" s="36">
        <v>17.89</v>
      </c>
      <c r="D18" s="36">
        <v>8.1199999999999992</v>
      </c>
      <c r="E18" s="36">
        <v>10.58</v>
      </c>
      <c r="F18" s="36">
        <f t="shared" si="0"/>
        <v>15.429999999999998</v>
      </c>
      <c r="G18" s="47" t="s">
        <v>37</v>
      </c>
      <c r="H18" s="47" t="s">
        <v>38</v>
      </c>
      <c r="J18" s="30"/>
    </row>
    <row r="19" spans="1:10" s="1" customFormat="1" ht="27" customHeight="1">
      <c r="A19" s="34">
        <v>9</v>
      </c>
      <c r="B19" s="35" t="s">
        <v>44</v>
      </c>
      <c r="C19" s="36">
        <v>226.5</v>
      </c>
      <c r="D19" s="36">
        <v>0</v>
      </c>
      <c r="E19" s="36">
        <v>0</v>
      </c>
      <c r="F19" s="36">
        <f t="shared" si="0"/>
        <v>226.5</v>
      </c>
      <c r="G19" s="47" t="s">
        <v>45</v>
      </c>
      <c r="H19" s="47" t="s">
        <v>13</v>
      </c>
      <c r="J19" s="30"/>
    </row>
    <row r="20" spans="1:10" s="3" customFormat="1" ht="27" customHeight="1">
      <c r="A20" s="54" t="s">
        <v>46</v>
      </c>
      <c r="B20" s="55"/>
      <c r="C20" s="41">
        <f>SUM(C11:C19)+C7+C5+C9</f>
        <v>1993.7520000000002</v>
      </c>
      <c r="D20" s="41">
        <f>SUM(D11:D19)+D7+D5+D9</f>
        <v>179.69</v>
      </c>
      <c r="E20" s="41">
        <f>SUM(E11:E19)+E7+E5+E9</f>
        <v>419.9</v>
      </c>
      <c r="F20" s="41">
        <f>SUM(F11:F19)+F7+F5+F9</f>
        <v>1753.5420000000001</v>
      </c>
      <c r="G20" s="44"/>
      <c r="H20" s="44"/>
    </row>
    <row r="21" spans="1:10" s="3" customFormat="1" ht="27" hidden="1" customHeight="1">
      <c r="A21" s="56"/>
      <c r="B21" s="56"/>
      <c r="C21" s="56"/>
      <c r="D21" s="56"/>
      <c r="E21" s="56"/>
      <c r="F21" s="56"/>
      <c r="G21" s="56"/>
      <c r="H21" s="56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2"/>
  <sheetViews>
    <sheetView view="pageBreakPreview" zoomScale="87" zoomScaleNormal="87" zoomScaleSheetLayoutView="87" workbookViewId="0">
      <selection activeCell="S17" sqref="S17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47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57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297.262</v>
      </c>
      <c r="D5" s="36">
        <v>0</v>
      </c>
      <c r="E5" s="36">
        <v>0</v>
      </c>
      <c r="F5" s="36">
        <f>C5+D5-E5</f>
        <v>297.262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290</v>
      </c>
      <c r="D7" s="36">
        <v>0</v>
      </c>
      <c r="E7" s="36">
        <v>290</v>
      </c>
      <c r="F7" s="36">
        <v>0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200</v>
      </c>
      <c r="D11" s="36">
        <v>51.75</v>
      </c>
      <c r="E11" s="36">
        <v>31.75</v>
      </c>
      <c r="F11" s="36">
        <f t="shared" ref="F11:F19" si="0">C11+D11-E11</f>
        <v>220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833</v>
      </c>
      <c r="D12" s="36">
        <v>15.2</v>
      </c>
      <c r="E12" s="36">
        <v>183</v>
      </c>
      <c r="F12" s="36">
        <f t="shared" si="0"/>
        <v>665.2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380.32</v>
      </c>
      <c r="D13" s="36">
        <v>44.31</v>
      </c>
      <c r="E13" s="36">
        <v>38.83</v>
      </c>
      <c r="F13" s="36">
        <f t="shared" si="0"/>
        <v>385.8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99</v>
      </c>
      <c r="D14" s="36">
        <v>5</v>
      </c>
      <c r="E14" s="36">
        <v>15</v>
      </c>
      <c r="F14" s="36">
        <f t="shared" si="0"/>
        <v>89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31</v>
      </c>
      <c r="C15" s="36">
        <v>40.799999999999997</v>
      </c>
      <c r="D15" s="36">
        <v>13</v>
      </c>
      <c r="E15" s="36">
        <v>15.9</v>
      </c>
      <c r="F15" s="36">
        <f t="shared" si="0"/>
        <v>37.9</v>
      </c>
      <c r="G15" s="47" t="s">
        <v>32</v>
      </c>
      <c r="H15" s="47" t="s">
        <v>33</v>
      </c>
      <c r="J15" s="30"/>
    </row>
    <row r="16" spans="1:10" s="1" customFormat="1" ht="27" customHeight="1">
      <c r="A16" s="34">
        <v>6</v>
      </c>
      <c r="B16" s="35" t="s">
        <v>41</v>
      </c>
      <c r="C16" s="36">
        <v>24.3</v>
      </c>
      <c r="D16" s="36">
        <v>45.4</v>
      </c>
      <c r="E16" s="36">
        <v>34.4</v>
      </c>
      <c r="F16" s="36">
        <f t="shared" si="0"/>
        <v>35.300000000000004</v>
      </c>
      <c r="G16" s="47" t="s">
        <v>42</v>
      </c>
      <c r="H16" s="47" t="s">
        <v>43</v>
      </c>
      <c r="J16" s="30"/>
    </row>
    <row r="17" spans="1:10" s="1" customFormat="1" ht="27" customHeight="1">
      <c r="A17" s="34">
        <v>7</v>
      </c>
      <c r="B17" s="45" t="s">
        <v>39</v>
      </c>
      <c r="C17" s="36">
        <v>16.899999999999999</v>
      </c>
      <c r="D17" s="36">
        <v>16.64</v>
      </c>
      <c r="E17" s="36">
        <v>14.64</v>
      </c>
      <c r="F17" s="36">
        <f t="shared" si="0"/>
        <v>18.899999999999999</v>
      </c>
      <c r="G17" s="47" t="s">
        <v>40</v>
      </c>
      <c r="H17" s="47" t="s">
        <v>28</v>
      </c>
      <c r="J17" s="30"/>
    </row>
    <row r="18" spans="1:10" s="1" customFormat="1" ht="27" customHeight="1">
      <c r="A18" s="34">
        <v>8</v>
      </c>
      <c r="B18" s="35" t="s">
        <v>36</v>
      </c>
      <c r="C18" s="36">
        <v>19</v>
      </c>
      <c r="D18" s="36">
        <v>15</v>
      </c>
      <c r="E18" s="36">
        <v>16.11</v>
      </c>
      <c r="F18" s="36">
        <f t="shared" si="0"/>
        <v>17.89</v>
      </c>
      <c r="G18" s="47" t="s">
        <v>37</v>
      </c>
      <c r="H18" s="47" t="s">
        <v>38</v>
      </c>
      <c r="J18" s="30"/>
    </row>
    <row r="19" spans="1:10" s="1" customFormat="1" ht="27" customHeight="1">
      <c r="A19" s="34">
        <v>9</v>
      </c>
      <c r="B19" s="35" t="s">
        <v>44</v>
      </c>
      <c r="C19" s="36">
        <v>249.6</v>
      </c>
      <c r="D19" s="36">
        <v>10</v>
      </c>
      <c r="E19" s="36">
        <v>33.1</v>
      </c>
      <c r="F19" s="36">
        <f t="shared" si="0"/>
        <v>226.50000000000003</v>
      </c>
      <c r="G19" s="47" t="s">
        <v>45</v>
      </c>
      <c r="H19" s="47" t="s">
        <v>13</v>
      </c>
      <c r="J19" s="30"/>
    </row>
    <row r="20" spans="1:10" s="3" customFormat="1" ht="27" customHeight="1">
      <c r="A20" s="54" t="s">
        <v>46</v>
      </c>
      <c r="B20" s="55"/>
      <c r="C20" s="41">
        <f>SUM(C11:C19)+C7+C5+C9</f>
        <v>2450.1820000000002</v>
      </c>
      <c r="D20" s="41">
        <f>SUM(D11:D19)+D7+D5+D9</f>
        <v>216.3</v>
      </c>
      <c r="E20" s="41">
        <f>SUM(E11:E19)+E7+E5+E9</f>
        <v>672.73</v>
      </c>
      <c r="F20" s="41">
        <f>SUM(F11:F19)+F7+F5+F9</f>
        <v>1993.7520000000002</v>
      </c>
      <c r="G20" s="44"/>
      <c r="H20" s="44"/>
    </row>
    <row r="21" spans="1:10" s="3" customFormat="1" ht="27" hidden="1" customHeight="1">
      <c r="A21" s="56"/>
      <c r="B21" s="56"/>
      <c r="C21" s="56"/>
      <c r="D21" s="56"/>
      <c r="E21" s="56"/>
      <c r="F21" s="56"/>
      <c r="G21" s="56"/>
      <c r="H21" s="56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2"/>
  <sheetViews>
    <sheetView view="pageBreakPreview" zoomScale="87" zoomScaleNormal="87" zoomScaleSheetLayoutView="87" workbookViewId="0">
      <selection activeCell="B13" sqref="B13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47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58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297.262</v>
      </c>
      <c r="D5" s="36">
        <v>0</v>
      </c>
      <c r="E5" s="36">
        <v>0</v>
      </c>
      <c r="F5" s="36">
        <f>C5+D5-E5</f>
        <v>297.262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600.53250000000105</v>
      </c>
      <c r="D7" s="36">
        <v>0</v>
      </c>
      <c r="E7" s="36">
        <v>310.52999999999997</v>
      </c>
      <c r="F7" s="36">
        <f>C7+D7-E7</f>
        <v>290.00250000000108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209</v>
      </c>
      <c r="D11" s="36">
        <v>37</v>
      </c>
      <c r="E11" s="36">
        <v>46</v>
      </c>
      <c r="F11" s="36">
        <f t="shared" ref="F11:F19" si="0">C11+D11-E11</f>
        <v>200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723.1</v>
      </c>
      <c r="D12" s="36">
        <v>278.60000000000002</v>
      </c>
      <c r="E12" s="36">
        <v>168.7</v>
      </c>
      <c r="F12" s="36">
        <f t="shared" si="0"/>
        <v>833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377.66</v>
      </c>
      <c r="D13" s="36">
        <v>82.23</v>
      </c>
      <c r="E13" s="36">
        <v>79.569999999999993</v>
      </c>
      <c r="F13" s="36">
        <f t="shared" si="0"/>
        <v>380.32000000000005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111</v>
      </c>
      <c r="D14" s="36">
        <v>5</v>
      </c>
      <c r="E14" s="36">
        <v>17</v>
      </c>
      <c r="F14" s="36">
        <f t="shared" si="0"/>
        <v>99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31</v>
      </c>
      <c r="C15" s="36">
        <v>58.5</v>
      </c>
      <c r="D15" s="36">
        <v>16</v>
      </c>
      <c r="E15" s="36">
        <v>33.700000000000003</v>
      </c>
      <c r="F15" s="36">
        <f t="shared" si="0"/>
        <v>40.799999999999997</v>
      </c>
      <c r="G15" s="47" t="s">
        <v>32</v>
      </c>
      <c r="H15" s="47" t="s">
        <v>33</v>
      </c>
      <c r="J15" s="30"/>
    </row>
    <row r="16" spans="1:10" s="1" customFormat="1" ht="27" customHeight="1">
      <c r="A16" s="34">
        <v>6</v>
      </c>
      <c r="B16" s="35" t="s">
        <v>41</v>
      </c>
      <c r="C16" s="36">
        <v>139.82</v>
      </c>
      <c r="D16" s="36">
        <v>26.3</v>
      </c>
      <c r="E16" s="36">
        <v>141.82</v>
      </c>
      <c r="F16" s="36">
        <f t="shared" si="0"/>
        <v>24.300000000000011</v>
      </c>
      <c r="G16" s="47" t="s">
        <v>42</v>
      </c>
      <c r="H16" s="47" t="s">
        <v>43</v>
      </c>
      <c r="J16" s="30"/>
    </row>
    <row r="17" spans="1:10" s="1" customFormat="1" ht="27" customHeight="1">
      <c r="A17" s="34">
        <v>7</v>
      </c>
      <c r="B17" s="35" t="s">
        <v>36</v>
      </c>
      <c r="C17" s="36">
        <v>34.630000000000003</v>
      </c>
      <c r="D17" s="36">
        <v>5</v>
      </c>
      <c r="E17" s="36">
        <v>20.63</v>
      </c>
      <c r="F17" s="36">
        <f t="shared" si="0"/>
        <v>19.000000000000004</v>
      </c>
      <c r="G17" s="47" t="s">
        <v>37</v>
      </c>
      <c r="H17" s="47" t="s">
        <v>38</v>
      </c>
      <c r="J17" s="30"/>
    </row>
    <row r="18" spans="1:10" s="1" customFormat="1" ht="27" customHeight="1">
      <c r="A18" s="34">
        <v>8</v>
      </c>
      <c r="B18" s="45" t="s">
        <v>39</v>
      </c>
      <c r="C18" s="36">
        <v>31.78</v>
      </c>
      <c r="D18" s="36">
        <v>2.5</v>
      </c>
      <c r="E18" s="36">
        <v>17.38</v>
      </c>
      <c r="F18" s="36">
        <f t="shared" si="0"/>
        <v>16.900000000000002</v>
      </c>
      <c r="G18" s="47" t="s">
        <v>40</v>
      </c>
      <c r="H18" s="47" t="s">
        <v>28</v>
      </c>
      <c r="J18" s="30"/>
    </row>
    <row r="19" spans="1:10" s="1" customFormat="1" ht="27" customHeight="1">
      <c r="A19" s="34">
        <v>9</v>
      </c>
      <c r="B19" s="35" t="s">
        <v>44</v>
      </c>
      <c r="C19" s="36">
        <v>280.2</v>
      </c>
      <c r="D19" s="36">
        <v>0</v>
      </c>
      <c r="E19" s="36">
        <v>30.6</v>
      </c>
      <c r="F19" s="36">
        <f t="shared" si="0"/>
        <v>249.6</v>
      </c>
      <c r="G19" s="47" t="s">
        <v>45</v>
      </c>
      <c r="H19" s="47" t="s">
        <v>13</v>
      </c>
      <c r="J19" s="30"/>
    </row>
    <row r="20" spans="1:10" s="3" customFormat="1" ht="27" customHeight="1">
      <c r="A20" s="54" t="s">
        <v>46</v>
      </c>
      <c r="B20" s="55"/>
      <c r="C20" s="41">
        <f>SUM(C11:C19)+C7+C5+C9</f>
        <v>2863.4845000000014</v>
      </c>
      <c r="D20" s="41">
        <f>SUM(D11:D19)+D7+D5+D9</f>
        <v>452.63000000000005</v>
      </c>
      <c r="E20" s="41">
        <f>SUM(E11:E19)+E7+E5+E9</f>
        <v>865.93</v>
      </c>
      <c r="F20" s="41">
        <f>SUM(F11:F19)+F7+F5+F9</f>
        <v>2450.1845000000012</v>
      </c>
      <c r="G20" s="44"/>
      <c r="H20" s="44"/>
    </row>
    <row r="21" spans="1:10" s="3" customFormat="1" ht="27" hidden="1" customHeight="1">
      <c r="A21" s="56"/>
      <c r="B21" s="56"/>
      <c r="C21" s="56"/>
      <c r="D21" s="56"/>
      <c r="E21" s="56"/>
      <c r="F21" s="56"/>
      <c r="G21" s="56"/>
      <c r="H21" s="56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2"/>
  <sheetViews>
    <sheetView view="pageBreakPreview" topLeftCell="A16" zoomScale="87" zoomScaleNormal="87" zoomScaleSheetLayoutView="87" workbookViewId="0">
      <selection activeCell="B19" sqref="B1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47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59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310.762</v>
      </c>
      <c r="D5" s="36">
        <v>0</v>
      </c>
      <c r="E5" s="36">
        <v>13.5</v>
      </c>
      <c r="F5" s="36">
        <f>C5+D5-E5</f>
        <v>297.262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876.53250000000105</v>
      </c>
      <c r="D7" s="36">
        <v>0</v>
      </c>
      <c r="E7" s="36">
        <v>276</v>
      </c>
      <c r="F7" s="36">
        <f>C7+D7-E7</f>
        <v>600.53250000000105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126</v>
      </c>
      <c r="D11" s="36">
        <v>104</v>
      </c>
      <c r="E11" s="36">
        <v>21</v>
      </c>
      <c r="F11" s="36">
        <f t="shared" ref="F11:F19" si="0">C11+D11-E11</f>
        <v>209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435</v>
      </c>
      <c r="D12" s="36">
        <v>445.1</v>
      </c>
      <c r="E12" s="36">
        <v>157</v>
      </c>
      <c r="F12" s="36">
        <f t="shared" si="0"/>
        <v>723.1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303.20999999999998</v>
      </c>
      <c r="D13" s="36">
        <v>137.07</v>
      </c>
      <c r="E13" s="36">
        <v>62.62</v>
      </c>
      <c r="F13" s="36">
        <f t="shared" si="0"/>
        <v>377.65999999999997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41</v>
      </c>
      <c r="C14" s="36">
        <v>81.92</v>
      </c>
      <c r="D14" s="36">
        <v>93</v>
      </c>
      <c r="E14" s="36">
        <v>35.1</v>
      </c>
      <c r="F14" s="36">
        <f t="shared" si="0"/>
        <v>139.82000000000002</v>
      </c>
      <c r="G14" s="47" t="s">
        <v>42</v>
      </c>
      <c r="H14" s="47" t="s">
        <v>43</v>
      </c>
      <c r="J14" s="30"/>
    </row>
    <row r="15" spans="1:10" s="1" customFormat="1" ht="27" customHeight="1">
      <c r="A15" s="34">
        <v>5</v>
      </c>
      <c r="B15" s="35" t="s">
        <v>29</v>
      </c>
      <c r="C15" s="36">
        <v>115</v>
      </c>
      <c r="D15" s="36">
        <v>23</v>
      </c>
      <c r="E15" s="36">
        <v>27</v>
      </c>
      <c r="F15" s="36">
        <f t="shared" si="0"/>
        <v>111</v>
      </c>
      <c r="G15" s="47" t="s">
        <v>30</v>
      </c>
      <c r="H15" s="47" t="s">
        <v>13</v>
      </c>
      <c r="J15" s="30"/>
    </row>
    <row r="16" spans="1:10" s="1" customFormat="1" ht="27" customHeight="1">
      <c r="A16" s="34">
        <v>6</v>
      </c>
      <c r="B16" s="35" t="s">
        <v>31</v>
      </c>
      <c r="C16" s="36">
        <v>64</v>
      </c>
      <c r="D16" s="36">
        <v>16.5</v>
      </c>
      <c r="E16" s="36">
        <v>22</v>
      </c>
      <c r="F16" s="36">
        <f t="shared" si="0"/>
        <v>58.5</v>
      </c>
      <c r="G16" s="47" t="s">
        <v>32</v>
      </c>
      <c r="H16" s="47" t="s">
        <v>33</v>
      </c>
      <c r="J16" s="30"/>
    </row>
    <row r="17" spans="1:10" s="1" customFormat="1" ht="27" customHeight="1">
      <c r="A17" s="34">
        <v>7</v>
      </c>
      <c r="B17" s="35" t="s">
        <v>36</v>
      </c>
      <c r="C17" s="36">
        <v>45.44</v>
      </c>
      <c r="D17" s="36">
        <v>13.65</v>
      </c>
      <c r="E17" s="36">
        <v>24.46</v>
      </c>
      <c r="F17" s="36">
        <f t="shared" si="0"/>
        <v>34.629999999999995</v>
      </c>
      <c r="G17" s="47" t="s">
        <v>37</v>
      </c>
      <c r="H17" s="47" t="s">
        <v>38</v>
      </c>
      <c r="J17" s="30"/>
    </row>
    <row r="18" spans="1:10" s="1" customFormat="1" ht="27" customHeight="1">
      <c r="A18" s="34">
        <v>8</v>
      </c>
      <c r="B18" s="45" t="s">
        <v>39</v>
      </c>
      <c r="C18" s="36">
        <v>31.9</v>
      </c>
      <c r="D18" s="36">
        <v>18</v>
      </c>
      <c r="E18" s="36">
        <v>18.12</v>
      </c>
      <c r="F18" s="36">
        <f t="shared" si="0"/>
        <v>31.779999999999998</v>
      </c>
      <c r="G18" s="47" t="s">
        <v>40</v>
      </c>
      <c r="H18" s="47" t="s">
        <v>28</v>
      </c>
      <c r="J18" s="30"/>
    </row>
    <row r="19" spans="1:10" s="1" customFormat="1" ht="27" customHeight="1">
      <c r="A19" s="34">
        <v>9</v>
      </c>
      <c r="B19" s="35" t="s">
        <v>44</v>
      </c>
      <c r="C19" s="36">
        <v>314.39999999999998</v>
      </c>
      <c r="D19" s="36">
        <v>0</v>
      </c>
      <c r="E19" s="36">
        <v>34.200000000000003</v>
      </c>
      <c r="F19" s="36">
        <f t="shared" si="0"/>
        <v>280.2</v>
      </c>
      <c r="G19" s="47" t="s">
        <v>45</v>
      </c>
      <c r="H19" s="47" t="s">
        <v>13</v>
      </c>
      <c r="J19" s="30"/>
    </row>
    <row r="20" spans="1:10" s="3" customFormat="1" ht="27" customHeight="1">
      <c r="A20" s="54" t="s">
        <v>46</v>
      </c>
      <c r="B20" s="55"/>
      <c r="C20" s="41">
        <f>SUM(C11:C19)+C7+C5+C9</f>
        <v>2704.1645000000017</v>
      </c>
      <c r="D20" s="41">
        <f>SUM(D11:D19)+D7+D5+D9</f>
        <v>850.32</v>
      </c>
      <c r="E20" s="41">
        <f>SUM(E11:E19)+E7+E5+E9</f>
        <v>691</v>
      </c>
      <c r="F20" s="41">
        <f>SUM(F11:F19)+F7+F5+F9</f>
        <v>2863.4845000000014</v>
      </c>
      <c r="G20" s="44"/>
      <c r="H20" s="44"/>
    </row>
    <row r="21" spans="1:10" s="3" customFormat="1" ht="27" hidden="1" customHeight="1">
      <c r="A21" s="56"/>
      <c r="B21" s="56"/>
      <c r="C21" s="56"/>
      <c r="D21" s="56"/>
      <c r="E21" s="56"/>
      <c r="F21" s="56"/>
      <c r="G21" s="56"/>
      <c r="H21" s="56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2"/>
  <sheetViews>
    <sheetView view="pageBreakPreview" zoomScale="87" zoomScaleNormal="87" zoomScaleSheetLayoutView="87" workbookViewId="0">
      <selection activeCell="B33" sqref="B33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47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60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333.262</v>
      </c>
      <c r="D5" s="36">
        <v>0</v>
      </c>
      <c r="E5" s="36">
        <v>22.5</v>
      </c>
      <c r="F5" s="36">
        <f>C5+D5-E5</f>
        <v>310.762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875.03250000000105</v>
      </c>
      <c r="D7" s="36">
        <v>28.2</v>
      </c>
      <c r="E7" s="36">
        <v>26.7</v>
      </c>
      <c r="F7" s="36">
        <f>C7+D7-E7</f>
        <v>876.53250000000105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73</v>
      </c>
      <c r="D11" s="36">
        <v>86</v>
      </c>
      <c r="E11" s="36">
        <v>33</v>
      </c>
      <c r="F11" s="36">
        <f t="shared" ref="F11:F19" si="0">C11+D11-E11</f>
        <v>126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393</v>
      </c>
      <c r="D12" s="36">
        <v>248.6</v>
      </c>
      <c r="E12" s="36">
        <v>206.6</v>
      </c>
      <c r="F12" s="36">
        <f t="shared" si="0"/>
        <v>435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315.63</v>
      </c>
      <c r="D13" s="36">
        <v>70.459999999999994</v>
      </c>
      <c r="E13" s="36">
        <v>82.88</v>
      </c>
      <c r="F13" s="36">
        <f t="shared" si="0"/>
        <v>303.20999999999998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118</v>
      </c>
      <c r="D14" s="36">
        <v>28</v>
      </c>
      <c r="E14" s="36">
        <v>31</v>
      </c>
      <c r="F14" s="36">
        <f t="shared" si="0"/>
        <v>115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41</v>
      </c>
      <c r="C15" s="36">
        <v>64.3</v>
      </c>
      <c r="D15" s="36">
        <v>54.61</v>
      </c>
      <c r="E15" s="36">
        <v>36.99</v>
      </c>
      <c r="F15" s="36">
        <f t="shared" si="0"/>
        <v>81.919999999999987</v>
      </c>
      <c r="G15" s="47" t="s">
        <v>42</v>
      </c>
      <c r="H15" s="47" t="s">
        <v>43</v>
      </c>
      <c r="J15" s="30"/>
    </row>
    <row r="16" spans="1:10" s="1" customFormat="1" ht="27" customHeight="1">
      <c r="A16" s="34">
        <v>6</v>
      </c>
      <c r="B16" s="35" t="s">
        <v>31</v>
      </c>
      <c r="C16" s="36">
        <v>47.1</v>
      </c>
      <c r="D16" s="36">
        <v>33.9</v>
      </c>
      <c r="E16" s="36">
        <v>17</v>
      </c>
      <c r="F16" s="36">
        <f t="shared" si="0"/>
        <v>64</v>
      </c>
      <c r="G16" s="47" t="s">
        <v>32</v>
      </c>
      <c r="H16" s="47" t="s">
        <v>33</v>
      </c>
      <c r="J16" s="30"/>
    </row>
    <row r="17" spans="1:10" s="1" customFormat="1" ht="27" customHeight="1">
      <c r="A17" s="34">
        <v>7</v>
      </c>
      <c r="B17" s="35" t="s">
        <v>36</v>
      </c>
      <c r="C17" s="36">
        <v>28.54</v>
      </c>
      <c r="D17" s="36">
        <v>46.74</v>
      </c>
      <c r="E17" s="36">
        <v>29.84</v>
      </c>
      <c r="F17" s="36">
        <f t="shared" si="0"/>
        <v>45.44</v>
      </c>
      <c r="G17" s="47" t="s">
        <v>37</v>
      </c>
      <c r="H17" s="47" t="s">
        <v>38</v>
      </c>
      <c r="J17" s="30"/>
    </row>
    <row r="18" spans="1:10" s="1" customFormat="1" ht="27" customHeight="1">
      <c r="A18" s="34">
        <v>8</v>
      </c>
      <c r="B18" s="45" t="s">
        <v>39</v>
      </c>
      <c r="C18" s="36">
        <v>29.9</v>
      </c>
      <c r="D18" s="36">
        <v>16.989999999999998</v>
      </c>
      <c r="E18" s="36">
        <v>14.99</v>
      </c>
      <c r="F18" s="36">
        <f t="shared" si="0"/>
        <v>31.9</v>
      </c>
      <c r="G18" s="47" t="s">
        <v>40</v>
      </c>
      <c r="H18" s="47" t="s">
        <v>28</v>
      </c>
      <c r="J18" s="30"/>
    </row>
    <row r="19" spans="1:10" s="1" customFormat="1" ht="27" customHeight="1">
      <c r="A19" s="34">
        <v>9</v>
      </c>
      <c r="B19" s="35" t="s">
        <v>44</v>
      </c>
      <c r="C19" s="36">
        <v>316.7</v>
      </c>
      <c r="D19" s="36">
        <v>33</v>
      </c>
      <c r="E19" s="36">
        <v>35.299999999999997</v>
      </c>
      <c r="F19" s="36">
        <f t="shared" si="0"/>
        <v>314.39999999999998</v>
      </c>
      <c r="G19" s="47" t="s">
        <v>45</v>
      </c>
      <c r="H19" s="47" t="s">
        <v>13</v>
      </c>
      <c r="J19" s="30"/>
    </row>
    <row r="20" spans="1:10" s="3" customFormat="1" ht="27" customHeight="1">
      <c r="A20" s="54" t="s">
        <v>46</v>
      </c>
      <c r="B20" s="55"/>
      <c r="C20" s="41">
        <f>SUM(C11:C19)+C7+C5+C9</f>
        <v>2594.4645000000014</v>
      </c>
      <c r="D20" s="41">
        <f>SUM(D11:D19)+D7+D5+D9</f>
        <v>646.50000000000011</v>
      </c>
      <c r="E20" s="41">
        <f>SUM(E11:E19)+E7+E5+E9</f>
        <v>536.80000000000007</v>
      </c>
      <c r="F20" s="41">
        <f>SUM(F11:F19)+F7+F5+F9</f>
        <v>2704.1645000000017</v>
      </c>
      <c r="G20" s="44"/>
      <c r="H20" s="44"/>
    </row>
    <row r="21" spans="1:10" s="3" customFormat="1" ht="27" hidden="1" customHeight="1">
      <c r="A21" s="56"/>
      <c r="B21" s="56"/>
      <c r="C21" s="56"/>
      <c r="D21" s="56"/>
      <c r="E21" s="56"/>
      <c r="F21" s="56"/>
      <c r="G21" s="56"/>
      <c r="H21" s="56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2"/>
  <sheetViews>
    <sheetView view="pageBreakPreview" zoomScale="87" zoomScaleNormal="87" zoomScaleSheetLayoutView="87" workbookViewId="0">
      <selection activeCell="C29" sqref="C2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47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61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353.53199999999998</v>
      </c>
      <c r="D5" s="36">
        <v>17.53</v>
      </c>
      <c r="E5" s="36">
        <v>37.799999999999997</v>
      </c>
      <c r="F5" s="36">
        <f>C5+D5-E5</f>
        <v>333.262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878.832500000001</v>
      </c>
      <c r="D7" s="36">
        <v>20</v>
      </c>
      <c r="E7" s="36">
        <v>23.8</v>
      </c>
      <c r="F7" s="36">
        <f>C7+D7-E7</f>
        <v>875.03250000000105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74</v>
      </c>
      <c r="D11" s="36">
        <v>85</v>
      </c>
      <c r="E11" s="36">
        <v>86</v>
      </c>
      <c r="F11" s="36">
        <f t="shared" ref="F11:F19" si="0">C11+D11-E11</f>
        <v>73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385.4</v>
      </c>
      <c r="D12" s="36">
        <v>273.39999999999998</v>
      </c>
      <c r="E12" s="36">
        <v>265.8</v>
      </c>
      <c r="F12" s="36">
        <f t="shared" si="0"/>
        <v>392.99999999999994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330.33</v>
      </c>
      <c r="D13" s="36">
        <v>99.21</v>
      </c>
      <c r="E13" s="36">
        <v>113.91</v>
      </c>
      <c r="F13" s="36">
        <f t="shared" si="0"/>
        <v>315.63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117</v>
      </c>
      <c r="D14" s="36">
        <v>37</v>
      </c>
      <c r="E14" s="36">
        <v>36</v>
      </c>
      <c r="F14" s="36">
        <f t="shared" si="0"/>
        <v>118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41</v>
      </c>
      <c r="C15" s="36">
        <v>12.7</v>
      </c>
      <c r="D15" s="36">
        <v>100</v>
      </c>
      <c r="E15" s="36">
        <v>48.4</v>
      </c>
      <c r="F15" s="36">
        <f t="shared" si="0"/>
        <v>64.300000000000011</v>
      </c>
      <c r="G15" s="47" t="s">
        <v>42</v>
      </c>
      <c r="H15" s="47" t="s">
        <v>43</v>
      </c>
      <c r="J15" s="30"/>
    </row>
    <row r="16" spans="1:10" s="1" customFormat="1" ht="27" customHeight="1">
      <c r="A16" s="34">
        <v>6</v>
      </c>
      <c r="B16" s="35" t="s">
        <v>31</v>
      </c>
      <c r="C16" s="36">
        <v>55.1</v>
      </c>
      <c r="D16" s="36">
        <v>33.5</v>
      </c>
      <c r="E16" s="36">
        <v>41.5</v>
      </c>
      <c r="F16" s="36">
        <f t="shared" si="0"/>
        <v>47.099999999999994</v>
      </c>
      <c r="G16" s="47" t="s">
        <v>32</v>
      </c>
      <c r="H16" s="47" t="s">
        <v>33</v>
      </c>
      <c r="J16" s="30"/>
    </row>
    <row r="17" spans="1:10" s="1" customFormat="1" ht="27" customHeight="1">
      <c r="A17" s="34">
        <v>7</v>
      </c>
      <c r="B17" s="45" t="s">
        <v>39</v>
      </c>
      <c r="C17" s="36">
        <v>14.2</v>
      </c>
      <c r="D17" s="36">
        <v>33</v>
      </c>
      <c r="E17" s="36">
        <v>17.3</v>
      </c>
      <c r="F17" s="36">
        <f t="shared" si="0"/>
        <v>29.900000000000002</v>
      </c>
      <c r="G17" s="47" t="s">
        <v>40</v>
      </c>
      <c r="H17" s="47" t="s">
        <v>28</v>
      </c>
      <c r="J17" s="30"/>
    </row>
    <row r="18" spans="1:10" s="1" customFormat="1" ht="27" customHeight="1">
      <c r="A18" s="34">
        <v>8</v>
      </c>
      <c r="B18" s="35" t="s">
        <v>36</v>
      </c>
      <c r="C18" s="36">
        <v>72.44</v>
      </c>
      <c r="D18" s="36">
        <v>0</v>
      </c>
      <c r="E18" s="36">
        <v>43.9</v>
      </c>
      <c r="F18" s="36">
        <f t="shared" si="0"/>
        <v>28.54</v>
      </c>
      <c r="G18" s="47" t="s">
        <v>37</v>
      </c>
      <c r="H18" s="47" t="s">
        <v>38</v>
      </c>
      <c r="J18" s="30"/>
    </row>
    <row r="19" spans="1:10" s="1" customFormat="1" ht="27" customHeight="1">
      <c r="A19" s="34">
        <v>9</v>
      </c>
      <c r="B19" s="35" t="s">
        <v>44</v>
      </c>
      <c r="C19" s="36">
        <v>352.4</v>
      </c>
      <c r="D19" s="36">
        <v>0</v>
      </c>
      <c r="E19" s="36">
        <v>35.700000000000003</v>
      </c>
      <c r="F19" s="36">
        <f t="shared" si="0"/>
        <v>316.7</v>
      </c>
      <c r="G19" s="47" t="s">
        <v>45</v>
      </c>
      <c r="H19" s="47" t="s">
        <v>13</v>
      </c>
      <c r="J19" s="30"/>
    </row>
    <row r="20" spans="1:10" s="3" customFormat="1" ht="27" customHeight="1">
      <c r="A20" s="54" t="s">
        <v>46</v>
      </c>
      <c r="B20" s="55"/>
      <c r="C20" s="41">
        <f>SUM(C11:C19)+C7+C5+C9</f>
        <v>2645.9345000000012</v>
      </c>
      <c r="D20" s="41">
        <f>SUM(D11:D19)+D7+D5+D9</f>
        <v>698.63999999999987</v>
      </c>
      <c r="E20" s="41">
        <f>SUM(E11:E19)+E7+E5+E9</f>
        <v>750.1099999999999</v>
      </c>
      <c r="F20" s="41">
        <f>SUM(F11:F19)+F7+F5+F9</f>
        <v>2594.464500000001</v>
      </c>
      <c r="G20" s="44"/>
      <c r="H20" s="44"/>
    </row>
    <row r="21" spans="1:10" s="3" customFormat="1" ht="27" hidden="1" customHeight="1">
      <c r="A21" s="56"/>
      <c r="B21" s="56"/>
      <c r="C21" s="56"/>
      <c r="D21" s="56"/>
      <c r="E21" s="56"/>
      <c r="F21" s="56"/>
      <c r="G21" s="56"/>
      <c r="H21" s="56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2"/>
  <sheetViews>
    <sheetView view="pageBreakPreview" topLeftCell="A13" zoomScale="87" zoomScaleNormal="87" zoomScaleSheetLayoutView="87" workbookViewId="0">
      <selection activeCell="E15" sqref="E15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63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349.99200000000002</v>
      </c>
      <c r="D5" s="36">
        <v>89.04</v>
      </c>
      <c r="E5" s="36">
        <v>85.5</v>
      </c>
      <c r="F5" s="36">
        <f>C5+D5-E5</f>
        <v>353.53200000000004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893.23250000000098</v>
      </c>
      <c r="D7" s="36">
        <v>39.29</v>
      </c>
      <c r="E7" s="36">
        <v>53.69</v>
      </c>
      <c r="F7" s="36">
        <f>C7+D7-E7</f>
        <v>878.83250000000089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51</v>
      </c>
      <c r="D11" s="36">
        <v>54</v>
      </c>
      <c r="E11" s="36">
        <v>31</v>
      </c>
      <c r="F11" s="36">
        <f t="shared" ref="F11:F19" si="0">C11+D11-E11</f>
        <v>74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283</v>
      </c>
      <c r="D12" s="36">
        <v>230.1</v>
      </c>
      <c r="E12" s="36">
        <v>127.7</v>
      </c>
      <c r="F12" s="36">
        <f t="shared" si="0"/>
        <v>385.40000000000003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207.48</v>
      </c>
      <c r="D13" s="36">
        <v>222.66</v>
      </c>
      <c r="E13" s="36">
        <v>99.81</v>
      </c>
      <c r="F13" s="36">
        <f t="shared" si="0"/>
        <v>330.33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112</v>
      </c>
      <c r="D14" s="36">
        <v>35</v>
      </c>
      <c r="E14" s="36">
        <v>30</v>
      </c>
      <c r="F14" s="36">
        <f t="shared" si="0"/>
        <v>117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36</v>
      </c>
      <c r="C15" s="36">
        <v>53.400408599999999</v>
      </c>
      <c r="D15" s="36">
        <v>55.37</v>
      </c>
      <c r="E15" s="36">
        <v>36.330408599999998</v>
      </c>
      <c r="F15" s="36">
        <f t="shared" si="0"/>
        <v>72.44</v>
      </c>
      <c r="G15" s="47" t="s">
        <v>37</v>
      </c>
      <c r="H15" s="47" t="s">
        <v>38</v>
      </c>
      <c r="J15" s="30"/>
    </row>
    <row r="16" spans="1:10" s="1" customFormat="1" ht="27" customHeight="1">
      <c r="A16" s="34">
        <v>6</v>
      </c>
      <c r="B16" s="35" t="s">
        <v>31</v>
      </c>
      <c r="C16" s="36">
        <v>57.1</v>
      </c>
      <c r="D16" s="36">
        <v>40</v>
      </c>
      <c r="E16" s="36">
        <v>42</v>
      </c>
      <c r="F16" s="36">
        <f t="shared" si="0"/>
        <v>55.099999999999994</v>
      </c>
      <c r="G16" s="47" t="s">
        <v>32</v>
      </c>
      <c r="H16" s="47" t="s">
        <v>33</v>
      </c>
      <c r="J16" s="30"/>
    </row>
    <row r="17" spans="1:10" s="1" customFormat="1" ht="27" customHeight="1">
      <c r="A17" s="34">
        <v>7</v>
      </c>
      <c r="B17" s="45" t="s">
        <v>39</v>
      </c>
      <c r="C17" s="36">
        <v>21</v>
      </c>
      <c r="D17" s="36">
        <v>0</v>
      </c>
      <c r="E17" s="36">
        <v>6.8</v>
      </c>
      <c r="F17" s="36">
        <f t="shared" si="0"/>
        <v>14.2</v>
      </c>
      <c r="G17" s="47" t="s">
        <v>40</v>
      </c>
      <c r="H17" s="47" t="s">
        <v>28</v>
      </c>
      <c r="J17" s="30"/>
    </row>
    <row r="18" spans="1:10" s="1" customFormat="1" ht="27" customHeight="1">
      <c r="A18" s="34">
        <v>8</v>
      </c>
      <c r="B18" s="35" t="s">
        <v>41</v>
      </c>
      <c r="C18" s="36">
        <v>28.499341999999999</v>
      </c>
      <c r="D18" s="36">
        <v>33.100658000000003</v>
      </c>
      <c r="E18" s="36">
        <v>48.9</v>
      </c>
      <c r="F18" s="36">
        <f t="shared" si="0"/>
        <v>12.700000000000003</v>
      </c>
      <c r="G18" s="47" t="s">
        <v>42</v>
      </c>
      <c r="H18" s="47" t="s">
        <v>43</v>
      </c>
      <c r="J18" s="30"/>
    </row>
    <row r="19" spans="1:10" s="1" customFormat="1" ht="27" customHeight="1">
      <c r="A19" s="34">
        <v>9</v>
      </c>
      <c r="B19" s="35" t="s">
        <v>44</v>
      </c>
      <c r="C19" s="36">
        <v>388.7</v>
      </c>
      <c r="D19" s="36">
        <v>0</v>
      </c>
      <c r="E19" s="36">
        <v>36.299999999999997</v>
      </c>
      <c r="F19" s="36">
        <f t="shared" si="0"/>
        <v>352.4</v>
      </c>
      <c r="G19" s="47" t="s">
        <v>45</v>
      </c>
      <c r="H19" s="47" t="s">
        <v>13</v>
      </c>
      <c r="J19" s="30"/>
    </row>
    <row r="20" spans="1:10" s="3" customFormat="1" ht="27" customHeight="1">
      <c r="A20" s="54" t="s">
        <v>46</v>
      </c>
      <c r="B20" s="55"/>
      <c r="C20" s="41">
        <f>SUM(C11:C19)+C7+C5+C9</f>
        <v>2445.4042506000014</v>
      </c>
      <c r="D20" s="41">
        <f>SUM(D11:D19)+D7+D5+D9</f>
        <v>798.56065799999988</v>
      </c>
      <c r="E20" s="41">
        <f>SUM(E11:E19)+E7+E5+E9</f>
        <v>598.03040859999999</v>
      </c>
      <c r="F20" s="41">
        <f>SUM(F11:F19)+F7+F5+F9</f>
        <v>2645.9345000000012</v>
      </c>
      <c r="G20" s="44"/>
      <c r="H20" s="44"/>
    </row>
    <row r="21" spans="1:10" s="3" customFormat="1" ht="27" hidden="1" customHeight="1">
      <c r="A21" s="56"/>
      <c r="B21" s="56"/>
      <c r="C21" s="56"/>
      <c r="D21" s="56"/>
      <c r="E21" s="56"/>
      <c r="F21" s="56"/>
      <c r="G21" s="56"/>
      <c r="H21" s="56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2"/>
  <sheetViews>
    <sheetView view="pageBreakPreview" topLeftCell="A7" zoomScale="87" zoomScaleNormal="87" zoomScaleSheetLayoutView="87" workbookViewId="0">
      <selection activeCell="B31" sqref="B31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64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331.762</v>
      </c>
      <c r="D5" s="36">
        <v>90.23</v>
      </c>
      <c r="E5" s="36">
        <v>72</v>
      </c>
      <c r="F5" s="36">
        <f>C5+D5-E5</f>
        <v>349.99200000000002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888.43250000000103</v>
      </c>
      <c r="D7" s="36">
        <v>80.180000000000007</v>
      </c>
      <c r="E7" s="36">
        <v>75.38</v>
      </c>
      <c r="F7" s="36">
        <f t="shared" ref="F7:F19" si="0">C7+D7-E7</f>
        <v>893.2325000000011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70</v>
      </c>
      <c r="E11" s="36">
        <v>19</v>
      </c>
      <c r="F11" s="36">
        <f t="shared" si="0"/>
        <v>51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136</v>
      </c>
      <c r="D12" s="36">
        <v>312</v>
      </c>
      <c r="E12" s="36">
        <v>165</v>
      </c>
      <c r="F12" s="36">
        <f t="shared" si="0"/>
        <v>283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269.19600000000003</v>
      </c>
      <c r="D13" s="36">
        <v>70.073999999999998</v>
      </c>
      <c r="E13" s="36">
        <v>131.79</v>
      </c>
      <c r="F13" s="36">
        <f t="shared" si="0"/>
        <v>207.48000000000005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102</v>
      </c>
      <c r="D14" s="36">
        <v>35</v>
      </c>
      <c r="E14" s="36">
        <v>25</v>
      </c>
      <c r="F14" s="36">
        <f t="shared" si="0"/>
        <v>112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31</v>
      </c>
      <c r="C15" s="36">
        <v>63.1</v>
      </c>
      <c r="D15" s="36">
        <v>25</v>
      </c>
      <c r="E15" s="36">
        <v>31</v>
      </c>
      <c r="F15" s="36">
        <f t="shared" si="0"/>
        <v>57.099999999999994</v>
      </c>
      <c r="G15" s="47" t="s">
        <v>32</v>
      </c>
      <c r="H15" s="47" t="s">
        <v>33</v>
      </c>
      <c r="J15" s="30"/>
    </row>
    <row r="16" spans="1:10" s="1" customFormat="1" ht="27" customHeight="1">
      <c r="A16" s="34">
        <v>6</v>
      </c>
      <c r="B16" s="35" t="s">
        <v>36</v>
      </c>
      <c r="C16" s="36">
        <v>53.990408600000002</v>
      </c>
      <c r="D16" s="36">
        <v>29.61</v>
      </c>
      <c r="E16" s="36">
        <v>30.2</v>
      </c>
      <c r="F16" s="36">
        <f t="shared" si="0"/>
        <v>53.400408600000006</v>
      </c>
      <c r="G16" s="47" t="s">
        <v>37</v>
      </c>
      <c r="H16" s="47" t="s">
        <v>38</v>
      </c>
      <c r="J16" s="30"/>
    </row>
    <row r="17" spans="1:10" s="1" customFormat="1" ht="27" customHeight="1">
      <c r="A17" s="34">
        <v>7</v>
      </c>
      <c r="B17" s="35" t="s">
        <v>41</v>
      </c>
      <c r="C17" s="36">
        <v>29.199342000000001</v>
      </c>
      <c r="D17" s="36">
        <v>38.1</v>
      </c>
      <c r="E17" s="36">
        <v>38.799999999999997</v>
      </c>
      <c r="F17" s="36">
        <f t="shared" si="0"/>
        <v>28.499341999999999</v>
      </c>
      <c r="G17" s="47" t="s">
        <v>42</v>
      </c>
      <c r="H17" s="47" t="s">
        <v>43</v>
      </c>
      <c r="J17" s="30"/>
    </row>
    <row r="18" spans="1:10" s="1" customFormat="1" ht="27" customHeight="1">
      <c r="A18" s="34">
        <v>8</v>
      </c>
      <c r="B18" s="45" t="s">
        <v>39</v>
      </c>
      <c r="C18" s="36">
        <v>24.9</v>
      </c>
      <c r="D18" s="36">
        <v>0</v>
      </c>
      <c r="E18" s="36">
        <v>3.9</v>
      </c>
      <c r="F18" s="36">
        <f t="shared" si="0"/>
        <v>21</v>
      </c>
      <c r="G18" s="47" t="s">
        <v>40</v>
      </c>
      <c r="H18" s="47" t="s">
        <v>28</v>
      </c>
      <c r="J18" s="30"/>
    </row>
    <row r="19" spans="1:10" s="1" customFormat="1" ht="27" customHeight="1">
      <c r="A19" s="34">
        <v>9</v>
      </c>
      <c r="B19" s="35" t="s">
        <v>44</v>
      </c>
      <c r="C19" s="36">
        <v>430.2</v>
      </c>
      <c r="D19" s="36">
        <v>0</v>
      </c>
      <c r="E19" s="36">
        <v>41.5</v>
      </c>
      <c r="F19" s="36">
        <f t="shared" si="0"/>
        <v>388.7</v>
      </c>
      <c r="G19" s="47" t="s">
        <v>45</v>
      </c>
      <c r="H19" s="47" t="s">
        <v>13</v>
      </c>
      <c r="J19" s="30"/>
    </row>
    <row r="20" spans="1:10" s="3" customFormat="1" ht="27" customHeight="1">
      <c r="A20" s="54" t="s">
        <v>46</v>
      </c>
      <c r="B20" s="55"/>
      <c r="C20" s="41">
        <f>SUM(C11:C19)+C7+C5+C9</f>
        <v>2328.7802506000012</v>
      </c>
      <c r="D20" s="41">
        <f>SUM(D11:D19)+D7+D5+D9</f>
        <v>750.19400000000019</v>
      </c>
      <c r="E20" s="41">
        <f>SUM(E11:E19)+E7+E5+E9</f>
        <v>633.56999999999994</v>
      </c>
      <c r="F20" s="41">
        <f>SUM(F11:F19)+F7+F5+F9</f>
        <v>2445.4042506000014</v>
      </c>
      <c r="G20" s="44"/>
      <c r="H20" s="44"/>
    </row>
    <row r="21" spans="1:10" s="3" customFormat="1" ht="27" hidden="1" customHeight="1">
      <c r="A21" s="56"/>
      <c r="B21" s="56"/>
      <c r="C21" s="56"/>
      <c r="D21" s="56"/>
      <c r="E21" s="56"/>
      <c r="F21" s="56"/>
      <c r="G21" s="56"/>
      <c r="H21" s="56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2"/>
  <sheetViews>
    <sheetView view="pageBreakPreview" topLeftCell="A7" zoomScale="87" zoomScaleNormal="87" zoomScaleSheetLayoutView="87" workbookViewId="0">
      <selection activeCell="K11" sqref="K11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65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372.23200000000003</v>
      </c>
      <c r="D5" s="36">
        <v>85.96</v>
      </c>
      <c r="E5" s="36">
        <v>126.43</v>
      </c>
      <c r="F5" s="36">
        <f>C5+D5-E5</f>
        <v>331.762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888.63250000000096</v>
      </c>
      <c r="D7" s="36">
        <v>128.30000000000001</v>
      </c>
      <c r="E7" s="36">
        <v>128.5</v>
      </c>
      <c r="F7" s="36">
        <f t="shared" ref="F7:F19" si="0">C7+D7-E7</f>
        <v>888.43250000000103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117.49</v>
      </c>
      <c r="D9" s="36">
        <v>0</v>
      </c>
      <c r="E9" s="36">
        <v>117.49</v>
      </c>
      <c r="F9" s="36">
        <v>0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 t="shared" si="0"/>
        <v>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166</v>
      </c>
      <c r="D12" s="36">
        <v>13.36</v>
      </c>
      <c r="E12" s="36">
        <v>43.36</v>
      </c>
      <c r="F12" s="36">
        <f t="shared" si="0"/>
        <v>136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281.786</v>
      </c>
      <c r="D13" s="36">
        <v>85.28</v>
      </c>
      <c r="E13" s="36">
        <v>97.87</v>
      </c>
      <c r="F13" s="36">
        <f t="shared" si="0"/>
        <v>269.19600000000003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99</v>
      </c>
      <c r="D14" s="36">
        <v>29</v>
      </c>
      <c r="E14" s="36">
        <v>26</v>
      </c>
      <c r="F14" s="36">
        <f t="shared" si="0"/>
        <v>102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31</v>
      </c>
      <c r="C15" s="36">
        <v>57.1</v>
      </c>
      <c r="D15" s="36">
        <v>15</v>
      </c>
      <c r="E15" s="36">
        <v>9</v>
      </c>
      <c r="F15" s="36">
        <f t="shared" si="0"/>
        <v>63.099999999999994</v>
      </c>
      <c r="G15" s="47" t="s">
        <v>32</v>
      </c>
      <c r="H15" s="47" t="s">
        <v>33</v>
      </c>
      <c r="J15" s="30"/>
    </row>
    <row r="16" spans="1:10" s="1" customFormat="1" ht="27" customHeight="1">
      <c r="A16" s="34">
        <v>6</v>
      </c>
      <c r="B16" s="35" t="s">
        <v>36</v>
      </c>
      <c r="C16" s="36">
        <v>58.510408599999998</v>
      </c>
      <c r="D16" s="36">
        <v>14.93</v>
      </c>
      <c r="E16" s="36">
        <v>19.45</v>
      </c>
      <c r="F16" s="36">
        <f t="shared" si="0"/>
        <v>53.990408599999995</v>
      </c>
      <c r="G16" s="47" t="s">
        <v>37</v>
      </c>
      <c r="H16" s="47" t="s">
        <v>38</v>
      </c>
      <c r="J16" s="30"/>
    </row>
    <row r="17" spans="1:10" s="1" customFormat="1" ht="27" customHeight="1">
      <c r="A17" s="34">
        <v>7</v>
      </c>
      <c r="B17" s="35" t="s">
        <v>41</v>
      </c>
      <c r="C17" s="36">
        <v>37.799342000000003</v>
      </c>
      <c r="D17" s="36">
        <v>29.9</v>
      </c>
      <c r="E17" s="36">
        <v>38.5</v>
      </c>
      <c r="F17" s="36">
        <f t="shared" si="0"/>
        <v>29.199342000000001</v>
      </c>
      <c r="G17" s="47" t="s">
        <v>42</v>
      </c>
      <c r="H17" s="47" t="s">
        <v>43</v>
      </c>
      <c r="J17" s="30"/>
    </row>
    <row r="18" spans="1:10" s="1" customFormat="1" ht="27" customHeight="1">
      <c r="A18" s="34">
        <v>8</v>
      </c>
      <c r="B18" s="45" t="s">
        <v>39</v>
      </c>
      <c r="C18" s="36">
        <v>4.9000000000000004</v>
      </c>
      <c r="D18" s="36">
        <v>23</v>
      </c>
      <c r="E18" s="36">
        <v>3</v>
      </c>
      <c r="F18" s="36">
        <f t="shared" si="0"/>
        <v>24.9</v>
      </c>
      <c r="G18" s="47" t="s">
        <v>40</v>
      </c>
      <c r="H18" s="47" t="s">
        <v>28</v>
      </c>
      <c r="J18" s="30"/>
    </row>
    <row r="19" spans="1:10" s="1" customFormat="1" ht="27" customHeight="1">
      <c r="A19" s="34">
        <v>9</v>
      </c>
      <c r="B19" s="35" t="s">
        <v>44</v>
      </c>
      <c r="C19" s="36">
        <v>491</v>
      </c>
      <c r="D19" s="36">
        <v>0</v>
      </c>
      <c r="E19" s="36">
        <v>60.8</v>
      </c>
      <c r="F19" s="36">
        <f t="shared" si="0"/>
        <v>430.2</v>
      </c>
      <c r="G19" s="47" t="s">
        <v>45</v>
      </c>
      <c r="H19" s="47" t="s">
        <v>13</v>
      </c>
      <c r="J19" s="30"/>
    </row>
    <row r="20" spans="1:10" s="3" customFormat="1" ht="27" customHeight="1">
      <c r="A20" s="54" t="s">
        <v>46</v>
      </c>
      <c r="B20" s="55"/>
      <c r="C20" s="41">
        <f>SUM(C11:C19)+C7+C5+C9</f>
        <v>2574.4502506000008</v>
      </c>
      <c r="D20" s="41">
        <f>SUM(D11:D19)+D7+D5+D9</f>
        <v>424.72999999999996</v>
      </c>
      <c r="E20" s="41">
        <f>SUM(E11:E19)+E7+E5+E9</f>
        <v>670.40000000000009</v>
      </c>
      <c r="F20" s="41">
        <f>SUM(F11:F19)+F7+F5+F9</f>
        <v>2328.7802506000012</v>
      </c>
      <c r="G20" s="44"/>
      <c r="H20" s="44"/>
    </row>
    <row r="21" spans="1:10" s="3" customFormat="1" ht="27" hidden="1" customHeight="1">
      <c r="A21" s="56"/>
      <c r="B21" s="56"/>
      <c r="C21" s="56"/>
      <c r="D21" s="56"/>
      <c r="E21" s="56"/>
      <c r="F21" s="56"/>
      <c r="G21" s="56"/>
      <c r="H21" s="56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66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335.262</v>
      </c>
      <c r="D5" s="36">
        <v>236.71</v>
      </c>
      <c r="E5" s="36">
        <v>199.74</v>
      </c>
      <c r="F5" s="36">
        <f>C5+D5-E5</f>
        <v>372.23199999999997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887.842500000001</v>
      </c>
      <c r="D7" s="36">
        <v>159.34</v>
      </c>
      <c r="E7" s="36">
        <v>158.55000000000001</v>
      </c>
      <c r="F7" s="36">
        <f>C7+D7-E7</f>
        <v>888.63250000000107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217.49</v>
      </c>
      <c r="D9" s="36">
        <v>0</v>
      </c>
      <c r="E9" s="36">
        <v>100</v>
      </c>
      <c r="F9" s="36">
        <f t="shared" ref="F9" si="0">C9+D9-E9</f>
        <v>117.49000000000001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191</v>
      </c>
      <c r="D12" s="36">
        <v>23.42</v>
      </c>
      <c r="E12" s="36">
        <v>48.42</v>
      </c>
      <c r="F12" s="36">
        <f t="shared" ref="F12:F18" si="1">C12+D12-E12</f>
        <v>166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295.786</v>
      </c>
      <c r="D13" s="36">
        <v>40.71</v>
      </c>
      <c r="E13" s="36">
        <v>54.71</v>
      </c>
      <c r="F13" s="36">
        <f t="shared" si="1"/>
        <v>281.786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101</v>
      </c>
      <c r="D14" s="36">
        <v>25</v>
      </c>
      <c r="E14" s="36">
        <v>27</v>
      </c>
      <c r="F14" s="36">
        <f t="shared" si="1"/>
        <v>99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36</v>
      </c>
      <c r="C15" s="36">
        <v>40.390408600000001</v>
      </c>
      <c r="D15" s="36">
        <v>29</v>
      </c>
      <c r="E15" s="36">
        <v>10.88</v>
      </c>
      <c r="F15" s="36">
        <f t="shared" si="1"/>
        <v>58.510408599999998</v>
      </c>
      <c r="G15" s="47" t="s">
        <v>37</v>
      </c>
      <c r="H15" s="47" t="s">
        <v>67</v>
      </c>
      <c r="J15" s="30"/>
    </row>
    <row r="16" spans="1:10" s="1" customFormat="1" ht="27" customHeight="1">
      <c r="A16" s="34">
        <v>6</v>
      </c>
      <c r="B16" s="35" t="s">
        <v>31</v>
      </c>
      <c r="C16" s="36">
        <v>58.8</v>
      </c>
      <c r="D16" s="36">
        <v>13</v>
      </c>
      <c r="E16" s="36">
        <v>14.7</v>
      </c>
      <c r="F16" s="36">
        <f t="shared" si="1"/>
        <v>57.099999999999994</v>
      </c>
      <c r="G16" s="47" t="s">
        <v>32</v>
      </c>
      <c r="H16" s="47" t="s">
        <v>33</v>
      </c>
      <c r="J16" s="30"/>
    </row>
    <row r="17" spans="1:10" s="1" customFormat="1" ht="27" customHeight="1">
      <c r="A17" s="34">
        <v>7</v>
      </c>
      <c r="B17" s="35" t="s">
        <v>41</v>
      </c>
      <c r="C17" s="36">
        <v>33.699342000000001</v>
      </c>
      <c r="D17" s="36">
        <v>38.700000000000003</v>
      </c>
      <c r="E17" s="36">
        <v>34.6</v>
      </c>
      <c r="F17" s="36">
        <f t="shared" si="1"/>
        <v>37.799342000000003</v>
      </c>
      <c r="G17" s="47" t="s">
        <v>42</v>
      </c>
      <c r="H17" s="47" t="s">
        <v>68</v>
      </c>
      <c r="J17" s="30"/>
    </row>
    <row r="18" spans="1:10" s="1" customFormat="1" ht="27" customHeight="1">
      <c r="A18" s="34">
        <v>8</v>
      </c>
      <c r="B18" s="35" t="s">
        <v>44</v>
      </c>
      <c r="C18" s="36">
        <v>529.79999999999995</v>
      </c>
      <c r="D18" s="36">
        <v>0</v>
      </c>
      <c r="E18" s="36">
        <v>38.799999999999997</v>
      </c>
      <c r="F18" s="36">
        <f t="shared" si="1"/>
        <v>490.99999999999994</v>
      </c>
      <c r="G18" s="47" t="s">
        <v>45</v>
      </c>
      <c r="H18" s="47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2691.0702506000016</v>
      </c>
      <c r="D19" s="41">
        <f>SUM(D11:D18)+D7+D5+D9</f>
        <v>565.88</v>
      </c>
      <c r="E19" s="41">
        <f>SUM(E11:E18)+E7+E5+E9</f>
        <v>687.4</v>
      </c>
      <c r="F19" s="41">
        <f>SUM(F11:F18)+F7+F5+F9</f>
        <v>2569.5502506000012</v>
      </c>
      <c r="G19" s="44"/>
      <c r="H19" s="44"/>
    </row>
    <row r="20" spans="1:10" s="3" customFormat="1" ht="27" hidden="1" customHeight="1">
      <c r="A20" s="56"/>
      <c r="B20" s="56"/>
      <c r="C20" s="56"/>
      <c r="D20" s="56"/>
      <c r="E20" s="56"/>
      <c r="F20" s="56"/>
      <c r="G20" s="56"/>
      <c r="H20" s="56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view="pageBreakPreview" topLeftCell="A7" zoomScale="87" zoomScaleNormal="87" zoomScaleSheetLayoutView="87" workbookViewId="0">
      <selection activeCell="C29" sqref="C28:C2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50" t="s">
        <v>0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18" customHeight="1">
      <c r="A3" s="53" t="s">
        <v>110</v>
      </c>
      <c r="B3" s="53"/>
      <c r="C3" s="53"/>
      <c r="D3" s="53"/>
      <c r="E3" s="53"/>
      <c r="F3" s="53"/>
      <c r="G3" s="53"/>
      <c r="H3" s="53"/>
    </row>
    <row r="4" spans="1:10" s="1" customFormat="1" ht="24.95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4.95" customHeight="1">
      <c r="A5" s="34">
        <v>1</v>
      </c>
      <c r="B5" s="35" t="s">
        <v>11</v>
      </c>
      <c r="C5" s="36">
        <v>200</v>
      </c>
      <c r="D5" s="36">
        <v>0</v>
      </c>
      <c r="E5" s="36">
        <v>0</v>
      </c>
      <c r="F5" s="36">
        <f>C5+D5-E5</f>
        <v>200</v>
      </c>
      <c r="G5" s="45" t="s">
        <v>12</v>
      </c>
      <c r="H5" s="45" t="s">
        <v>13</v>
      </c>
    </row>
    <row r="6" spans="1:10" s="1" customFormat="1" ht="24.95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4.95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4.95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.95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4.95" customHeight="1">
      <c r="A10" s="33" t="s">
        <v>3</v>
      </c>
      <c r="B10" s="37" t="s">
        <v>4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.95" customHeight="1">
      <c r="A11" s="34">
        <v>1</v>
      </c>
      <c r="B11" s="35" t="s">
        <v>22</v>
      </c>
      <c r="C11" s="36">
        <v>20</v>
      </c>
      <c r="D11" s="36">
        <v>29.6</v>
      </c>
      <c r="E11" s="36">
        <v>20.8</v>
      </c>
      <c r="F11" s="36">
        <f t="shared" ref="F11:F20" si="0">C11+D11-E11</f>
        <v>28.8</v>
      </c>
      <c r="G11" s="46" t="s">
        <v>23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474</v>
      </c>
      <c r="D12" s="36">
        <v>80</v>
      </c>
      <c r="E12" s="36">
        <v>120</v>
      </c>
      <c r="F12" s="36">
        <f t="shared" si="0"/>
        <v>434</v>
      </c>
      <c r="G12" s="47" t="s">
        <v>25</v>
      </c>
      <c r="H12" s="47" t="s">
        <v>13</v>
      </c>
      <c r="J12" s="30"/>
    </row>
    <row r="13" spans="1:10" s="1" customFormat="1" ht="24.95" customHeight="1">
      <c r="A13" s="34">
        <v>3</v>
      </c>
      <c r="B13" s="35" t="s">
        <v>26</v>
      </c>
      <c r="C13" s="36">
        <v>279.61000000000007</v>
      </c>
      <c r="D13" s="36">
        <v>141.85</v>
      </c>
      <c r="E13" s="36">
        <v>156.65</v>
      </c>
      <c r="F13" s="36">
        <f t="shared" si="0"/>
        <v>264.81000000000006</v>
      </c>
      <c r="G13" s="47" t="s">
        <v>27</v>
      </c>
      <c r="H13" s="47" t="s">
        <v>28</v>
      </c>
      <c r="J13" s="30"/>
    </row>
    <row r="14" spans="1:10" s="1" customFormat="1" ht="24.95" customHeight="1">
      <c r="A14" s="34">
        <v>4</v>
      </c>
      <c r="B14" s="35" t="s">
        <v>29</v>
      </c>
      <c r="C14" s="36">
        <v>52</v>
      </c>
      <c r="D14" s="36">
        <v>16</v>
      </c>
      <c r="E14" s="36">
        <v>14</v>
      </c>
      <c r="F14" s="36">
        <f t="shared" si="0"/>
        <v>54</v>
      </c>
      <c r="G14" s="47" t="s">
        <v>30</v>
      </c>
      <c r="H14" s="47" t="s">
        <v>13</v>
      </c>
      <c r="J14" s="30"/>
    </row>
    <row r="15" spans="1:10" s="1" customFormat="1" ht="24.95" customHeight="1">
      <c r="A15" s="34">
        <v>5</v>
      </c>
      <c r="B15" s="35" t="s">
        <v>31</v>
      </c>
      <c r="C15" s="36">
        <v>35.400000000000006</v>
      </c>
      <c r="D15" s="36">
        <v>10.5</v>
      </c>
      <c r="E15" s="36">
        <v>11.3</v>
      </c>
      <c r="F15" s="36">
        <f t="shared" si="0"/>
        <v>34.600000000000009</v>
      </c>
      <c r="G15" s="47" t="s">
        <v>32</v>
      </c>
      <c r="H15" s="47" t="s">
        <v>33</v>
      </c>
      <c r="J15" s="30"/>
    </row>
    <row r="16" spans="1:10" s="1" customFormat="1" ht="24.95" customHeight="1">
      <c r="A16" s="34">
        <v>6</v>
      </c>
      <c r="B16" s="35" t="s">
        <v>36</v>
      </c>
      <c r="C16" s="36">
        <v>28.35</v>
      </c>
      <c r="D16" s="36">
        <v>3.2</v>
      </c>
      <c r="E16" s="36">
        <v>5.3</v>
      </c>
      <c r="F16" s="36">
        <f t="shared" si="0"/>
        <v>26.25</v>
      </c>
      <c r="G16" s="47" t="s">
        <v>37</v>
      </c>
      <c r="H16" s="47" t="s">
        <v>38</v>
      </c>
      <c r="J16" s="30"/>
    </row>
    <row r="17" spans="1:10" s="1" customFormat="1" ht="24.95" customHeight="1">
      <c r="A17" s="34">
        <v>7</v>
      </c>
      <c r="B17" s="45" t="s">
        <v>39</v>
      </c>
      <c r="C17" s="36">
        <v>24.059999999999995</v>
      </c>
      <c r="D17" s="36">
        <v>10.78</v>
      </c>
      <c r="E17" s="36">
        <v>12.34</v>
      </c>
      <c r="F17" s="36">
        <f t="shared" si="0"/>
        <v>22.499999999999996</v>
      </c>
      <c r="G17" s="47" t="s">
        <v>40</v>
      </c>
      <c r="H17" s="47" t="s">
        <v>28</v>
      </c>
      <c r="J17" s="30"/>
    </row>
    <row r="18" spans="1:10" s="1" customFormat="1" ht="24.95" customHeight="1">
      <c r="A18" s="34">
        <v>8</v>
      </c>
      <c r="B18" s="35" t="s">
        <v>41</v>
      </c>
      <c r="C18" s="36">
        <v>2.4000000000000021</v>
      </c>
      <c r="D18" s="36">
        <v>30.700000000000003</v>
      </c>
      <c r="E18" s="36">
        <v>23.9</v>
      </c>
      <c r="F18" s="36">
        <f>C18+D18-E18</f>
        <v>9.2000000000000099</v>
      </c>
      <c r="G18" s="47" t="s">
        <v>42</v>
      </c>
      <c r="H18" s="47" t="s">
        <v>43</v>
      </c>
      <c r="J18" s="30"/>
    </row>
    <row r="19" spans="1:10" s="1" customFormat="1" ht="24.95" customHeight="1">
      <c r="A19" s="34">
        <v>9</v>
      </c>
      <c r="B19" s="45" t="s">
        <v>34</v>
      </c>
      <c r="C19" s="36">
        <v>10.399999999999995</v>
      </c>
      <c r="D19" s="36">
        <v>3.5</v>
      </c>
      <c r="E19" s="36">
        <v>6.93</v>
      </c>
      <c r="F19" s="36">
        <f>C19+D19-E19</f>
        <v>6.9699999999999953</v>
      </c>
      <c r="G19" s="47" t="s">
        <v>35</v>
      </c>
      <c r="H19" s="47" t="s">
        <v>13</v>
      </c>
      <c r="J19" s="30"/>
    </row>
    <row r="20" spans="1:10" s="1" customFormat="1" ht="24.95" customHeight="1">
      <c r="A20" s="34">
        <v>10</v>
      </c>
      <c r="B20" s="35" t="s">
        <v>44</v>
      </c>
      <c r="C20" s="36">
        <v>99.5</v>
      </c>
      <c r="D20" s="36">
        <v>6</v>
      </c>
      <c r="E20" s="36">
        <v>17</v>
      </c>
      <c r="F20" s="36">
        <f t="shared" si="0"/>
        <v>88.5</v>
      </c>
      <c r="G20" s="47" t="s">
        <v>45</v>
      </c>
      <c r="H20" s="47" t="s">
        <v>13</v>
      </c>
      <c r="J20" s="30"/>
    </row>
    <row r="21" spans="1:10" s="3" customFormat="1" ht="24.95" customHeight="1">
      <c r="A21" s="54" t="s">
        <v>46</v>
      </c>
      <c r="B21" s="55"/>
      <c r="C21" s="41">
        <f>SUM(C11:C20)+C7+C5+C9</f>
        <v>1225.72</v>
      </c>
      <c r="D21" s="41">
        <f>SUM(D11:D20)+D7+D5+D9</f>
        <v>332.12999999999994</v>
      </c>
      <c r="E21" s="41">
        <f>SUM(E11:E20)+E7+E5+E9</f>
        <v>388.22</v>
      </c>
      <c r="F21" s="41">
        <f>SUM(F11:F20)+F7+F5+F9</f>
        <v>1169.6300000000001</v>
      </c>
      <c r="G21" s="44"/>
      <c r="H21" s="49"/>
    </row>
    <row r="22" spans="1:10" ht="21.95" customHeight="1"/>
  </sheetData>
  <mergeCells count="3">
    <mergeCell ref="A2:H2"/>
    <mergeCell ref="A3:H3"/>
    <mergeCell ref="A21:B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69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222.392</v>
      </c>
      <c r="D5" s="36">
        <v>297.45999999999998</v>
      </c>
      <c r="E5" s="36">
        <v>184.59</v>
      </c>
      <c r="F5" s="36">
        <f>C5+D5-E5</f>
        <v>335.26199999999994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890.14250000000095</v>
      </c>
      <c r="D7" s="36">
        <v>196.25</v>
      </c>
      <c r="E7" s="36">
        <v>198.55</v>
      </c>
      <c r="F7" s="36">
        <f>C7+D7-E7</f>
        <v>887.84250000000088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217.49</v>
      </c>
      <c r="D9" s="36">
        <v>0</v>
      </c>
      <c r="E9" s="36">
        <v>0</v>
      </c>
      <c r="F9" s="36">
        <f t="shared" ref="F9" si="0">C9+D9-E9</f>
        <v>217.49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172</v>
      </c>
      <c r="D12" s="36">
        <v>61.48</v>
      </c>
      <c r="E12" s="36">
        <v>42.48</v>
      </c>
      <c r="F12" s="36">
        <f t="shared" ref="F12:F18" si="1">C12+D12-E12</f>
        <v>191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334.726</v>
      </c>
      <c r="D13" s="36">
        <v>61.08</v>
      </c>
      <c r="E13" s="36">
        <v>100.02</v>
      </c>
      <c r="F13" s="36">
        <f t="shared" si="1"/>
        <v>295.786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103</v>
      </c>
      <c r="D14" s="36">
        <v>21</v>
      </c>
      <c r="E14" s="36">
        <v>23</v>
      </c>
      <c r="F14" s="36">
        <f t="shared" si="1"/>
        <v>101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31</v>
      </c>
      <c r="C15" s="36">
        <v>60.3</v>
      </c>
      <c r="D15" s="36">
        <v>13.5</v>
      </c>
      <c r="E15" s="36">
        <v>15</v>
      </c>
      <c r="F15" s="36">
        <f t="shared" si="1"/>
        <v>58.8</v>
      </c>
      <c r="G15" s="47" t="s">
        <v>32</v>
      </c>
      <c r="H15" s="47" t="s">
        <v>33</v>
      </c>
      <c r="J15" s="30"/>
    </row>
    <row r="16" spans="1:10" s="1" customFormat="1" ht="27" customHeight="1">
      <c r="A16" s="34">
        <v>6</v>
      </c>
      <c r="B16" s="35" t="s">
        <v>36</v>
      </c>
      <c r="C16" s="36">
        <v>29.8604086</v>
      </c>
      <c r="D16" s="36">
        <v>17</v>
      </c>
      <c r="E16" s="36">
        <v>6.47</v>
      </c>
      <c r="F16" s="36">
        <f t="shared" si="1"/>
        <v>40.390408600000001</v>
      </c>
      <c r="G16" s="47" t="s">
        <v>37</v>
      </c>
      <c r="H16" s="47" t="s">
        <v>67</v>
      </c>
      <c r="J16" s="30"/>
    </row>
    <row r="17" spans="1:10" s="1" customFormat="1" ht="27" customHeight="1">
      <c r="A17" s="34">
        <v>7</v>
      </c>
      <c r="B17" s="35" t="s">
        <v>41</v>
      </c>
      <c r="C17" s="36">
        <v>59.499341999999999</v>
      </c>
      <c r="D17" s="36">
        <v>11.7</v>
      </c>
      <c r="E17" s="36">
        <v>37.5</v>
      </c>
      <c r="F17" s="36">
        <f t="shared" si="1"/>
        <v>33.699342000000001</v>
      </c>
      <c r="G17" s="47" t="s">
        <v>42</v>
      </c>
      <c r="H17" s="47" t="s">
        <v>68</v>
      </c>
      <c r="J17" s="30"/>
    </row>
    <row r="18" spans="1:10" s="1" customFormat="1" ht="27" customHeight="1">
      <c r="A18" s="34">
        <v>8</v>
      </c>
      <c r="B18" s="35" t="s">
        <v>44</v>
      </c>
      <c r="C18" s="36">
        <v>539.20000000000005</v>
      </c>
      <c r="D18" s="36">
        <v>33</v>
      </c>
      <c r="E18" s="36">
        <v>42.4</v>
      </c>
      <c r="F18" s="36">
        <f t="shared" si="1"/>
        <v>529.80000000000007</v>
      </c>
      <c r="G18" s="47" t="s">
        <v>45</v>
      </c>
      <c r="H18" s="47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2628.6102506000007</v>
      </c>
      <c r="D19" s="41">
        <f>SUM(D11:D18)+D7+D5+D9</f>
        <v>712.47</v>
      </c>
      <c r="E19" s="41">
        <f>SUM(E11:E18)+E7+E5+E9</f>
        <v>650.01</v>
      </c>
      <c r="F19" s="41">
        <f>SUM(F11:F18)+F7+F5+F9</f>
        <v>2691.0702506000007</v>
      </c>
      <c r="G19" s="44"/>
      <c r="H19" s="44"/>
    </row>
    <row r="20" spans="1:10" s="3" customFormat="1" ht="27" hidden="1" customHeight="1">
      <c r="A20" s="56"/>
      <c r="B20" s="56"/>
      <c r="C20" s="56"/>
      <c r="D20" s="56"/>
      <c r="E20" s="56"/>
      <c r="F20" s="56"/>
      <c r="G20" s="56"/>
      <c r="H20" s="56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70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193.86199999999999</v>
      </c>
      <c r="D5" s="36">
        <v>232.87</v>
      </c>
      <c r="E5" s="36">
        <v>204.34</v>
      </c>
      <c r="F5" s="36">
        <f>C5+D5-E5</f>
        <v>222.39199999999997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899.80250000000103</v>
      </c>
      <c r="D7" s="36">
        <v>175.6</v>
      </c>
      <c r="E7" s="36">
        <v>185.26</v>
      </c>
      <c r="F7" s="36">
        <f>C7+D7-E7</f>
        <v>890.14250000000106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217.49</v>
      </c>
      <c r="D9" s="36">
        <v>0</v>
      </c>
      <c r="E9" s="36">
        <v>0</v>
      </c>
      <c r="F9" s="36">
        <f t="shared" ref="F9" si="0">C9+D9-E9</f>
        <v>217.49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168</v>
      </c>
      <c r="D12" s="36">
        <v>69.05</v>
      </c>
      <c r="E12" s="36">
        <v>65.05</v>
      </c>
      <c r="F12" s="36">
        <f t="shared" ref="F12:F18" si="1">C12+D12-E12</f>
        <v>172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301.33600000000001</v>
      </c>
      <c r="D13" s="36">
        <v>92.3</v>
      </c>
      <c r="E13" s="36">
        <v>58.91</v>
      </c>
      <c r="F13" s="36">
        <f t="shared" si="1"/>
        <v>334.726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108</v>
      </c>
      <c r="D14" s="36">
        <v>19</v>
      </c>
      <c r="E14" s="36">
        <v>24</v>
      </c>
      <c r="F14" s="36">
        <f t="shared" si="1"/>
        <v>103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31</v>
      </c>
      <c r="C15" s="36">
        <v>60.8</v>
      </c>
      <c r="D15" s="36">
        <v>15</v>
      </c>
      <c r="E15" s="36">
        <v>15.5</v>
      </c>
      <c r="F15" s="36">
        <f t="shared" si="1"/>
        <v>60.3</v>
      </c>
      <c r="G15" s="47" t="s">
        <v>32</v>
      </c>
      <c r="H15" s="47" t="s">
        <v>33</v>
      </c>
      <c r="J15" s="30"/>
    </row>
    <row r="16" spans="1:10" s="1" customFormat="1" ht="27" customHeight="1">
      <c r="A16" s="34">
        <v>6</v>
      </c>
      <c r="B16" s="35" t="s">
        <v>41</v>
      </c>
      <c r="C16" s="36">
        <v>63.399341999999997</v>
      </c>
      <c r="D16" s="36">
        <v>22</v>
      </c>
      <c r="E16" s="36">
        <v>25.9</v>
      </c>
      <c r="F16" s="36">
        <f t="shared" si="1"/>
        <v>59.499341999999992</v>
      </c>
      <c r="G16" s="47" t="s">
        <v>42</v>
      </c>
      <c r="H16" s="47" t="s">
        <v>68</v>
      </c>
      <c r="J16" s="30"/>
    </row>
    <row r="17" spans="1:10" s="1" customFormat="1" ht="27" customHeight="1">
      <c r="A17" s="34">
        <v>7</v>
      </c>
      <c r="B17" s="35" t="s">
        <v>36</v>
      </c>
      <c r="C17" s="36">
        <v>45.960408600000001</v>
      </c>
      <c r="D17" s="36">
        <v>24.9</v>
      </c>
      <c r="E17" s="36">
        <v>41</v>
      </c>
      <c r="F17" s="36">
        <f t="shared" si="1"/>
        <v>29.8604086</v>
      </c>
      <c r="G17" s="47" t="s">
        <v>37</v>
      </c>
      <c r="H17" s="47" t="s">
        <v>67</v>
      </c>
      <c r="J17" s="30"/>
    </row>
    <row r="18" spans="1:10" s="1" customFormat="1" ht="27" customHeight="1">
      <c r="A18" s="34">
        <v>8</v>
      </c>
      <c r="B18" s="35" t="s">
        <v>44</v>
      </c>
      <c r="C18" s="36">
        <v>550.4</v>
      </c>
      <c r="D18" s="36">
        <v>33</v>
      </c>
      <c r="E18" s="36">
        <v>44.2</v>
      </c>
      <c r="F18" s="36">
        <f t="shared" si="1"/>
        <v>539.19999999999993</v>
      </c>
      <c r="G18" s="47" t="s">
        <v>45</v>
      </c>
      <c r="H18" s="47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2609.0502506000012</v>
      </c>
      <c r="D19" s="41">
        <f>SUM(D11:D18)+D7+D5+D9</f>
        <v>683.72</v>
      </c>
      <c r="E19" s="41">
        <f>SUM(E11:E18)+E7+E5+E9</f>
        <v>664.16</v>
      </c>
      <c r="F19" s="41">
        <f>SUM(F11:F18)+F7+F5+F9</f>
        <v>2628.6102506000007</v>
      </c>
      <c r="G19" s="44"/>
      <c r="H19" s="44"/>
    </row>
    <row r="20" spans="1:10" s="3" customFormat="1" ht="27" hidden="1" customHeight="1">
      <c r="A20" s="56"/>
      <c r="B20" s="56"/>
      <c r="C20" s="56"/>
      <c r="D20" s="56"/>
      <c r="E20" s="56"/>
      <c r="F20" s="56"/>
      <c r="G20" s="56"/>
      <c r="H20" s="56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1"/>
  <sheetViews>
    <sheetView view="pageBreakPreview" zoomScale="87" zoomScaleNormal="87" zoomScaleSheetLayoutView="87" workbookViewId="0">
      <selection activeCell="F18" sqref="F18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71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170.03200000000001</v>
      </c>
      <c r="D5" s="36">
        <v>210</v>
      </c>
      <c r="E5" s="36">
        <v>186.17</v>
      </c>
      <c r="F5" s="36">
        <f>C5+D5-E5</f>
        <v>193.86200000000005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916.10250000000099</v>
      </c>
      <c r="D7" s="36">
        <v>155.19999999999999</v>
      </c>
      <c r="E7" s="36">
        <v>171.5</v>
      </c>
      <c r="F7" s="36">
        <f>C7+D7-E7</f>
        <v>899.80250000000092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217.49</v>
      </c>
      <c r="D9" s="36">
        <v>0</v>
      </c>
      <c r="E9" s="36">
        <v>0</v>
      </c>
      <c r="F9" s="36">
        <f t="shared" ref="F9" si="0">C9+D9-E9</f>
        <v>217.49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180</v>
      </c>
      <c r="D12" s="36">
        <v>109.63</v>
      </c>
      <c r="E12" s="36">
        <v>121.63</v>
      </c>
      <c r="F12" s="36">
        <f t="shared" ref="F12:F18" si="1">C12+D12-E12</f>
        <v>168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312.88600000000002</v>
      </c>
      <c r="D13" s="36">
        <v>82.92</v>
      </c>
      <c r="E13" s="36">
        <v>94.47</v>
      </c>
      <c r="F13" s="36">
        <f t="shared" si="1"/>
        <v>301.33600000000001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108</v>
      </c>
      <c r="D14" s="36">
        <v>27</v>
      </c>
      <c r="E14" s="36">
        <v>27</v>
      </c>
      <c r="F14" s="36">
        <f t="shared" si="1"/>
        <v>108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41</v>
      </c>
      <c r="C15" s="36">
        <v>58.199342000000001</v>
      </c>
      <c r="D15" s="36">
        <v>39.6</v>
      </c>
      <c r="E15" s="36">
        <v>34.4</v>
      </c>
      <c r="F15" s="36">
        <f t="shared" si="1"/>
        <v>63.399341999999997</v>
      </c>
      <c r="G15" s="47" t="s">
        <v>42</v>
      </c>
      <c r="H15" s="47" t="s">
        <v>68</v>
      </c>
      <c r="J15" s="30"/>
    </row>
    <row r="16" spans="1:10" s="1" customFormat="1" ht="27" customHeight="1">
      <c r="A16" s="34">
        <v>6</v>
      </c>
      <c r="B16" s="35" t="s">
        <v>31</v>
      </c>
      <c r="C16" s="36">
        <v>59.3</v>
      </c>
      <c r="D16" s="36">
        <v>16.5</v>
      </c>
      <c r="E16" s="36">
        <v>15</v>
      </c>
      <c r="F16" s="36">
        <f t="shared" si="1"/>
        <v>60.8</v>
      </c>
      <c r="G16" s="47" t="s">
        <v>32</v>
      </c>
      <c r="H16" s="47" t="s">
        <v>33</v>
      </c>
      <c r="J16" s="30"/>
    </row>
    <row r="17" spans="1:10" s="1" customFormat="1" ht="27" customHeight="1">
      <c r="A17" s="34">
        <v>7</v>
      </c>
      <c r="B17" s="35" t="s">
        <v>36</v>
      </c>
      <c r="C17" s="36">
        <v>44.920408600000002</v>
      </c>
      <c r="D17" s="36">
        <v>15.09</v>
      </c>
      <c r="E17" s="36">
        <v>14.05</v>
      </c>
      <c r="F17" s="36">
        <f t="shared" si="1"/>
        <v>45.960408600000008</v>
      </c>
      <c r="G17" s="47" t="s">
        <v>37</v>
      </c>
      <c r="H17" s="47" t="s">
        <v>67</v>
      </c>
      <c r="J17" s="30"/>
    </row>
    <row r="18" spans="1:10" s="1" customFormat="1" ht="27" customHeight="1">
      <c r="A18" s="34">
        <v>8</v>
      </c>
      <c r="B18" s="35" t="s">
        <v>44</v>
      </c>
      <c r="C18" s="36">
        <v>591.29999999999995</v>
      </c>
      <c r="D18" s="36">
        <v>0</v>
      </c>
      <c r="E18" s="36">
        <v>40.9</v>
      </c>
      <c r="F18" s="36">
        <f t="shared" si="1"/>
        <v>550.4</v>
      </c>
      <c r="G18" s="47" t="s">
        <v>45</v>
      </c>
      <c r="H18" s="47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2658.2302506000005</v>
      </c>
      <c r="D19" s="41">
        <f>SUM(D11:D18)+D7+D5+D9</f>
        <v>655.94</v>
      </c>
      <c r="E19" s="41">
        <f>SUM(E11:E18)+E7+E5+E9</f>
        <v>705.12</v>
      </c>
      <c r="F19" s="41">
        <f>SUM(F11:F18)+F7+F5+F9</f>
        <v>2609.0502506000012</v>
      </c>
      <c r="G19" s="44"/>
      <c r="H19" s="44"/>
    </row>
    <row r="20" spans="1:10" s="3" customFormat="1" ht="27" hidden="1" customHeight="1">
      <c r="A20" s="56"/>
      <c r="B20" s="56"/>
      <c r="C20" s="56"/>
      <c r="D20" s="56"/>
      <c r="E20" s="56"/>
      <c r="F20" s="56"/>
      <c r="G20" s="56"/>
      <c r="H20" s="56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1"/>
  <sheetViews>
    <sheetView view="pageBreakPreview" zoomScale="87" zoomScaleNormal="87" zoomScaleSheetLayoutView="87" workbookViewId="0">
      <selection activeCell="D13" sqref="D13:E13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72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206.452</v>
      </c>
      <c r="D5" s="36">
        <v>102.96</v>
      </c>
      <c r="E5" s="36">
        <f>125.91+13.47</f>
        <v>139.38</v>
      </c>
      <c r="F5" s="36">
        <f>C5+D5-E5</f>
        <v>170.03199999999998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927.60250000000099</v>
      </c>
      <c r="D7" s="36">
        <v>98.7</v>
      </c>
      <c r="E7" s="36">
        <v>110.2</v>
      </c>
      <c r="F7" s="36">
        <f>C7+D7-E7</f>
        <v>916.10250000000087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304.29000000000002</v>
      </c>
      <c r="D9" s="36">
        <v>0</v>
      </c>
      <c r="E9" s="36">
        <v>86.8</v>
      </c>
      <c r="F9" s="36">
        <f t="shared" ref="F9" si="0">C9+D9-E9</f>
        <v>217.49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201</v>
      </c>
      <c r="D12" s="36">
        <v>43</v>
      </c>
      <c r="E12" s="36">
        <v>64</v>
      </c>
      <c r="F12" s="36">
        <f t="shared" ref="F12:F18" si="1">C12+D12-E12</f>
        <v>180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288.50599999999997</v>
      </c>
      <c r="D13" s="36">
        <v>108.26</v>
      </c>
      <c r="E13" s="36">
        <v>83.88</v>
      </c>
      <c r="F13" s="36">
        <f t="shared" si="1"/>
        <v>312.88599999999997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104</v>
      </c>
      <c r="D14" s="36">
        <v>31</v>
      </c>
      <c r="E14" s="36">
        <v>27</v>
      </c>
      <c r="F14" s="36">
        <f t="shared" si="1"/>
        <v>108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31</v>
      </c>
      <c r="C15" s="36">
        <v>57.3</v>
      </c>
      <c r="D15" s="36">
        <v>17</v>
      </c>
      <c r="E15" s="36">
        <v>15</v>
      </c>
      <c r="F15" s="36">
        <f t="shared" si="1"/>
        <v>59.3</v>
      </c>
      <c r="G15" s="47" t="s">
        <v>32</v>
      </c>
      <c r="H15" s="47" t="s">
        <v>33</v>
      </c>
      <c r="J15" s="30"/>
    </row>
    <row r="16" spans="1:10" s="1" customFormat="1" ht="27" customHeight="1">
      <c r="A16" s="34">
        <v>6</v>
      </c>
      <c r="B16" s="35" t="s">
        <v>41</v>
      </c>
      <c r="C16" s="36">
        <v>57.099342</v>
      </c>
      <c r="D16" s="36">
        <v>40.4</v>
      </c>
      <c r="E16" s="36">
        <v>39.299999999999997</v>
      </c>
      <c r="F16" s="36">
        <f t="shared" si="1"/>
        <v>58.199342000000001</v>
      </c>
      <c r="G16" s="47" t="s">
        <v>42</v>
      </c>
      <c r="H16" s="47" t="s">
        <v>68</v>
      </c>
      <c r="J16" s="30"/>
    </row>
    <row r="17" spans="1:10" s="1" customFormat="1" ht="27" customHeight="1">
      <c r="A17" s="34">
        <v>7</v>
      </c>
      <c r="B17" s="35" t="s">
        <v>36</v>
      </c>
      <c r="C17" s="36">
        <v>44.660408599999997</v>
      </c>
      <c r="D17" s="36">
        <v>10</v>
      </c>
      <c r="E17" s="36">
        <v>9.74</v>
      </c>
      <c r="F17" s="36">
        <f t="shared" si="1"/>
        <v>44.920408599999995</v>
      </c>
      <c r="G17" s="47" t="s">
        <v>37</v>
      </c>
      <c r="H17" s="47" t="s">
        <v>67</v>
      </c>
      <c r="J17" s="30"/>
    </row>
    <row r="18" spans="1:10" s="1" customFormat="1" ht="27" customHeight="1">
      <c r="A18" s="34">
        <v>8</v>
      </c>
      <c r="B18" s="35" t="s">
        <v>44</v>
      </c>
      <c r="C18" s="36">
        <v>629.70000000000005</v>
      </c>
      <c r="D18" s="36">
        <v>0</v>
      </c>
      <c r="E18" s="36">
        <v>38.4</v>
      </c>
      <c r="F18" s="36">
        <f t="shared" si="1"/>
        <v>591.30000000000007</v>
      </c>
      <c r="G18" s="47" t="s">
        <v>45</v>
      </c>
      <c r="H18" s="47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2820.6102506000007</v>
      </c>
      <c r="D19" s="41">
        <f>SUM(D11:D18)+D7+D5+D9</f>
        <v>451.32</v>
      </c>
      <c r="E19" s="41">
        <f>SUM(E11:E18)+E7+E5+E9</f>
        <v>613.69999999999993</v>
      </c>
      <c r="F19" s="41">
        <f>SUM(F11:F18)+F7+F5+F9</f>
        <v>2658.2302506000005</v>
      </c>
      <c r="G19" s="44"/>
      <c r="H19" s="44"/>
    </row>
    <row r="20" spans="1:10" s="3" customFormat="1" ht="27" hidden="1" customHeight="1">
      <c r="A20" s="56"/>
      <c r="B20" s="56"/>
      <c r="C20" s="56"/>
      <c r="D20" s="56"/>
      <c r="E20" s="56"/>
      <c r="F20" s="56"/>
      <c r="G20" s="56"/>
      <c r="H20" s="56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1"/>
  <sheetViews>
    <sheetView view="pageBreakPreview" zoomScale="87" zoomScaleNormal="87" zoomScaleSheetLayoutView="87" workbookViewId="0">
      <selection activeCell="F5" sqref="F5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73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232.142</v>
      </c>
      <c r="D5" s="36">
        <v>32.81</v>
      </c>
      <c r="E5" s="36">
        <v>58.5</v>
      </c>
      <c r="F5" s="36">
        <f>C5+D5-E5</f>
        <v>206.452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930.712500000001</v>
      </c>
      <c r="D7" s="36">
        <v>137.71</v>
      </c>
      <c r="E7" s="36">
        <v>140.82</v>
      </c>
      <c r="F7" s="36">
        <f>C7+D7-E7</f>
        <v>927.6025000000011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381.69</v>
      </c>
      <c r="D9" s="36">
        <v>0</v>
      </c>
      <c r="E9" s="36">
        <v>77.400000000000006</v>
      </c>
      <c r="F9" s="36">
        <f>C9+D9-E9</f>
        <v>304.28999999999996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165</v>
      </c>
      <c r="D12" s="36">
        <v>63</v>
      </c>
      <c r="E12" s="36">
        <v>27</v>
      </c>
      <c r="F12" s="36">
        <f t="shared" ref="F12:F18" si="0">C12+D12-E12</f>
        <v>201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324.45600000000002</v>
      </c>
      <c r="D13" s="36">
        <v>66.010000000000005</v>
      </c>
      <c r="E13" s="36">
        <v>101.96</v>
      </c>
      <c r="F13" s="36">
        <f t="shared" si="0"/>
        <v>288.50600000000003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112</v>
      </c>
      <c r="D14" s="36">
        <v>19</v>
      </c>
      <c r="E14" s="36">
        <v>27</v>
      </c>
      <c r="F14" s="36">
        <f t="shared" si="0"/>
        <v>104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31</v>
      </c>
      <c r="C15" s="36">
        <v>56.8</v>
      </c>
      <c r="D15" s="36">
        <v>15</v>
      </c>
      <c r="E15" s="36">
        <v>14.5</v>
      </c>
      <c r="F15" s="36">
        <f t="shared" si="0"/>
        <v>57.3</v>
      </c>
      <c r="G15" s="47" t="s">
        <v>32</v>
      </c>
      <c r="H15" s="47" t="s">
        <v>33</v>
      </c>
      <c r="J15" s="30"/>
    </row>
    <row r="16" spans="1:10" s="1" customFormat="1" ht="27" customHeight="1">
      <c r="A16" s="34">
        <v>6</v>
      </c>
      <c r="B16" s="35" t="s">
        <v>41</v>
      </c>
      <c r="C16" s="36">
        <v>51.199342000000001</v>
      </c>
      <c r="D16" s="36">
        <v>71.5</v>
      </c>
      <c r="E16" s="36">
        <v>65.599999999999994</v>
      </c>
      <c r="F16" s="36">
        <f t="shared" si="0"/>
        <v>57.099342000000007</v>
      </c>
      <c r="G16" s="47" t="s">
        <v>42</v>
      </c>
      <c r="H16" s="47" t="s">
        <v>68</v>
      </c>
      <c r="J16" s="30"/>
    </row>
    <row r="17" spans="1:10" s="1" customFormat="1" ht="27" customHeight="1">
      <c r="A17" s="34">
        <v>7</v>
      </c>
      <c r="B17" s="35" t="s">
        <v>36</v>
      </c>
      <c r="C17" s="36">
        <v>83.660408599999997</v>
      </c>
      <c r="D17" s="36">
        <v>10</v>
      </c>
      <c r="E17" s="36">
        <v>49</v>
      </c>
      <c r="F17" s="36">
        <f t="shared" si="0"/>
        <v>44.660408599999997</v>
      </c>
      <c r="G17" s="47" t="s">
        <v>37</v>
      </c>
      <c r="H17" s="47" t="s">
        <v>67</v>
      </c>
      <c r="J17" s="30"/>
    </row>
    <row r="18" spans="1:10" s="1" customFormat="1" ht="27" customHeight="1">
      <c r="A18" s="34">
        <v>8</v>
      </c>
      <c r="B18" s="35" t="s">
        <v>44</v>
      </c>
      <c r="C18" s="36">
        <v>619.4</v>
      </c>
      <c r="D18" s="36">
        <v>46.3</v>
      </c>
      <c r="E18" s="36">
        <v>36</v>
      </c>
      <c r="F18" s="36">
        <f t="shared" si="0"/>
        <v>629.69999999999993</v>
      </c>
      <c r="G18" s="47" t="s">
        <v>45</v>
      </c>
      <c r="H18" s="47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2957.0602506000009</v>
      </c>
      <c r="D19" s="41">
        <f>SUM(D11:D18)+D7+D5+D9</f>
        <v>461.33</v>
      </c>
      <c r="E19" s="41">
        <f>SUM(E11:E18)+E7+E5+E9</f>
        <v>597.77999999999986</v>
      </c>
      <c r="F19" s="41">
        <f>SUM(F11:F18)+F7+F5+F9</f>
        <v>2820.6102506000016</v>
      </c>
      <c r="G19" s="44"/>
      <c r="H19" s="44"/>
    </row>
    <row r="20" spans="1:10" s="3" customFormat="1" ht="27" hidden="1" customHeight="1">
      <c r="A20" s="56"/>
      <c r="B20" s="56"/>
      <c r="C20" s="56"/>
      <c r="D20" s="56"/>
      <c r="E20" s="56"/>
      <c r="F20" s="56"/>
      <c r="G20" s="56"/>
      <c r="H20" s="56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1"/>
  <sheetViews>
    <sheetView view="pageBreakPreview" topLeftCell="A4" zoomScale="87" zoomScaleNormal="87" zoomScaleSheetLayoutView="87" workbookViewId="0">
      <selection activeCell="H34" sqref="H34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74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205.142</v>
      </c>
      <c r="D5" s="36">
        <v>72</v>
      </c>
      <c r="E5" s="36">
        <v>45</v>
      </c>
      <c r="F5" s="36">
        <f>C5+D5-E5</f>
        <v>232.142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874.86250000000098</v>
      </c>
      <c r="D7" s="36">
        <v>206.7</v>
      </c>
      <c r="E7" s="36">
        <v>150.85</v>
      </c>
      <c r="F7" s="36">
        <f>C7+D7-E7</f>
        <v>930.71250000000089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450.09</v>
      </c>
      <c r="D9" s="36">
        <v>0</v>
      </c>
      <c r="E9" s="36">
        <v>68.400000000000006</v>
      </c>
      <c r="F9" s="36">
        <f>C9+D9-E9</f>
        <v>381.68999999999994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202</v>
      </c>
      <c r="D12" s="36">
        <v>43.5</v>
      </c>
      <c r="E12" s="36">
        <v>80.5</v>
      </c>
      <c r="F12" s="36">
        <f t="shared" ref="F12:F18" si="0">C12+D12-E12</f>
        <v>165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442.00599999999997</v>
      </c>
      <c r="D13" s="36">
        <v>92.57</v>
      </c>
      <c r="E13" s="36">
        <v>210.12</v>
      </c>
      <c r="F13" s="36">
        <f t="shared" si="0"/>
        <v>324.45600000000002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107</v>
      </c>
      <c r="D14" s="36">
        <v>34</v>
      </c>
      <c r="E14" s="36">
        <v>29</v>
      </c>
      <c r="F14" s="36">
        <f t="shared" si="0"/>
        <v>112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36</v>
      </c>
      <c r="C15" s="36">
        <v>95.850408599999994</v>
      </c>
      <c r="D15" s="36">
        <v>8</v>
      </c>
      <c r="E15" s="36">
        <v>20.190000000000001</v>
      </c>
      <c r="F15" s="36">
        <f t="shared" si="0"/>
        <v>83.660408599999997</v>
      </c>
      <c r="G15" s="47" t="s">
        <v>37</v>
      </c>
      <c r="H15" s="47" t="s">
        <v>67</v>
      </c>
      <c r="J15" s="30"/>
    </row>
    <row r="16" spans="1:10" s="1" customFormat="1" ht="27" customHeight="1">
      <c r="A16" s="34">
        <v>6</v>
      </c>
      <c r="B16" s="35" t="s">
        <v>31</v>
      </c>
      <c r="C16" s="36">
        <v>55.8</v>
      </c>
      <c r="D16" s="36">
        <v>15</v>
      </c>
      <c r="E16" s="36">
        <v>14</v>
      </c>
      <c r="F16" s="36">
        <f t="shared" si="0"/>
        <v>56.8</v>
      </c>
      <c r="G16" s="47" t="s">
        <v>32</v>
      </c>
      <c r="H16" s="47" t="s">
        <v>33</v>
      </c>
      <c r="J16" s="30"/>
    </row>
    <row r="17" spans="1:10" s="1" customFormat="1" ht="27" customHeight="1">
      <c r="A17" s="34">
        <v>7</v>
      </c>
      <c r="B17" s="35" t="s">
        <v>41</v>
      </c>
      <c r="C17" s="36">
        <v>27.499341999999999</v>
      </c>
      <c r="D17" s="36">
        <v>53</v>
      </c>
      <c r="E17" s="36">
        <v>29.3</v>
      </c>
      <c r="F17" s="36">
        <f t="shared" si="0"/>
        <v>51.199342000000001</v>
      </c>
      <c r="G17" s="47" t="s">
        <v>42</v>
      </c>
      <c r="H17" s="47" t="s">
        <v>68</v>
      </c>
      <c r="J17" s="30"/>
    </row>
    <row r="18" spans="1:10" s="1" customFormat="1" ht="27" customHeight="1">
      <c r="A18" s="34">
        <v>8</v>
      </c>
      <c r="B18" s="35" t="s">
        <v>44</v>
      </c>
      <c r="C18" s="36">
        <v>655.7</v>
      </c>
      <c r="D18" s="36">
        <v>0</v>
      </c>
      <c r="E18" s="36">
        <v>36.299999999999997</v>
      </c>
      <c r="F18" s="36">
        <f t="shared" si="0"/>
        <v>619.40000000000009</v>
      </c>
      <c r="G18" s="47" t="s">
        <v>45</v>
      </c>
      <c r="H18" s="47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3115.9502506000008</v>
      </c>
      <c r="D19" s="41">
        <f>SUM(D11:D18)+D7+D5+D9</f>
        <v>524.77</v>
      </c>
      <c r="E19" s="41">
        <f>SUM(E11:E18)+E7+E5+E9</f>
        <v>683.66</v>
      </c>
      <c r="F19" s="41">
        <f>SUM(F11:F18)+F7+F5+F9</f>
        <v>2957.0602506000009</v>
      </c>
      <c r="G19" s="44"/>
      <c r="H19" s="44"/>
    </row>
    <row r="20" spans="1:10" s="3" customFormat="1" ht="27" hidden="1" customHeight="1">
      <c r="A20" s="56"/>
      <c r="B20" s="56"/>
      <c r="C20" s="56"/>
      <c r="D20" s="56"/>
      <c r="E20" s="56"/>
      <c r="F20" s="56"/>
      <c r="G20" s="56"/>
      <c r="H20" s="56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75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176.80199999999999</v>
      </c>
      <c r="D5" s="36">
        <v>91.27</v>
      </c>
      <c r="E5" s="36">
        <v>62.93</v>
      </c>
      <c r="F5" s="36">
        <f>C5+D5-E5</f>
        <v>205.142</v>
      </c>
      <c r="G5" s="37" t="s">
        <v>12</v>
      </c>
      <c r="H5" s="37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37"/>
      <c r="H6" s="37"/>
    </row>
    <row r="7" spans="1:10" s="1" customFormat="1" ht="27" customHeight="1">
      <c r="A7" s="34">
        <v>1</v>
      </c>
      <c r="B7" s="35" t="s">
        <v>16</v>
      </c>
      <c r="C7" s="36">
        <v>880.76250000000095</v>
      </c>
      <c r="D7" s="36">
        <v>378.38</v>
      </c>
      <c r="E7" s="36">
        <v>384.28</v>
      </c>
      <c r="F7" s="36">
        <f>C7+D7-E7</f>
        <v>874.86250000000086</v>
      </c>
      <c r="G7" s="37" t="s">
        <v>17</v>
      </c>
      <c r="H7" s="37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483.04</v>
      </c>
      <c r="D9" s="36">
        <v>20</v>
      </c>
      <c r="E9" s="36">
        <v>52.95</v>
      </c>
      <c r="F9" s="36">
        <f>C9+D9-E9</f>
        <v>450.09000000000003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55</v>
      </c>
      <c r="H11" s="43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201</v>
      </c>
      <c r="D12" s="36">
        <v>48.5</v>
      </c>
      <c r="E12" s="36">
        <v>47.5</v>
      </c>
      <c r="F12" s="36">
        <f t="shared" ref="F12:F18" si="0">C12+D12-E12</f>
        <v>202</v>
      </c>
      <c r="G12" s="42" t="s">
        <v>76</v>
      </c>
      <c r="H12" s="43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473.916</v>
      </c>
      <c r="D13" s="36">
        <v>33.29</v>
      </c>
      <c r="E13" s="36">
        <v>65.2</v>
      </c>
      <c r="F13" s="36">
        <f t="shared" si="0"/>
        <v>442.00600000000003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93</v>
      </c>
      <c r="D14" s="36">
        <v>35</v>
      </c>
      <c r="E14" s="36">
        <v>21</v>
      </c>
      <c r="F14" s="36">
        <f t="shared" si="0"/>
        <v>107</v>
      </c>
      <c r="G14" s="42" t="s">
        <v>30</v>
      </c>
      <c r="H14" s="43" t="s">
        <v>13</v>
      </c>
      <c r="J14" s="30"/>
    </row>
    <row r="15" spans="1:10" s="1" customFormat="1" ht="27" customHeight="1">
      <c r="A15" s="34">
        <v>5</v>
      </c>
      <c r="B15" s="35" t="s">
        <v>36</v>
      </c>
      <c r="C15" s="36">
        <v>94.850408599999994</v>
      </c>
      <c r="D15" s="36">
        <v>30</v>
      </c>
      <c r="E15" s="36">
        <v>29</v>
      </c>
      <c r="F15" s="36">
        <f t="shared" si="0"/>
        <v>95.850408599999994</v>
      </c>
      <c r="G15" s="42" t="s">
        <v>37</v>
      </c>
      <c r="H15" s="43" t="s">
        <v>67</v>
      </c>
      <c r="J15" s="30"/>
    </row>
    <row r="16" spans="1:10" s="1" customFormat="1" ht="27" customHeight="1">
      <c r="A16" s="34">
        <v>6</v>
      </c>
      <c r="B16" s="35" t="s">
        <v>31</v>
      </c>
      <c r="C16" s="36">
        <v>55.3</v>
      </c>
      <c r="D16" s="36">
        <v>15.5</v>
      </c>
      <c r="E16" s="36">
        <v>15</v>
      </c>
      <c r="F16" s="36">
        <f t="shared" si="0"/>
        <v>55.8</v>
      </c>
      <c r="G16" s="42" t="s">
        <v>32</v>
      </c>
      <c r="H16" s="43" t="s">
        <v>33</v>
      </c>
      <c r="J16" s="30"/>
    </row>
    <row r="17" spans="1:10" s="1" customFormat="1" ht="27" customHeight="1">
      <c r="A17" s="34">
        <v>7</v>
      </c>
      <c r="B17" s="35" t="s">
        <v>41</v>
      </c>
      <c r="C17" s="36">
        <v>24.399342000000001</v>
      </c>
      <c r="D17" s="36">
        <v>27.6</v>
      </c>
      <c r="E17" s="36">
        <v>24.5</v>
      </c>
      <c r="F17" s="36">
        <f t="shared" si="0"/>
        <v>27.499341999999999</v>
      </c>
      <c r="G17" s="42" t="s">
        <v>42</v>
      </c>
      <c r="H17" s="43" t="s">
        <v>68</v>
      </c>
      <c r="J17" s="30"/>
    </row>
    <row r="18" spans="1:10" s="1" customFormat="1" ht="27" customHeight="1">
      <c r="A18" s="34">
        <v>8</v>
      </c>
      <c r="B18" s="35" t="s">
        <v>44</v>
      </c>
      <c r="C18" s="36">
        <v>657.1</v>
      </c>
      <c r="D18" s="36">
        <v>33</v>
      </c>
      <c r="E18" s="36">
        <v>34.4</v>
      </c>
      <c r="F18" s="36">
        <f t="shared" si="0"/>
        <v>655.7</v>
      </c>
      <c r="G18" s="42" t="s">
        <v>45</v>
      </c>
      <c r="H18" s="43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3140.1702506000011</v>
      </c>
      <c r="D19" s="41">
        <f>SUM(D11:D18)+D7+D5+D9</f>
        <v>712.54</v>
      </c>
      <c r="E19" s="41">
        <f>SUM(E11:E18)+E7+E5+E9</f>
        <v>736.76</v>
      </c>
      <c r="F19" s="41">
        <f>SUM(F11:F18)+F7+F5+F9</f>
        <v>3115.9502506000008</v>
      </c>
      <c r="G19" s="44"/>
      <c r="H19" s="44"/>
    </row>
    <row r="20" spans="1:10" s="3" customFormat="1" ht="27" hidden="1" customHeight="1">
      <c r="A20" s="56"/>
      <c r="B20" s="56"/>
      <c r="C20" s="56"/>
      <c r="D20" s="56"/>
      <c r="E20" s="56"/>
      <c r="F20" s="56"/>
      <c r="G20" s="56"/>
      <c r="H20" s="56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1"/>
  <sheetViews>
    <sheetView view="pageBreakPreview" zoomScale="87" zoomScaleNormal="87" zoomScaleSheetLayoutView="87" workbookViewId="0">
      <selection activeCell="F16" sqref="F16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77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157.66999999999999</v>
      </c>
      <c r="D5" s="36">
        <v>73.06</v>
      </c>
      <c r="E5" s="36">
        <v>53.927999999999997</v>
      </c>
      <c r="F5" s="36">
        <f>C5+D5-E5</f>
        <v>176.80199999999999</v>
      </c>
      <c r="G5" s="37" t="s">
        <v>12</v>
      </c>
      <c r="H5" s="37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37"/>
      <c r="H6" s="37"/>
    </row>
    <row r="7" spans="1:10" s="1" customFormat="1" ht="27" customHeight="1">
      <c r="A7" s="34">
        <v>1</v>
      </c>
      <c r="B7" s="35" t="s">
        <v>16</v>
      </c>
      <c r="C7" s="36">
        <v>864.06250000000102</v>
      </c>
      <c r="D7" s="36">
        <v>323.45999999999998</v>
      </c>
      <c r="E7" s="36">
        <v>306.76</v>
      </c>
      <c r="F7" s="36">
        <f>C7+D7-E7</f>
        <v>880.76250000000095</v>
      </c>
      <c r="G7" s="37" t="s">
        <v>17</v>
      </c>
      <c r="H7" s="37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552.70000000000005</v>
      </c>
      <c r="D9" s="36">
        <v>20</v>
      </c>
      <c r="E9" s="36">
        <v>89.66</v>
      </c>
      <c r="F9" s="36">
        <f>C9+D9-E9</f>
        <v>483.04000000000008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55</v>
      </c>
      <c r="H11" s="43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145</v>
      </c>
      <c r="D12" s="36">
        <v>120.1</v>
      </c>
      <c r="E12" s="36">
        <v>64.099999999999994</v>
      </c>
      <c r="F12" s="36">
        <f t="shared" ref="F12:F18" si="0">C12+D12-E12</f>
        <v>201.00000000000003</v>
      </c>
      <c r="G12" s="42" t="s">
        <v>76</v>
      </c>
      <c r="H12" s="43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514.90599999999995</v>
      </c>
      <c r="D13" s="36">
        <v>39.36</v>
      </c>
      <c r="E13" s="36">
        <v>80.349999999999994</v>
      </c>
      <c r="F13" s="36">
        <f t="shared" si="0"/>
        <v>473.91599999999994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36</v>
      </c>
      <c r="C14" s="36">
        <v>146.85040860000001</v>
      </c>
      <c r="D14" s="36">
        <v>0</v>
      </c>
      <c r="E14" s="36">
        <v>52</v>
      </c>
      <c r="F14" s="36">
        <f t="shared" si="0"/>
        <v>94.850408600000009</v>
      </c>
      <c r="G14" s="42" t="s">
        <v>37</v>
      </c>
      <c r="H14" s="43" t="s">
        <v>67</v>
      </c>
      <c r="J14" s="30"/>
    </row>
    <row r="15" spans="1:10" s="1" customFormat="1" ht="27" customHeight="1">
      <c r="A15" s="34">
        <v>5</v>
      </c>
      <c r="B15" s="35" t="s">
        <v>29</v>
      </c>
      <c r="C15" s="36">
        <v>108.5</v>
      </c>
      <c r="D15" s="36">
        <v>16</v>
      </c>
      <c r="E15" s="36">
        <v>31.5</v>
      </c>
      <c r="F15" s="36">
        <f t="shared" si="0"/>
        <v>93</v>
      </c>
      <c r="G15" s="42" t="s">
        <v>30</v>
      </c>
      <c r="H15" s="43" t="s">
        <v>13</v>
      </c>
      <c r="J15" s="30"/>
    </row>
    <row r="16" spans="1:10" s="1" customFormat="1" ht="27" customHeight="1">
      <c r="A16" s="34">
        <v>6</v>
      </c>
      <c r="B16" s="35" t="s">
        <v>31</v>
      </c>
      <c r="C16" s="36">
        <v>56.3</v>
      </c>
      <c r="D16" s="36">
        <v>15.5</v>
      </c>
      <c r="E16" s="36">
        <v>16.5</v>
      </c>
      <c r="F16" s="36">
        <f t="shared" si="0"/>
        <v>55.3</v>
      </c>
      <c r="G16" s="42" t="s">
        <v>32</v>
      </c>
      <c r="H16" s="43" t="s">
        <v>33</v>
      </c>
      <c r="J16" s="30"/>
    </row>
    <row r="17" spans="1:10" s="1" customFormat="1" ht="27" customHeight="1">
      <c r="A17" s="34">
        <v>7</v>
      </c>
      <c r="B17" s="35" t="s">
        <v>41</v>
      </c>
      <c r="C17" s="36">
        <v>44.619342000000003</v>
      </c>
      <c r="D17" s="36">
        <v>23.9</v>
      </c>
      <c r="E17" s="36">
        <v>44.12</v>
      </c>
      <c r="F17" s="36">
        <f t="shared" si="0"/>
        <v>24.399341999999997</v>
      </c>
      <c r="G17" s="42" t="s">
        <v>42</v>
      </c>
      <c r="H17" s="43" t="s">
        <v>68</v>
      </c>
      <c r="J17" s="30"/>
    </row>
    <row r="18" spans="1:10" s="1" customFormat="1" ht="27" customHeight="1">
      <c r="A18" s="34">
        <v>8</v>
      </c>
      <c r="B18" s="35" t="s">
        <v>44</v>
      </c>
      <c r="C18" s="36">
        <v>597.4</v>
      </c>
      <c r="D18" s="36">
        <v>99</v>
      </c>
      <c r="E18" s="36">
        <v>39.299999999999997</v>
      </c>
      <c r="F18" s="36">
        <f t="shared" si="0"/>
        <v>657.1</v>
      </c>
      <c r="G18" s="42" t="s">
        <v>45</v>
      </c>
      <c r="H18" s="43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3188.0082506000008</v>
      </c>
      <c r="D19" s="41">
        <f>SUM(D11:D18)+D7+D5+D9</f>
        <v>730.37999999999988</v>
      </c>
      <c r="E19" s="41">
        <f>SUM(E11:E18)+E7+E5+E9</f>
        <v>778.21799999999996</v>
      </c>
      <c r="F19" s="41">
        <f>SUM(F11:F18)+F7+F5+F9</f>
        <v>3140.1702506000011</v>
      </c>
      <c r="G19" s="44"/>
      <c r="H19" s="44"/>
    </row>
    <row r="20" spans="1:10" s="3" customFormat="1" ht="27" hidden="1" customHeight="1">
      <c r="A20" s="56"/>
      <c r="B20" s="56"/>
      <c r="C20" s="56"/>
      <c r="D20" s="56"/>
      <c r="E20" s="56"/>
      <c r="F20" s="56"/>
      <c r="G20" s="56"/>
      <c r="H20" s="56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1"/>
  <sheetViews>
    <sheetView view="pageBreakPreview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78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189.91</v>
      </c>
      <c r="D5" s="36">
        <v>86.5</v>
      </c>
      <c r="E5" s="36">
        <f>118+0.74</f>
        <v>118.74</v>
      </c>
      <c r="F5" s="36">
        <f>C5+D5-E5</f>
        <v>157.66999999999996</v>
      </c>
      <c r="G5" s="37" t="s">
        <v>12</v>
      </c>
      <c r="H5" s="37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37"/>
      <c r="H6" s="37"/>
    </row>
    <row r="7" spans="1:10" s="1" customFormat="1" ht="27" customHeight="1">
      <c r="A7" s="34">
        <v>1</v>
      </c>
      <c r="B7" s="35" t="s">
        <v>16</v>
      </c>
      <c r="C7" s="36">
        <v>1021.0625</v>
      </c>
      <c r="D7" s="36">
        <v>311.49</v>
      </c>
      <c r="E7" s="36">
        <v>468.49</v>
      </c>
      <c r="F7" s="36">
        <f>C7+D7-E7</f>
        <v>864.0625</v>
      </c>
      <c r="G7" s="37" t="s">
        <v>17</v>
      </c>
      <c r="H7" s="37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696.41</v>
      </c>
      <c r="D9" s="36">
        <v>42.8</v>
      </c>
      <c r="E9" s="36">
        <v>186.51</v>
      </c>
      <c r="F9" s="36">
        <f>C9+D9-E9</f>
        <v>552.69999999999993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55</v>
      </c>
      <c r="H11" s="43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161</v>
      </c>
      <c r="D12" s="36">
        <v>59</v>
      </c>
      <c r="E12" s="36">
        <v>75</v>
      </c>
      <c r="F12" s="36">
        <f t="shared" ref="F12:F18" si="0">C12+D12-E12</f>
        <v>145</v>
      </c>
      <c r="G12" s="42" t="s">
        <v>76</v>
      </c>
      <c r="H12" s="43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510.35599999999999</v>
      </c>
      <c r="D13" s="36">
        <v>59.43</v>
      </c>
      <c r="E13" s="36">
        <v>54.88</v>
      </c>
      <c r="F13" s="36">
        <f t="shared" si="0"/>
        <v>514.90599999999995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36</v>
      </c>
      <c r="C14" s="36">
        <v>210.85040860000001</v>
      </c>
      <c r="D14" s="36">
        <v>0</v>
      </c>
      <c r="E14" s="36">
        <v>64</v>
      </c>
      <c r="F14" s="36">
        <f t="shared" si="0"/>
        <v>146.85040860000001</v>
      </c>
      <c r="G14" s="42" t="s">
        <v>37</v>
      </c>
      <c r="H14" s="43" t="s">
        <v>67</v>
      </c>
      <c r="J14" s="30"/>
    </row>
    <row r="15" spans="1:10" s="1" customFormat="1" ht="27" customHeight="1">
      <c r="A15" s="34">
        <v>5</v>
      </c>
      <c r="B15" s="35" t="s">
        <v>29</v>
      </c>
      <c r="C15" s="36">
        <v>107.5</v>
      </c>
      <c r="D15" s="36">
        <v>16</v>
      </c>
      <c r="E15" s="36">
        <v>15</v>
      </c>
      <c r="F15" s="36">
        <f t="shared" si="0"/>
        <v>108.5</v>
      </c>
      <c r="G15" s="42" t="s">
        <v>30</v>
      </c>
      <c r="H15" s="43" t="s">
        <v>13</v>
      </c>
      <c r="J15" s="30"/>
    </row>
    <row r="16" spans="1:10" s="1" customFormat="1" ht="27" customHeight="1">
      <c r="A16" s="34">
        <v>6</v>
      </c>
      <c r="B16" s="35" t="s">
        <v>31</v>
      </c>
      <c r="C16" s="36">
        <v>60.3</v>
      </c>
      <c r="D16" s="36">
        <v>14.5</v>
      </c>
      <c r="E16" s="36">
        <v>18.5</v>
      </c>
      <c r="F16" s="36">
        <f t="shared" si="0"/>
        <v>56.3</v>
      </c>
      <c r="G16" s="42" t="s">
        <v>32</v>
      </c>
      <c r="H16" s="43" t="s">
        <v>33</v>
      </c>
      <c r="J16" s="30"/>
    </row>
    <row r="17" spans="1:10" s="1" customFormat="1" ht="27" customHeight="1">
      <c r="A17" s="34">
        <v>7</v>
      </c>
      <c r="B17" s="35" t="s">
        <v>41</v>
      </c>
      <c r="C17" s="36">
        <v>93.169342</v>
      </c>
      <c r="D17" s="36">
        <v>18.05</v>
      </c>
      <c r="E17" s="36">
        <v>66.599999999999994</v>
      </c>
      <c r="F17" s="36">
        <f t="shared" si="0"/>
        <v>44.619342000000003</v>
      </c>
      <c r="G17" s="42" t="s">
        <v>42</v>
      </c>
      <c r="H17" s="43" t="s">
        <v>68</v>
      </c>
      <c r="J17" s="30"/>
    </row>
    <row r="18" spans="1:10" s="1" customFormat="1" ht="27" customHeight="1">
      <c r="A18" s="34">
        <v>8</v>
      </c>
      <c r="B18" s="35" t="s">
        <v>44</v>
      </c>
      <c r="C18" s="36">
        <v>677</v>
      </c>
      <c r="D18" s="36">
        <v>0</v>
      </c>
      <c r="E18" s="36">
        <v>79.599999999999994</v>
      </c>
      <c r="F18" s="36">
        <f t="shared" si="0"/>
        <v>597.4</v>
      </c>
      <c r="G18" s="42" t="s">
        <v>45</v>
      </c>
      <c r="H18" s="43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3727.5582505999996</v>
      </c>
      <c r="D19" s="41">
        <f>SUM(D11:D18)+D7+D5+D9</f>
        <v>607.77</v>
      </c>
      <c r="E19" s="41">
        <f>SUM(E11:E18)+E7+E5+E9</f>
        <v>1147.3200000000002</v>
      </c>
      <c r="F19" s="41">
        <f>SUM(F11:F18)+F7+F5+F9</f>
        <v>3188.0082505999999</v>
      </c>
      <c r="G19" s="44"/>
      <c r="H19" s="44"/>
    </row>
    <row r="20" spans="1:10" s="3" customFormat="1" ht="27" hidden="1" customHeight="1">
      <c r="A20" s="56"/>
      <c r="B20" s="56"/>
      <c r="C20" s="56"/>
      <c r="D20" s="56"/>
      <c r="E20" s="56"/>
      <c r="F20" s="56"/>
      <c r="G20" s="56"/>
      <c r="H20" s="56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1"/>
  <sheetViews>
    <sheetView view="pageBreakPreview" topLeftCell="A7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79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298.56</v>
      </c>
      <c r="D5" s="36">
        <v>92.83</v>
      </c>
      <c r="E5" s="36">
        <v>145.80000000000001</v>
      </c>
      <c r="F5" s="36">
        <f>C5+D5-E5-55.68</f>
        <v>189.90999999999997</v>
      </c>
      <c r="G5" s="37" t="s">
        <v>12</v>
      </c>
      <c r="H5" s="37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37"/>
      <c r="H6" s="37"/>
    </row>
    <row r="7" spans="1:10" s="1" customFormat="1" ht="27" customHeight="1">
      <c r="A7" s="34">
        <v>1</v>
      </c>
      <c r="B7" s="35" t="s">
        <v>16</v>
      </c>
      <c r="C7" s="36">
        <v>1029.3025</v>
      </c>
      <c r="D7" s="36">
        <v>388.35</v>
      </c>
      <c r="E7" s="36">
        <v>396.59</v>
      </c>
      <c r="F7" s="36">
        <f>C7+D7-E7</f>
        <v>1021.0625000000002</v>
      </c>
      <c r="G7" s="37" t="s">
        <v>17</v>
      </c>
      <c r="H7" s="37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669.77</v>
      </c>
      <c r="D9" s="36">
        <v>369.17</v>
      </c>
      <c r="E9" s="36">
        <v>342.53</v>
      </c>
      <c r="F9" s="36">
        <f>C9+D9-E9</f>
        <v>696.41000000000008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55</v>
      </c>
      <c r="H11" s="43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230</v>
      </c>
      <c r="D12" s="36">
        <v>45</v>
      </c>
      <c r="E12" s="36">
        <v>114</v>
      </c>
      <c r="F12" s="36">
        <f t="shared" ref="F12:F18" si="0">C12+D12-E12</f>
        <v>161</v>
      </c>
      <c r="G12" s="42" t="s">
        <v>76</v>
      </c>
      <c r="H12" s="43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462.26600000000002</v>
      </c>
      <c r="D13" s="36">
        <v>196.85</v>
      </c>
      <c r="E13" s="36">
        <v>148.76</v>
      </c>
      <c r="F13" s="36">
        <f t="shared" si="0"/>
        <v>510.35599999999999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36</v>
      </c>
      <c r="C14" s="36">
        <v>283.1404086</v>
      </c>
      <c r="D14" s="36">
        <v>4.5</v>
      </c>
      <c r="E14" s="36">
        <v>76.790000000000006</v>
      </c>
      <c r="F14" s="36">
        <f t="shared" si="0"/>
        <v>210.85040859999998</v>
      </c>
      <c r="G14" s="42" t="s">
        <v>37</v>
      </c>
      <c r="H14" s="43" t="s">
        <v>67</v>
      </c>
      <c r="J14" s="30"/>
    </row>
    <row r="15" spans="1:10" s="1" customFormat="1" ht="27" customHeight="1">
      <c r="A15" s="34">
        <v>5</v>
      </c>
      <c r="B15" s="35" t="s">
        <v>29</v>
      </c>
      <c r="C15" s="36">
        <v>117.5</v>
      </c>
      <c r="D15" s="36">
        <v>11</v>
      </c>
      <c r="E15" s="36">
        <v>21</v>
      </c>
      <c r="F15" s="36">
        <f t="shared" si="0"/>
        <v>107.5</v>
      </c>
      <c r="G15" s="42" t="s">
        <v>30</v>
      </c>
      <c r="H15" s="43" t="s">
        <v>13</v>
      </c>
      <c r="J15" s="30"/>
    </row>
    <row r="16" spans="1:10" s="1" customFormat="1" ht="27" customHeight="1">
      <c r="A16" s="34">
        <v>6</v>
      </c>
      <c r="B16" s="35" t="s">
        <v>41</v>
      </c>
      <c r="C16" s="36">
        <v>112.67934200000001</v>
      </c>
      <c r="D16" s="36">
        <v>10.81</v>
      </c>
      <c r="E16" s="36">
        <v>30.32</v>
      </c>
      <c r="F16" s="36">
        <f t="shared" si="0"/>
        <v>93.169342</v>
      </c>
      <c r="G16" s="42" t="s">
        <v>42</v>
      </c>
      <c r="H16" s="43" t="s">
        <v>68</v>
      </c>
      <c r="J16" s="30"/>
    </row>
    <row r="17" spans="1:10" s="1" customFormat="1" ht="27" customHeight="1">
      <c r="A17" s="34">
        <v>7</v>
      </c>
      <c r="B17" s="35" t="s">
        <v>31</v>
      </c>
      <c r="C17" s="36">
        <v>65.3</v>
      </c>
      <c r="D17" s="36">
        <v>13</v>
      </c>
      <c r="E17" s="36">
        <v>18</v>
      </c>
      <c r="F17" s="36">
        <f t="shared" si="0"/>
        <v>60.3</v>
      </c>
      <c r="G17" s="42" t="s">
        <v>32</v>
      </c>
      <c r="H17" s="43" t="s">
        <v>33</v>
      </c>
      <c r="J17" s="30"/>
    </row>
    <row r="18" spans="1:10" s="1" customFormat="1" ht="27" customHeight="1">
      <c r="A18" s="34">
        <v>8</v>
      </c>
      <c r="B18" s="35" t="s">
        <v>44</v>
      </c>
      <c r="C18" s="36">
        <v>752.4</v>
      </c>
      <c r="D18" s="36">
        <v>0</v>
      </c>
      <c r="E18" s="36">
        <v>75.400000000000006</v>
      </c>
      <c r="F18" s="36">
        <f t="shared" si="0"/>
        <v>677</v>
      </c>
      <c r="G18" s="42" t="s">
        <v>45</v>
      </c>
      <c r="H18" s="43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4020.9182505999997</v>
      </c>
      <c r="D19" s="41">
        <f>SUM(D11:D18)+D7+D5+D9</f>
        <v>1131.51</v>
      </c>
      <c r="E19" s="41">
        <f>SUM(E11:E18)+E7+E5+E9</f>
        <v>1369.1899999999998</v>
      </c>
      <c r="F19" s="41">
        <f>SUM(F11:F18)+F7+F5+F9</f>
        <v>3727.5582506000001</v>
      </c>
      <c r="G19" s="44"/>
      <c r="H19" s="44"/>
    </row>
    <row r="20" spans="1:10" s="3" customFormat="1" ht="27" customHeight="1">
      <c r="A20" s="56"/>
      <c r="B20" s="56"/>
      <c r="C20" s="56"/>
      <c r="D20" s="56"/>
      <c r="E20" s="56"/>
      <c r="F20" s="56"/>
      <c r="G20" s="56"/>
      <c r="H20" s="56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view="pageBreakPreview" zoomScale="87" zoomScaleNormal="87" zoomScaleSheetLayoutView="87" workbookViewId="0">
      <selection activeCell="G25" sqref="G25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50" t="s">
        <v>0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18" customHeight="1">
      <c r="A3" s="53" t="s">
        <v>109</v>
      </c>
      <c r="B3" s="53"/>
      <c r="C3" s="53"/>
      <c r="D3" s="53"/>
      <c r="E3" s="53"/>
      <c r="F3" s="53"/>
      <c r="G3" s="53"/>
      <c r="H3" s="53"/>
    </row>
    <row r="4" spans="1:10" s="1" customFormat="1" ht="24.95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4.95" customHeight="1">
      <c r="A5" s="34">
        <v>1</v>
      </c>
      <c r="B5" s="35" t="s">
        <v>11</v>
      </c>
      <c r="C5" s="36">
        <v>200</v>
      </c>
      <c r="D5" s="36">
        <v>0</v>
      </c>
      <c r="E5" s="36">
        <v>0</v>
      </c>
      <c r="F5" s="36">
        <f>C5+D5-E5</f>
        <v>200</v>
      </c>
      <c r="G5" s="45" t="s">
        <v>12</v>
      </c>
      <c r="H5" s="45" t="s">
        <v>13</v>
      </c>
    </row>
    <row r="6" spans="1:10" s="1" customFormat="1" ht="24.95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4.95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4.95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.95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4.95" customHeight="1">
      <c r="A10" s="33" t="s">
        <v>3</v>
      </c>
      <c r="B10" s="37" t="s">
        <v>4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.95" customHeight="1">
      <c r="A11" s="34">
        <v>1</v>
      </c>
      <c r="B11" s="35" t="s">
        <v>22</v>
      </c>
      <c r="C11" s="36">
        <v>20</v>
      </c>
      <c r="D11" s="36">
        <v>36</v>
      </c>
      <c r="E11" s="36">
        <v>36</v>
      </c>
      <c r="F11" s="36">
        <f t="shared" ref="F11:F20" si="0">C11+D11-E11</f>
        <v>20</v>
      </c>
      <c r="G11" s="46" t="s">
        <v>23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487</v>
      </c>
      <c r="D12" s="36">
        <v>103</v>
      </c>
      <c r="E12" s="36">
        <v>116</v>
      </c>
      <c r="F12" s="36">
        <f t="shared" si="0"/>
        <v>474</v>
      </c>
      <c r="G12" s="47" t="s">
        <v>25</v>
      </c>
      <c r="H12" s="47" t="s">
        <v>13</v>
      </c>
      <c r="J12" s="30"/>
    </row>
    <row r="13" spans="1:10" s="1" customFormat="1" ht="24.95" customHeight="1">
      <c r="A13" s="34">
        <v>3</v>
      </c>
      <c r="B13" s="35" t="s">
        <v>26</v>
      </c>
      <c r="C13" s="36">
        <v>291.28000000000003</v>
      </c>
      <c r="D13" s="36">
        <v>38.17</v>
      </c>
      <c r="E13" s="36">
        <v>49.839999999999996</v>
      </c>
      <c r="F13" s="36">
        <f t="shared" si="0"/>
        <v>279.61000000000007</v>
      </c>
      <c r="G13" s="47" t="s">
        <v>27</v>
      </c>
      <c r="H13" s="47" t="s">
        <v>28</v>
      </c>
      <c r="J13" s="30"/>
    </row>
    <row r="14" spans="1:10" s="1" customFormat="1" ht="24.95" customHeight="1">
      <c r="A14" s="34">
        <v>4</v>
      </c>
      <c r="B14" s="35" t="s">
        <v>29</v>
      </c>
      <c r="C14" s="36">
        <v>51</v>
      </c>
      <c r="D14" s="36">
        <v>11</v>
      </c>
      <c r="E14" s="36">
        <v>10</v>
      </c>
      <c r="F14" s="36">
        <f t="shared" si="0"/>
        <v>52</v>
      </c>
      <c r="G14" s="47" t="s">
        <v>30</v>
      </c>
      <c r="H14" s="47" t="s">
        <v>13</v>
      </c>
      <c r="J14" s="30"/>
    </row>
    <row r="15" spans="1:10" s="1" customFormat="1" ht="24.95" customHeight="1">
      <c r="A15" s="34">
        <v>5</v>
      </c>
      <c r="B15" s="35" t="s">
        <v>31</v>
      </c>
      <c r="C15" s="36">
        <v>35.400000000000006</v>
      </c>
      <c r="D15" s="36">
        <v>10.5</v>
      </c>
      <c r="E15" s="36">
        <v>10.5</v>
      </c>
      <c r="F15" s="36">
        <f t="shared" si="0"/>
        <v>35.400000000000006</v>
      </c>
      <c r="G15" s="47" t="s">
        <v>32</v>
      </c>
      <c r="H15" s="47" t="s">
        <v>33</v>
      </c>
      <c r="J15" s="30"/>
    </row>
    <row r="16" spans="1:10" s="1" customFormat="1" ht="24.95" customHeight="1">
      <c r="A16" s="34">
        <v>6</v>
      </c>
      <c r="B16" s="35" t="s">
        <v>36</v>
      </c>
      <c r="C16" s="36">
        <v>24.160000000000004</v>
      </c>
      <c r="D16" s="36">
        <v>7.79</v>
      </c>
      <c r="E16" s="36">
        <v>3.6</v>
      </c>
      <c r="F16" s="36">
        <f t="shared" si="0"/>
        <v>28.35</v>
      </c>
      <c r="G16" s="47" t="s">
        <v>37</v>
      </c>
      <c r="H16" s="47" t="s">
        <v>38</v>
      </c>
      <c r="J16" s="30"/>
    </row>
    <row r="17" spans="1:10" s="1" customFormat="1" ht="24.95" customHeight="1">
      <c r="A17" s="34">
        <v>7</v>
      </c>
      <c r="B17" s="45" t="s">
        <v>39</v>
      </c>
      <c r="C17" s="36">
        <v>22.99</v>
      </c>
      <c r="D17" s="36">
        <v>12</v>
      </c>
      <c r="E17" s="36">
        <v>10.93</v>
      </c>
      <c r="F17" s="36">
        <f t="shared" si="0"/>
        <v>24.059999999999995</v>
      </c>
      <c r="G17" s="47" t="s">
        <v>40</v>
      </c>
      <c r="H17" s="47" t="s">
        <v>28</v>
      </c>
      <c r="J17" s="30"/>
    </row>
    <row r="18" spans="1:10" s="1" customFormat="1" ht="24.95" customHeight="1">
      <c r="A18" s="34">
        <v>8</v>
      </c>
      <c r="B18" s="45" t="s">
        <v>34</v>
      </c>
      <c r="C18" s="36">
        <v>35.349999999999994</v>
      </c>
      <c r="D18" s="36">
        <v>1.1000000000000001</v>
      </c>
      <c r="E18" s="36">
        <v>26.05</v>
      </c>
      <c r="F18" s="36">
        <f>C18+D18-E18</f>
        <v>10.399999999999995</v>
      </c>
      <c r="G18" s="47" t="s">
        <v>35</v>
      </c>
      <c r="H18" s="47" t="s">
        <v>13</v>
      </c>
      <c r="J18" s="30"/>
    </row>
    <row r="19" spans="1:10" s="1" customFormat="1" ht="24.95" customHeight="1">
      <c r="A19" s="34">
        <v>9</v>
      </c>
      <c r="B19" s="35" t="s">
        <v>41</v>
      </c>
      <c r="C19" s="36">
        <v>6.6000000000000014</v>
      </c>
      <c r="D19" s="36">
        <v>11.3</v>
      </c>
      <c r="E19" s="36">
        <v>15.5</v>
      </c>
      <c r="F19" s="36">
        <f t="shared" si="0"/>
        <v>2.4000000000000021</v>
      </c>
      <c r="G19" s="47" t="s">
        <v>42</v>
      </c>
      <c r="H19" s="47" t="s">
        <v>43</v>
      </c>
      <c r="J19" s="30"/>
    </row>
    <row r="20" spans="1:10" s="1" customFormat="1" ht="24.95" customHeight="1">
      <c r="A20" s="34">
        <v>10</v>
      </c>
      <c r="B20" s="35" t="s">
        <v>44</v>
      </c>
      <c r="C20" s="36">
        <v>117.8</v>
      </c>
      <c r="D20" s="36">
        <v>5.2</v>
      </c>
      <c r="E20" s="36">
        <v>23.5</v>
      </c>
      <c r="F20" s="36">
        <f t="shared" si="0"/>
        <v>99.5</v>
      </c>
      <c r="G20" s="47" t="s">
        <v>45</v>
      </c>
      <c r="H20" s="47" t="s">
        <v>13</v>
      </c>
      <c r="J20" s="30"/>
    </row>
    <row r="21" spans="1:10" s="3" customFormat="1" ht="24.95" customHeight="1">
      <c r="A21" s="54" t="s">
        <v>46</v>
      </c>
      <c r="B21" s="55"/>
      <c r="C21" s="41">
        <f>SUM(C11:C20)+C7+C5+C9</f>
        <v>1291.58</v>
      </c>
      <c r="D21" s="41">
        <f>SUM(D11:D20)+D7+D5+D9</f>
        <v>236.06</v>
      </c>
      <c r="E21" s="41">
        <f>SUM(E11:E20)+E7+E5+E9</f>
        <v>301.92</v>
      </c>
      <c r="F21" s="41">
        <f>SUM(F11:F20)+F7+F5+F9</f>
        <v>1225.72</v>
      </c>
      <c r="G21" s="44"/>
      <c r="H21" s="49"/>
    </row>
    <row r="22" spans="1:10" ht="21.95" customHeight="1"/>
  </sheetData>
  <mergeCells count="3">
    <mergeCell ref="A2:H2"/>
    <mergeCell ref="A3:H3"/>
    <mergeCell ref="A21:B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0"/>
  <sheetViews>
    <sheetView view="pageBreakPreview" zoomScale="87" zoomScaleNormal="87" zoomScaleSheetLayoutView="87" workbookViewId="0">
      <selection activeCell="O12" sqref="O12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30" customHeight="1">
      <c r="A3" s="53" t="s">
        <v>80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179.99</v>
      </c>
      <c r="D5" s="36">
        <v>444.39</v>
      </c>
      <c r="E5" s="36">
        <v>325.82</v>
      </c>
      <c r="F5" s="36">
        <f>C5+D5-E5</f>
        <v>298.56</v>
      </c>
      <c r="G5" s="37" t="s">
        <v>12</v>
      </c>
      <c r="H5" s="37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37"/>
      <c r="H6" s="37"/>
    </row>
    <row r="7" spans="1:10" s="1" customFormat="1" ht="27" customHeight="1">
      <c r="A7" s="34">
        <v>1</v>
      </c>
      <c r="B7" s="35" t="s">
        <v>16</v>
      </c>
      <c r="C7" s="36">
        <v>978.36250000000098</v>
      </c>
      <c r="D7" s="36">
        <v>521.25</v>
      </c>
      <c r="E7" s="36">
        <v>470.31</v>
      </c>
      <c r="F7" s="36">
        <f>C7+D7-E7</f>
        <v>1029.3025000000011</v>
      </c>
      <c r="G7" s="37" t="s">
        <v>17</v>
      </c>
      <c r="H7" s="37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656.54</v>
      </c>
      <c r="D9" s="36">
        <v>552.42999999999995</v>
      </c>
      <c r="E9" s="36">
        <v>539.20000000000005</v>
      </c>
      <c r="F9" s="36">
        <f>C9+D9-E9</f>
        <v>669.76999999999975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8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9">
        <v>0</v>
      </c>
      <c r="D11" s="39">
        <v>0</v>
      </c>
      <c r="E11" s="40">
        <v>0</v>
      </c>
      <c r="F11" s="39">
        <f t="shared" ref="F11:F18" si="0">C11+D11-E11</f>
        <v>0</v>
      </c>
      <c r="G11" s="42" t="s">
        <v>55</v>
      </c>
      <c r="H11" s="43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9">
        <v>264</v>
      </c>
      <c r="D12" s="39">
        <v>41</v>
      </c>
      <c r="E12" s="40">
        <v>75</v>
      </c>
      <c r="F12" s="39">
        <f t="shared" si="0"/>
        <v>230</v>
      </c>
      <c r="G12" s="42" t="s">
        <v>76</v>
      </c>
      <c r="H12" s="43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40">
        <v>425.37599999999998</v>
      </c>
      <c r="D13" s="40">
        <v>80.02</v>
      </c>
      <c r="E13" s="40">
        <v>43.13</v>
      </c>
      <c r="F13" s="39">
        <f t="shared" si="0"/>
        <v>462.26599999999996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36</v>
      </c>
      <c r="C14" s="39">
        <v>328.1404086</v>
      </c>
      <c r="D14" s="39">
        <v>0</v>
      </c>
      <c r="E14" s="40">
        <v>45</v>
      </c>
      <c r="F14" s="39">
        <f t="shared" si="0"/>
        <v>283.1404086</v>
      </c>
      <c r="G14" s="42" t="s">
        <v>37</v>
      </c>
      <c r="H14" s="43" t="s">
        <v>67</v>
      </c>
      <c r="J14" s="30"/>
    </row>
    <row r="15" spans="1:10" s="1" customFormat="1" ht="27" customHeight="1">
      <c r="A15" s="34">
        <v>5</v>
      </c>
      <c r="B15" s="35" t="s">
        <v>29</v>
      </c>
      <c r="C15" s="40">
        <v>110.5</v>
      </c>
      <c r="D15" s="40">
        <v>26</v>
      </c>
      <c r="E15" s="40">
        <v>19</v>
      </c>
      <c r="F15" s="39">
        <f t="shared" si="0"/>
        <v>117.5</v>
      </c>
      <c r="G15" s="42" t="s">
        <v>30</v>
      </c>
      <c r="H15" s="43" t="s">
        <v>13</v>
      </c>
      <c r="J15" s="30"/>
    </row>
    <row r="16" spans="1:10" s="1" customFormat="1" ht="27" customHeight="1">
      <c r="A16" s="34">
        <v>6</v>
      </c>
      <c r="B16" s="35" t="s">
        <v>41</v>
      </c>
      <c r="C16" s="40">
        <v>94.479342000000003</v>
      </c>
      <c r="D16" s="40">
        <v>56.5</v>
      </c>
      <c r="E16" s="40">
        <v>38.299999999999997</v>
      </c>
      <c r="F16" s="39">
        <f t="shared" si="0"/>
        <v>112.67934200000001</v>
      </c>
      <c r="G16" s="42" t="s">
        <v>42</v>
      </c>
      <c r="H16" s="43" t="s">
        <v>68</v>
      </c>
      <c r="J16" s="30"/>
    </row>
    <row r="17" spans="1:10" s="1" customFormat="1" ht="27" customHeight="1">
      <c r="A17" s="34">
        <v>7</v>
      </c>
      <c r="B17" s="35" t="s">
        <v>31</v>
      </c>
      <c r="C17" s="40">
        <v>70.3</v>
      </c>
      <c r="D17" s="40">
        <v>14</v>
      </c>
      <c r="E17" s="40">
        <v>19</v>
      </c>
      <c r="F17" s="39">
        <f t="shared" si="0"/>
        <v>65.3</v>
      </c>
      <c r="G17" s="42" t="s">
        <v>32</v>
      </c>
      <c r="H17" s="43" t="s">
        <v>33</v>
      </c>
      <c r="J17" s="30"/>
    </row>
    <row r="18" spans="1:10" s="1" customFormat="1" ht="27" customHeight="1">
      <c r="A18" s="34">
        <v>8</v>
      </c>
      <c r="B18" s="35" t="s">
        <v>44</v>
      </c>
      <c r="C18" s="39">
        <v>791.3</v>
      </c>
      <c r="D18" s="39">
        <v>0</v>
      </c>
      <c r="E18" s="40">
        <v>38.9</v>
      </c>
      <c r="F18" s="39">
        <f t="shared" si="0"/>
        <v>752.4</v>
      </c>
      <c r="G18" s="42" t="s">
        <v>45</v>
      </c>
      <c r="H18" s="43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3898.9882506000013</v>
      </c>
      <c r="D19" s="41">
        <f>SUM(D11:D18)+D7+D5+D9</f>
        <v>1735.5899999999997</v>
      </c>
      <c r="E19" s="41">
        <f>SUM(E11:E18)+E7+E5+E9</f>
        <v>1613.66</v>
      </c>
      <c r="F19" s="41">
        <f>SUM(F11:F18)+F7+F5+F9</f>
        <v>4020.9182506000006</v>
      </c>
      <c r="G19" s="44"/>
      <c r="H19" s="44"/>
    </row>
    <row r="20" spans="1:10" ht="20.25" customHeight="1"/>
  </sheetData>
  <mergeCells count="3">
    <mergeCell ref="A2:H2"/>
    <mergeCell ref="A3:H3"/>
    <mergeCell ref="A19:B19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1"/>
  <sheetViews>
    <sheetView view="pageBreakPreview" topLeftCell="A13" zoomScale="87" zoomScaleNormal="87" zoomScaleSheetLayoutView="87" workbookViewId="0">
      <selection activeCell="E14" sqref="E14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7" t="s">
        <v>81</v>
      </c>
      <c r="B2" s="57"/>
      <c r="C2" s="57"/>
      <c r="D2" s="57"/>
      <c r="E2" s="57"/>
      <c r="F2" s="57"/>
      <c r="G2" s="57"/>
      <c r="H2" s="57"/>
    </row>
    <row r="3" spans="1:10" ht="32.25" customHeight="1">
      <c r="A3" s="58" t="s">
        <v>82</v>
      </c>
      <c r="B3" s="58"/>
      <c r="C3" s="58"/>
      <c r="D3" s="58"/>
      <c r="E3" s="58"/>
      <c r="F3" s="58"/>
      <c r="G3" s="58"/>
      <c r="H3" s="58"/>
    </row>
    <row r="4" spans="1:10" s="1" customFormat="1" ht="30.95" customHeight="1">
      <c r="A4" s="7" t="s">
        <v>3</v>
      </c>
      <c r="B4" s="7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</row>
    <row r="5" spans="1:10" s="1" customFormat="1" ht="29.25" customHeight="1">
      <c r="A5" s="9">
        <v>1</v>
      </c>
      <c r="B5" s="10" t="s">
        <v>49</v>
      </c>
      <c r="C5" s="11">
        <v>1298.93</v>
      </c>
      <c r="D5" s="11">
        <v>140.59</v>
      </c>
      <c r="E5" s="11">
        <f>92.74+1166.79</f>
        <v>1259.53</v>
      </c>
      <c r="F5" s="11">
        <f>C5+D5-E5</f>
        <v>179.99</v>
      </c>
      <c r="G5" s="22" t="s">
        <v>83</v>
      </c>
      <c r="H5" s="22" t="s">
        <v>13</v>
      </c>
    </row>
    <row r="6" spans="1:10" s="1" customFormat="1" ht="30.95" customHeight="1">
      <c r="A6" s="13" t="s">
        <v>3</v>
      </c>
      <c r="B6" s="13" t="s">
        <v>4</v>
      </c>
      <c r="C6" s="13" t="s">
        <v>5</v>
      </c>
      <c r="D6" s="13" t="s">
        <v>14</v>
      </c>
      <c r="E6" s="13" t="s">
        <v>15</v>
      </c>
      <c r="F6" s="13" t="s">
        <v>8</v>
      </c>
      <c r="G6" s="22"/>
      <c r="H6" s="22"/>
    </row>
    <row r="7" spans="1:10" s="1" customFormat="1" ht="30" customHeight="1">
      <c r="A7" s="9">
        <v>1</v>
      </c>
      <c r="B7" s="10" t="s">
        <v>84</v>
      </c>
      <c r="C7" s="11">
        <v>992.64250000000004</v>
      </c>
      <c r="D7" s="11">
        <v>547.95000000000005</v>
      </c>
      <c r="E7" s="11">
        <v>562.23</v>
      </c>
      <c r="F7" s="11">
        <f>C7+D7-E7</f>
        <v>978.36250000000018</v>
      </c>
      <c r="G7" s="22" t="s">
        <v>17</v>
      </c>
      <c r="H7" s="22" t="s">
        <v>13</v>
      </c>
    </row>
    <row r="8" spans="1:10" s="1" customFormat="1" ht="30.95" customHeight="1">
      <c r="A8" s="13" t="s">
        <v>3</v>
      </c>
      <c r="B8" s="13" t="s">
        <v>4</v>
      </c>
      <c r="C8" s="13" t="s">
        <v>5</v>
      </c>
      <c r="D8" s="13" t="s">
        <v>18</v>
      </c>
      <c r="E8" s="13" t="s">
        <v>15</v>
      </c>
      <c r="F8" s="13" t="s">
        <v>8</v>
      </c>
      <c r="G8" s="22"/>
      <c r="H8" s="22"/>
    </row>
    <row r="9" spans="1:10" s="1" customFormat="1" ht="30" customHeight="1">
      <c r="A9" s="9">
        <v>1</v>
      </c>
      <c r="B9" s="10" t="s">
        <v>85</v>
      </c>
      <c r="C9" s="11">
        <v>636.22</v>
      </c>
      <c r="D9" s="11">
        <v>524.11</v>
      </c>
      <c r="E9" s="11">
        <v>503.79</v>
      </c>
      <c r="F9" s="11">
        <f>C9+D9-E9</f>
        <v>656.54</v>
      </c>
      <c r="G9" s="22"/>
      <c r="H9" s="22"/>
    </row>
    <row r="10" spans="1:10" s="2" customFormat="1" ht="30.95" customHeight="1">
      <c r="A10" s="14" t="s">
        <v>3</v>
      </c>
      <c r="B10" s="15" t="s">
        <v>50</v>
      </c>
      <c r="C10" s="15" t="s">
        <v>5</v>
      </c>
      <c r="D10" s="7" t="s">
        <v>20</v>
      </c>
      <c r="E10" s="7" t="s">
        <v>21</v>
      </c>
      <c r="F10" s="7" t="s">
        <v>8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0</v>
      </c>
      <c r="D11" s="18">
        <v>0</v>
      </c>
      <c r="E11" s="25">
        <v>0</v>
      </c>
      <c r="F11" s="18">
        <f t="shared" ref="F11:F18" si="0">C11+D11-E11</f>
        <v>0</v>
      </c>
      <c r="G11" s="26" t="s">
        <v>55</v>
      </c>
      <c r="H11" s="27" t="s">
        <v>13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248</v>
      </c>
      <c r="D12" s="18">
        <v>86</v>
      </c>
      <c r="E12" s="25">
        <v>70</v>
      </c>
      <c r="F12" s="18">
        <f t="shared" si="0"/>
        <v>264</v>
      </c>
      <c r="G12" s="28" t="s">
        <v>25</v>
      </c>
      <c r="H12" s="27" t="s">
        <v>13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442.08600000000001</v>
      </c>
      <c r="D13" s="19">
        <v>20.86</v>
      </c>
      <c r="E13" s="19">
        <v>37.57</v>
      </c>
      <c r="F13" s="18">
        <f t="shared" si="0"/>
        <v>425.37600000000003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36</v>
      </c>
      <c r="C14" s="18">
        <v>347.34040859999999</v>
      </c>
      <c r="D14" s="18">
        <v>0</v>
      </c>
      <c r="E14" s="19">
        <v>19.2</v>
      </c>
      <c r="F14" s="18">
        <f t="shared" si="0"/>
        <v>328.1404086</v>
      </c>
      <c r="G14" s="28" t="s">
        <v>86</v>
      </c>
      <c r="H14" s="27" t="s">
        <v>87</v>
      </c>
      <c r="J14" s="30"/>
    </row>
    <row r="15" spans="1:10" s="1" customFormat="1" ht="32.25" customHeight="1">
      <c r="A15" s="16">
        <v>5</v>
      </c>
      <c r="B15" s="20" t="s">
        <v>29</v>
      </c>
      <c r="C15" s="19">
        <v>86.5</v>
      </c>
      <c r="D15" s="19">
        <v>41</v>
      </c>
      <c r="E15" s="19">
        <v>17</v>
      </c>
      <c r="F15" s="18">
        <f t="shared" si="0"/>
        <v>110.5</v>
      </c>
      <c r="G15" s="28" t="s">
        <v>30</v>
      </c>
      <c r="H15" s="27" t="s">
        <v>13</v>
      </c>
      <c r="J15" s="30"/>
    </row>
    <row r="16" spans="1:10" s="1" customFormat="1" ht="33.75" customHeight="1">
      <c r="A16" s="16">
        <v>6</v>
      </c>
      <c r="B16" s="17" t="s">
        <v>41</v>
      </c>
      <c r="C16" s="19">
        <v>83.889341999999999</v>
      </c>
      <c r="D16" s="19">
        <v>25.98</v>
      </c>
      <c r="E16" s="19">
        <v>15.39</v>
      </c>
      <c r="F16" s="18">
        <f t="shared" si="0"/>
        <v>94.479342000000003</v>
      </c>
      <c r="G16" s="28" t="s">
        <v>42</v>
      </c>
      <c r="H16" s="27" t="s">
        <v>88</v>
      </c>
      <c r="J16" s="30"/>
    </row>
    <row r="17" spans="1:10" s="1" customFormat="1" ht="34.5" customHeight="1">
      <c r="A17" s="16">
        <v>7</v>
      </c>
      <c r="B17" s="17" t="s">
        <v>31</v>
      </c>
      <c r="C17" s="19">
        <v>76.3</v>
      </c>
      <c r="D17" s="19">
        <v>15.5</v>
      </c>
      <c r="E17" s="19">
        <v>21.5</v>
      </c>
      <c r="F17" s="18">
        <f t="shared" si="0"/>
        <v>70.3</v>
      </c>
      <c r="G17" s="28" t="s">
        <v>32</v>
      </c>
      <c r="H17" s="27" t="s">
        <v>89</v>
      </c>
      <c r="J17" s="30"/>
    </row>
    <row r="18" spans="1:10" s="1" customFormat="1" ht="34.5" customHeight="1">
      <c r="A18" s="16">
        <v>8</v>
      </c>
      <c r="B18" s="17" t="s">
        <v>44</v>
      </c>
      <c r="C18" s="18">
        <v>806.8</v>
      </c>
      <c r="D18" s="18">
        <v>14.3</v>
      </c>
      <c r="E18" s="19">
        <v>29.8</v>
      </c>
      <c r="F18" s="18">
        <f t="shared" si="0"/>
        <v>791.3</v>
      </c>
      <c r="G18" s="28" t="s">
        <v>45</v>
      </c>
      <c r="H18" s="27" t="s">
        <v>13</v>
      </c>
      <c r="J18" s="30"/>
    </row>
    <row r="19" spans="1:10" s="3" customFormat="1" ht="24" customHeight="1">
      <c r="A19" s="59" t="s">
        <v>46</v>
      </c>
      <c r="B19" s="60"/>
      <c r="C19" s="21">
        <f>SUM(C11:C18)+C7+C5+C9</f>
        <v>5018.7082506000006</v>
      </c>
      <c r="D19" s="21">
        <f>SUM(D11:D18)+D7+D5+D9</f>
        <v>1416.29</v>
      </c>
      <c r="E19" s="21">
        <f>SUM(E11:E18)+E7+E5+E9</f>
        <v>2536.0100000000002</v>
      </c>
      <c r="F19" s="21">
        <f>SUM(F11:F18)+F7+F5+F9</f>
        <v>3898.9882506000004</v>
      </c>
      <c r="G19" s="29"/>
      <c r="H19" s="29"/>
    </row>
    <row r="20" spans="1:10" ht="66" customHeight="1">
      <c r="A20" s="61" t="s">
        <v>90</v>
      </c>
      <c r="B20" s="62"/>
      <c r="C20" s="62"/>
      <c r="D20" s="62"/>
      <c r="E20" s="62"/>
      <c r="F20" s="62"/>
      <c r="G20" s="62"/>
      <c r="H20" s="62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19650320837816901" right="0.19650320837816901" top="3.88840257417499E-2" bottom="3.88840257417499E-2" header="0.11804080384922799" footer="0.11804080384922799"/>
  <pageSetup paperSize="9" scale="8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7" t="s">
        <v>91</v>
      </c>
      <c r="B2" s="57"/>
      <c r="C2" s="57"/>
      <c r="D2" s="57"/>
      <c r="E2" s="57"/>
      <c r="F2" s="57"/>
      <c r="G2" s="57"/>
      <c r="H2" s="57"/>
    </row>
    <row r="3" spans="1:10" ht="32.25" customHeight="1">
      <c r="A3" s="58" t="s">
        <v>82</v>
      </c>
      <c r="B3" s="58"/>
      <c r="C3" s="58"/>
      <c r="D3" s="58"/>
      <c r="E3" s="58"/>
      <c r="F3" s="58"/>
      <c r="G3" s="58"/>
      <c r="H3" s="58"/>
    </row>
    <row r="4" spans="1:10" s="1" customFormat="1" ht="30.95" customHeight="1">
      <c r="A4" s="7" t="s">
        <v>3</v>
      </c>
      <c r="B4" s="7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</row>
    <row r="5" spans="1:10" s="1" customFormat="1" ht="29.25" customHeight="1">
      <c r="A5" s="9">
        <v>1</v>
      </c>
      <c r="B5" s="10" t="s">
        <v>49</v>
      </c>
      <c r="C5" s="11">
        <v>951.5</v>
      </c>
      <c r="D5" s="11">
        <v>391.55</v>
      </c>
      <c r="E5" s="11">
        <v>44.12</v>
      </c>
      <c r="F5" s="11">
        <f>C5+D5-E5</f>
        <v>1298.93</v>
      </c>
      <c r="G5" s="22" t="s">
        <v>83</v>
      </c>
      <c r="H5" s="22" t="s">
        <v>13</v>
      </c>
    </row>
    <row r="6" spans="1:10" s="1" customFormat="1" ht="30.95" customHeight="1">
      <c r="A6" s="13" t="s">
        <v>3</v>
      </c>
      <c r="B6" s="13" t="s">
        <v>4</v>
      </c>
      <c r="C6" s="13" t="s">
        <v>5</v>
      </c>
      <c r="D6" s="13" t="s">
        <v>14</v>
      </c>
      <c r="E6" s="13" t="s">
        <v>15</v>
      </c>
      <c r="F6" s="13" t="s">
        <v>8</v>
      </c>
      <c r="G6" s="22"/>
      <c r="H6" s="22"/>
    </row>
    <row r="7" spans="1:10" s="1" customFormat="1" ht="30" customHeight="1">
      <c r="A7" s="9">
        <v>1</v>
      </c>
      <c r="B7" s="10" t="s">
        <v>84</v>
      </c>
      <c r="C7" s="11">
        <v>919.72250000000099</v>
      </c>
      <c r="D7" s="11">
        <v>837.8</v>
      </c>
      <c r="E7" s="11">
        <v>764.88</v>
      </c>
      <c r="F7" s="11">
        <f>C7+D7-E7</f>
        <v>992.64250000000095</v>
      </c>
      <c r="G7" s="22" t="s">
        <v>17</v>
      </c>
      <c r="H7" s="22" t="s">
        <v>13</v>
      </c>
    </row>
    <row r="8" spans="1:10" s="1" customFormat="1" ht="30.95" customHeight="1">
      <c r="A8" s="13" t="s">
        <v>3</v>
      </c>
      <c r="B8" s="13" t="s">
        <v>4</v>
      </c>
      <c r="C8" s="13" t="s">
        <v>5</v>
      </c>
      <c r="D8" s="13" t="s">
        <v>18</v>
      </c>
      <c r="E8" s="13" t="s">
        <v>15</v>
      </c>
      <c r="F8" s="13" t="s">
        <v>8</v>
      </c>
      <c r="G8" s="22"/>
      <c r="H8" s="22"/>
    </row>
    <row r="9" spans="1:10" s="1" customFormat="1" ht="30" customHeight="1">
      <c r="A9" s="9">
        <v>1</v>
      </c>
      <c r="B9" s="10" t="s">
        <v>85</v>
      </c>
      <c r="C9" s="11">
        <v>528.26</v>
      </c>
      <c r="D9" s="11">
        <v>309.06</v>
      </c>
      <c r="E9" s="11">
        <v>201.1</v>
      </c>
      <c r="F9" s="11">
        <f>C9+D9-E9</f>
        <v>636.21999999999991</v>
      </c>
      <c r="G9" s="22"/>
      <c r="H9" s="22"/>
    </row>
    <row r="10" spans="1:10" s="2" customFormat="1" ht="30.95" customHeight="1">
      <c r="A10" s="14" t="s">
        <v>3</v>
      </c>
      <c r="B10" s="15" t="s">
        <v>50</v>
      </c>
      <c r="C10" s="15" t="s">
        <v>5</v>
      </c>
      <c r="D10" s="7" t="s">
        <v>20</v>
      </c>
      <c r="E10" s="7" t="s">
        <v>21</v>
      </c>
      <c r="F10" s="7" t="s">
        <v>8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0</v>
      </c>
      <c r="D11" s="18">
        <v>0</v>
      </c>
      <c r="E11" s="25">
        <v>0</v>
      </c>
      <c r="F11" s="18">
        <f t="shared" ref="F11:F18" si="0">C11+D11-E11</f>
        <v>0</v>
      </c>
      <c r="G11" s="26" t="s">
        <v>55</v>
      </c>
      <c r="H11" s="27" t="s">
        <v>13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251</v>
      </c>
      <c r="D12" s="18">
        <v>95</v>
      </c>
      <c r="E12" s="25">
        <v>98</v>
      </c>
      <c r="F12" s="18">
        <f t="shared" si="0"/>
        <v>248</v>
      </c>
      <c r="G12" s="28" t="s">
        <v>25</v>
      </c>
      <c r="H12" s="27" t="s">
        <v>13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469.94600000000003</v>
      </c>
      <c r="D13" s="19">
        <v>26.6</v>
      </c>
      <c r="E13" s="19">
        <v>54.46</v>
      </c>
      <c r="F13" s="18">
        <f t="shared" si="0"/>
        <v>442.08600000000007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36</v>
      </c>
      <c r="C14" s="18">
        <v>287.63040860000001</v>
      </c>
      <c r="D14" s="18">
        <v>69.03</v>
      </c>
      <c r="E14" s="19">
        <v>9.32</v>
      </c>
      <c r="F14" s="18">
        <f t="shared" si="0"/>
        <v>347.34040859999999</v>
      </c>
      <c r="G14" s="28" t="s">
        <v>86</v>
      </c>
      <c r="H14" s="27" t="s">
        <v>87</v>
      </c>
      <c r="J14" s="30"/>
    </row>
    <row r="15" spans="1:10" s="1" customFormat="1" ht="32.25" customHeight="1">
      <c r="A15" s="16">
        <v>5</v>
      </c>
      <c r="B15" s="20" t="s">
        <v>29</v>
      </c>
      <c r="C15" s="19">
        <v>100</v>
      </c>
      <c r="D15" s="19">
        <v>3.5</v>
      </c>
      <c r="E15" s="19">
        <v>17</v>
      </c>
      <c r="F15" s="18">
        <f t="shared" si="0"/>
        <v>86.5</v>
      </c>
      <c r="G15" s="28" t="s">
        <v>30</v>
      </c>
      <c r="H15" s="27" t="s">
        <v>13</v>
      </c>
      <c r="J15" s="30"/>
    </row>
    <row r="16" spans="1:10" s="1" customFormat="1" ht="33.75" customHeight="1">
      <c r="A16" s="16">
        <v>6</v>
      </c>
      <c r="B16" s="17" t="s">
        <v>41</v>
      </c>
      <c r="C16" s="19">
        <v>88.689341999999996</v>
      </c>
      <c r="D16" s="19">
        <v>37</v>
      </c>
      <c r="E16" s="19">
        <v>41.8</v>
      </c>
      <c r="F16" s="18">
        <f t="shared" si="0"/>
        <v>83.889341999999999</v>
      </c>
      <c r="G16" s="28" t="s">
        <v>42</v>
      </c>
      <c r="H16" s="27" t="s">
        <v>88</v>
      </c>
      <c r="J16" s="30"/>
    </row>
    <row r="17" spans="1:10" s="1" customFormat="1" ht="34.5" customHeight="1">
      <c r="A17" s="16">
        <v>7</v>
      </c>
      <c r="B17" s="17" t="s">
        <v>31</v>
      </c>
      <c r="C17" s="19">
        <v>81.3</v>
      </c>
      <c r="D17" s="19">
        <v>15</v>
      </c>
      <c r="E17" s="19">
        <v>20</v>
      </c>
      <c r="F17" s="18">
        <f t="shared" si="0"/>
        <v>76.3</v>
      </c>
      <c r="G17" s="28" t="s">
        <v>32</v>
      </c>
      <c r="H17" s="27" t="s">
        <v>89</v>
      </c>
      <c r="J17" s="30"/>
    </row>
    <row r="18" spans="1:10" s="1" customFormat="1" ht="34.5" customHeight="1">
      <c r="A18" s="16">
        <v>8</v>
      </c>
      <c r="B18" s="17" t="s">
        <v>44</v>
      </c>
      <c r="C18" s="18">
        <v>811.7</v>
      </c>
      <c r="D18" s="18">
        <v>33</v>
      </c>
      <c r="E18" s="19">
        <v>37.9</v>
      </c>
      <c r="F18" s="18">
        <f t="shared" si="0"/>
        <v>806.80000000000007</v>
      </c>
      <c r="G18" s="28" t="s">
        <v>45</v>
      </c>
      <c r="H18" s="27" t="s">
        <v>13</v>
      </c>
      <c r="J18" s="30"/>
    </row>
    <row r="19" spans="1:10" s="3" customFormat="1" ht="24" customHeight="1">
      <c r="A19" s="59" t="s">
        <v>46</v>
      </c>
      <c r="B19" s="60"/>
      <c r="C19" s="21">
        <f>SUM(C11:C18)+C7+C5+C9</f>
        <v>4489.7482506000006</v>
      </c>
      <c r="D19" s="21">
        <f>SUM(D11:D18)+D7+D5+D9</f>
        <v>1817.5399999999997</v>
      </c>
      <c r="E19" s="21">
        <f>SUM(E11:E18)+E7+E5+E9</f>
        <v>1288.5799999999997</v>
      </c>
      <c r="F19" s="21">
        <f>SUM(F11:F18)+F7+F5+F9</f>
        <v>5018.7082506000015</v>
      </c>
      <c r="G19" s="29"/>
      <c r="H19" s="29"/>
    </row>
    <row r="20" spans="1:10" ht="66" customHeight="1">
      <c r="A20" s="61" t="s">
        <v>92</v>
      </c>
      <c r="B20" s="62"/>
      <c r="C20" s="62"/>
      <c r="D20" s="62"/>
      <c r="E20" s="62"/>
      <c r="F20" s="62"/>
      <c r="G20" s="62"/>
      <c r="H20" s="62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19650320837816901" right="0.19650320837816901" top="3.88840257417499E-2" bottom="3.88840257417499E-2" header="0.11804080384922799" footer="0.11804080384922799"/>
  <pageSetup paperSize="9" scale="8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1"/>
  <sheetViews>
    <sheetView view="pageBreakPreview" zoomScale="87" zoomScaleNormal="87" zoomScaleSheetLayoutView="87" workbookViewId="0">
      <selection activeCell="D19" sqref="D19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7" t="s">
        <v>93</v>
      </c>
      <c r="B2" s="57"/>
      <c r="C2" s="57"/>
      <c r="D2" s="57"/>
      <c r="E2" s="57"/>
      <c r="F2" s="57"/>
      <c r="G2" s="57"/>
      <c r="H2" s="57"/>
    </row>
    <row r="3" spans="1:10" ht="32.25" customHeight="1">
      <c r="A3" s="58" t="s">
        <v>82</v>
      </c>
      <c r="B3" s="58"/>
      <c r="C3" s="58"/>
      <c r="D3" s="58"/>
      <c r="E3" s="58"/>
      <c r="F3" s="58"/>
      <c r="G3" s="58"/>
      <c r="H3" s="58"/>
    </row>
    <row r="4" spans="1:10" s="1" customFormat="1" ht="30.95" customHeight="1">
      <c r="A4" s="7" t="s">
        <v>3</v>
      </c>
      <c r="B4" s="7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</row>
    <row r="5" spans="1:10" s="1" customFormat="1" ht="29.25" customHeight="1">
      <c r="A5" s="9">
        <v>1</v>
      </c>
      <c r="B5" s="10" t="s">
        <v>49</v>
      </c>
      <c r="C5" s="11">
        <v>486.06</v>
      </c>
      <c r="D5" s="11">
        <f>337.63+384.96</f>
        <v>722.58999999999992</v>
      </c>
      <c r="E5" s="11">
        <f>143.31+C5-372.22</f>
        <v>257.14999999999998</v>
      </c>
      <c r="F5" s="11">
        <f>C5+D5-E5</f>
        <v>951.49999999999989</v>
      </c>
      <c r="G5" s="22" t="s">
        <v>83</v>
      </c>
      <c r="H5" s="22" t="s">
        <v>13</v>
      </c>
    </row>
    <row r="6" spans="1:10" s="1" customFormat="1" ht="30.95" customHeight="1">
      <c r="A6" s="13" t="s">
        <v>3</v>
      </c>
      <c r="B6" s="13" t="s">
        <v>4</v>
      </c>
      <c r="C6" s="13" t="s">
        <v>5</v>
      </c>
      <c r="D6" s="13" t="s">
        <v>14</v>
      </c>
      <c r="E6" s="13" t="s">
        <v>15</v>
      </c>
      <c r="F6" s="13" t="s">
        <v>8</v>
      </c>
      <c r="G6" s="22"/>
      <c r="H6" s="22"/>
    </row>
    <row r="7" spans="1:10" s="1" customFormat="1" ht="30" customHeight="1">
      <c r="A7" s="9">
        <v>1</v>
      </c>
      <c r="B7" s="10" t="s">
        <v>84</v>
      </c>
      <c r="C7" s="11">
        <v>819.72</v>
      </c>
      <c r="D7" s="11">
        <v>1228.0525</v>
      </c>
      <c r="E7" s="11">
        <v>1128.05</v>
      </c>
      <c r="F7" s="11">
        <f>C7+D7-E7</f>
        <v>919.72250000000008</v>
      </c>
      <c r="G7" s="22" t="s">
        <v>17</v>
      </c>
      <c r="H7" s="22" t="s">
        <v>13</v>
      </c>
    </row>
    <row r="8" spans="1:10" s="1" customFormat="1" ht="30.95" customHeight="1">
      <c r="A8" s="13" t="s">
        <v>3</v>
      </c>
      <c r="B8" s="13" t="s">
        <v>4</v>
      </c>
      <c r="C8" s="13" t="s">
        <v>5</v>
      </c>
      <c r="D8" s="13" t="s">
        <v>18</v>
      </c>
      <c r="E8" s="13" t="s">
        <v>15</v>
      </c>
      <c r="F8" s="13" t="s">
        <v>8</v>
      </c>
      <c r="G8" s="22"/>
      <c r="H8" s="22"/>
    </row>
    <row r="9" spans="1:10" s="1" customFormat="1" ht="30" customHeight="1">
      <c r="A9" s="9">
        <v>1</v>
      </c>
      <c r="B9" s="10" t="s">
        <v>85</v>
      </c>
      <c r="C9" s="11">
        <v>127.5</v>
      </c>
      <c r="D9" s="11">
        <v>727.19</v>
      </c>
      <c r="E9" s="11">
        <v>326.43</v>
      </c>
      <c r="F9" s="11">
        <f>C9+D9-E9</f>
        <v>528.26</v>
      </c>
      <c r="G9" s="22"/>
      <c r="H9" s="22"/>
    </row>
    <row r="10" spans="1:10" s="2" customFormat="1" ht="30.95" customHeight="1">
      <c r="A10" s="14" t="s">
        <v>3</v>
      </c>
      <c r="B10" s="15" t="s">
        <v>50</v>
      </c>
      <c r="C10" s="15" t="s">
        <v>5</v>
      </c>
      <c r="D10" s="7" t="s">
        <v>20</v>
      </c>
      <c r="E10" s="7" t="s">
        <v>21</v>
      </c>
      <c r="F10" s="7" t="s">
        <v>8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v>0</v>
      </c>
      <c r="G11" s="26" t="s">
        <v>55</v>
      </c>
      <c r="H11" s="27" t="s">
        <v>13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266</v>
      </c>
      <c r="D12" s="18">
        <v>155</v>
      </c>
      <c r="E12" s="25">
        <v>170</v>
      </c>
      <c r="F12" s="18">
        <f t="shared" ref="F12:F18" si="0">C12+D12-E12</f>
        <v>251</v>
      </c>
      <c r="G12" s="28" t="s">
        <v>25</v>
      </c>
      <c r="H12" s="27" t="s">
        <v>13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452.31599999999997</v>
      </c>
      <c r="D13" s="19">
        <v>46.47</v>
      </c>
      <c r="E13" s="19">
        <v>28.84</v>
      </c>
      <c r="F13" s="18">
        <f t="shared" si="0"/>
        <v>469.94599999999997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36</v>
      </c>
      <c r="C14" s="18">
        <v>296.55040860000003</v>
      </c>
      <c r="D14" s="18">
        <v>0</v>
      </c>
      <c r="E14" s="19">
        <v>8.92</v>
      </c>
      <c r="F14" s="18">
        <f t="shared" si="0"/>
        <v>287.63040860000001</v>
      </c>
      <c r="G14" s="28" t="s">
        <v>86</v>
      </c>
      <c r="H14" s="27" t="s">
        <v>87</v>
      </c>
      <c r="J14" s="30"/>
    </row>
    <row r="15" spans="1:10" s="1" customFormat="1" ht="32.25" customHeight="1">
      <c r="A15" s="16">
        <v>5</v>
      </c>
      <c r="B15" s="20" t="s">
        <v>29</v>
      </c>
      <c r="C15" s="19">
        <v>95</v>
      </c>
      <c r="D15" s="19">
        <v>33</v>
      </c>
      <c r="E15" s="19">
        <v>28</v>
      </c>
      <c r="F15" s="18">
        <f t="shared" si="0"/>
        <v>100</v>
      </c>
      <c r="G15" s="28" t="s">
        <v>30</v>
      </c>
      <c r="H15" s="27" t="s">
        <v>13</v>
      </c>
      <c r="J15" s="30"/>
    </row>
    <row r="16" spans="1:10" s="1" customFormat="1" ht="33.75" customHeight="1">
      <c r="A16" s="16">
        <v>6</v>
      </c>
      <c r="B16" s="17" t="s">
        <v>41</v>
      </c>
      <c r="C16" s="19">
        <v>59.919342</v>
      </c>
      <c r="D16" s="19">
        <v>65.099999999999994</v>
      </c>
      <c r="E16" s="19">
        <v>36.33</v>
      </c>
      <c r="F16" s="18">
        <f t="shared" si="0"/>
        <v>88.689341999999996</v>
      </c>
      <c r="G16" s="28" t="s">
        <v>42</v>
      </c>
      <c r="H16" s="27" t="s">
        <v>88</v>
      </c>
      <c r="J16" s="30"/>
    </row>
    <row r="17" spans="1:10" s="1" customFormat="1" ht="34.5" customHeight="1">
      <c r="A17" s="16">
        <v>7</v>
      </c>
      <c r="B17" s="17" t="s">
        <v>31</v>
      </c>
      <c r="C17" s="19">
        <v>82.3</v>
      </c>
      <c r="D17" s="19">
        <v>20</v>
      </c>
      <c r="E17" s="19">
        <v>21</v>
      </c>
      <c r="F17" s="18">
        <f t="shared" si="0"/>
        <v>81.3</v>
      </c>
      <c r="G17" s="28" t="s">
        <v>32</v>
      </c>
      <c r="H17" s="27" t="s">
        <v>89</v>
      </c>
      <c r="J17" s="30"/>
    </row>
    <row r="18" spans="1:10" s="1" customFormat="1" ht="34.5" customHeight="1">
      <c r="A18" s="16">
        <v>8</v>
      </c>
      <c r="B18" s="17" t="s">
        <v>44</v>
      </c>
      <c r="C18" s="18">
        <v>863</v>
      </c>
      <c r="D18" s="18">
        <v>33</v>
      </c>
      <c r="E18" s="19">
        <v>84.3</v>
      </c>
      <c r="F18" s="18">
        <f t="shared" si="0"/>
        <v>811.7</v>
      </c>
      <c r="G18" s="28" t="s">
        <v>45</v>
      </c>
      <c r="H18" s="27" t="s">
        <v>13</v>
      </c>
      <c r="J18" s="30"/>
    </row>
    <row r="19" spans="1:10" s="3" customFormat="1" ht="24" customHeight="1">
      <c r="A19" s="59" t="s">
        <v>46</v>
      </c>
      <c r="B19" s="60"/>
      <c r="C19" s="21">
        <f>SUM(C11:C18)+C7+C5+C9</f>
        <v>4348.3657506000009</v>
      </c>
      <c r="D19" s="21">
        <f>SUM(D11:D18)+D7+D5+D9</f>
        <v>3030.4024999999997</v>
      </c>
      <c r="E19" s="21">
        <f>SUM(E11:E18)+E7+E5+E9</f>
        <v>2089.02</v>
      </c>
      <c r="F19" s="21">
        <f>SUM(F11:F18)+F7+F5+F9</f>
        <v>4489.7482505999997</v>
      </c>
      <c r="G19" s="29"/>
      <c r="H19" s="29"/>
    </row>
    <row r="20" spans="1:10" ht="66" customHeight="1">
      <c r="A20" s="61" t="s">
        <v>92</v>
      </c>
      <c r="B20" s="62"/>
      <c r="C20" s="62"/>
      <c r="D20" s="62"/>
      <c r="E20" s="62"/>
      <c r="F20" s="62"/>
      <c r="G20" s="62"/>
      <c r="H20" s="62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19650320837816901" right="0.19650320837816901" top="3.88840257417499E-2" bottom="3.88840257417499E-2" header="0.11804080384922799" footer="0.11804080384922799"/>
  <pageSetup paperSize="9" scale="8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1"/>
  <sheetViews>
    <sheetView view="pageBreakPreview" zoomScale="87" zoomScaleNormal="87" zoomScaleSheetLayoutView="87" workbookViewId="0">
      <selection activeCell="D6" sqref="D6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7" t="s">
        <v>94</v>
      </c>
      <c r="B2" s="57"/>
      <c r="C2" s="57"/>
      <c r="D2" s="57"/>
      <c r="E2" s="57"/>
      <c r="F2" s="57"/>
      <c r="G2" s="57"/>
      <c r="H2" s="57"/>
    </row>
    <row r="3" spans="1:10" ht="32.25" customHeight="1">
      <c r="A3" s="58" t="s">
        <v>82</v>
      </c>
      <c r="B3" s="58"/>
      <c r="C3" s="58"/>
      <c r="D3" s="58"/>
      <c r="E3" s="58"/>
      <c r="F3" s="58"/>
      <c r="G3" s="58"/>
      <c r="H3" s="58"/>
    </row>
    <row r="4" spans="1:10" s="1" customFormat="1" ht="30.95" customHeight="1">
      <c r="A4" s="7" t="s">
        <v>3</v>
      </c>
      <c r="B4" s="7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</row>
    <row r="5" spans="1:10" s="1" customFormat="1" ht="29.25" customHeight="1">
      <c r="A5" s="9">
        <v>1</v>
      </c>
      <c r="B5" s="10" t="s">
        <v>49</v>
      </c>
      <c r="C5" s="11">
        <v>0</v>
      </c>
      <c r="D5" s="11">
        <v>1191.96</v>
      </c>
      <c r="E5" s="11">
        <v>705.9</v>
      </c>
      <c r="F5" s="11">
        <v>486.06</v>
      </c>
      <c r="G5" s="22" t="s">
        <v>83</v>
      </c>
      <c r="H5" s="22" t="s">
        <v>13</v>
      </c>
    </row>
    <row r="6" spans="1:10" s="1" customFormat="1" ht="30.95" customHeight="1">
      <c r="A6" s="13" t="s">
        <v>3</v>
      </c>
      <c r="B6" s="13" t="s">
        <v>4</v>
      </c>
      <c r="C6" s="13" t="s">
        <v>5</v>
      </c>
      <c r="D6" s="13" t="s">
        <v>14</v>
      </c>
      <c r="E6" s="13" t="s">
        <v>15</v>
      </c>
      <c r="F6" s="13" t="s">
        <v>8</v>
      </c>
      <c r="G6" s="22"/>
      <c r="H6" s="22"/>
    </row>
    <row r="7" spans="1:10" s="1" customFormat="1" ht="30" customHeight="1">
      <c r="A7" s="9">
        <v>1</v>
      </c>
      <c r="B7" s="10" t="s">
        <v>84</v>
      </c>
      <c r="C7" s="11">
        <v>621.5</v>
      </c>
      <c r="D7" s="11">
        <v>1331.23</v>
      </c>
      <c r="E7" s="11">
        <v>1133.01</v>
      </c>
      <c r="F7" s="11">
        <f>C7+D7-E7</f>
        <v>819.72</v>
      </c>
      <c r="G7" s="22" t="s">
        <v>17</v>
      </c>
      <c r="H7" s="22" t="s">
        <v>13</v>
      </c>
    </row>
    <row r="8" spans="1:10" s="1" customFormat="1" ht="30.95" customHeight="1">
      <c r="A8" s="13" t="s">
        <v>3</v>
      </c>
      <c r="B8" s="13" t="s">
        <v>4</v>
      </c>
      <c r="C8" s="13" t="s">
        <v>5</v>
      </c>
      <c r="D8" s="13" t="s">
        <v>18</v>
      </c>
      <c r="E8" s="13" t="s">
        <v>15</v>
      </c>
      <c r="F8" s="13" t="s">
        <v>8</v>
      </c>
      <c r="G8" s="22"/>
      <c r="H8" s="22"/>
    </row>
    <row r="9" spans="1:10" s="1" customFormat="1" ht="30" customHeight="1">
      <c r="A9" s="9">
        <v>1</v>
      </c>
      <c r="B9" s="10" t="s">
        <v>85</v>
      </c>
      <c r="C9" s="11">
        <v>0</v>
      </c>
      <c r="D9" s="11">
        <v>630</v>
      </c>
      <c r="E9" s="11">
        <v>502.5</v>
      </c>
      <c r="F9" s="11">
        <f>C9+D9-E9</f>
        <v>127.5</v>
      </c>
      <c r="G9" s="22"/>
      <c r="H9" s="22"/>
    </row>
    <row r="10" spans="1:10" s="2" customFormat="1" ht="30.95" customHeight="1">
      <c r="A10" s="14" t="s">
        <v>3</v>
      </c>
      <c r="B10" s="15" t="s">
        <v>50</v>
      </c>
      <c r="C10" s="15" t="s">
        <v>5</v>
      </c>
      <c r="D10" s="7" t="s">
        <v>20</v>
      </c>
      <c r="E10" s="7" t="s">
        <v>21</v>
      </c>
      <c r="F10" s="7" t="s">
        <v>8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55</v>
      </c>
      <c r="H11" s="27" t="s">
        <v>13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526</v>
      </c>
      <c r="D12" s="18">
        <v>149</v>
      </c>
      <c r="E12" s="25">
        <v>409</v>
      </c>
      <c r="F12" s="18">
        <f t="shared" si="0"/>
        <v>266</v>
      </c>
      <c r="G12" s="28" t="s">
        <v>25</v>
      </c>
      <c r="H12" s="27" t="s">
        <v>13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396.01600000000002</v>
      </c>
      <c r="D13" s="19">
        <v>87.77</v>
      </c>
      <c r="E13" s="19">
        <v>31.47</v>
      </c>
      <c r="F13" s="18">
        <f t="shared" si="0"/>
        <v>452.31600000000003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36</v>
      </c>
      <c r="C14" s="18">
        <v>301.0204086</v>
      </c>
      <c r="D14" s="18">
        <v>0.82</v>
      </c>
      <c r="E14" s="19">
        <v>5.29</v>
      </c>
      <c r="F14" s="18">
        <f t="shared" si="0"/>
        <v>296.55040859999997</v>
      </c>
      <c r="G14" s="28" t="s">
        <v>86</v>
      </c>
      <c r="H14" s="27" t="s">
        <v>87</v>
      </c>
      <c r="J14" s="30"/>
    </row>
    <row r="15" spans="1:10" s="1" customFormat="1" ht="34.5" customHeight="1">
      <c r="A15" s="16">
        <v>5</v>
      </c>
      <c r="B15" s="17" t="s">
        <v>31</v>
      </c>
      <c r="C15" s="19">
        <v>72.3</v>
      </c>
      <c r="D15" s="19">
        <v>25.5</v>
      </c>
      <c r="E15" s="19">
        <v>15.5</v>
      </c>
      <c r="F15" s="18">
        <f t="shared" si="0"/>
        <v>82.3</v>
      </c>
      <c r="G15" s="28" t="s">
        <v>32</v>
      </c>
      <c r="H15" s="27" t="s">
        <v>89</v>
      </c>
      <c r="J15" s="30"/>
    </row>
    <row r="16" spans="1:10" s="1" customFormat="1" ht="32.25" customHeight="1">
      <c r="A16" s="16">
        <v>6</v>
      </c>
      <c r="B16" s="20" t="s">
        <v>29</v>
      </c>
      <c r="C16" s="19">
        <v>70</v>
      </c>
      <c r="D16" s="19">
        <v>44</v>
      </c>
      <c r="E16" s="19">
        <v>19</v>
      </c>
      <c r="F16" s="18">
        <f t="shared" si="0"/>
        <v>95</v>
      </c>
      <c r="G16" s="28" t="s">
        <v>30</v>
      </c>
      <c r="H16" s="27" t="s">
        <v>13</v>
      </c>
      <c r="J16" s="30"/>
    </row>
    <row r="17" spans="1:10" s="1" customFormat="1" ht="33.75" customHeight="1">
      <c r="A17" s="16">
        <v>7</v>
      </c>
      <c r="B17" s="17" t="s">
        <v>41</v>
      </c>
      <c r="C17" s="19">
        <v>36.579341999999997</v>
      </c>
      <c r="D17" s="19">
        <v>53.38</v>
      </c>
      <c r="E17" s="19">
        <v>30.04</v>
      </c>
      <c r="F17" s="18">
        <f t="shared" si="0"/>
        <v>59.919341999999993</v>
      </c>
      <c r="G17" s="28" t="s">
        <v>42</v>
      </c>
      <c r="H17" s="27" t="s">
        <v>88</v>
      </c>
      <c r="J17" s="30"/>
    </row>
    <row r="18" spans="1:10" s="1" customFormat="1" ht="34.5" customHeight="1">
      <c r="A18" s="16">
        <v>8</v>
      </c>
      <c r="B18" s="17" t="s">
        <v>44</v>
      </c>
      <c r="C18" s="18">
        <v>934</v>
      </c>
      <c r="D18" s="18">
        <v>66</v>
      </c>
      <c r="E18" s="19">
        <v>137</v>
      </c>
      <c r="F18" s="18">
        <f t="shared" si="0"/>
        <v>863</v>
      </c>
      <c r="G18" s="28" t="s">
        <v>45</v>
      </c>
      <c r="H18" s="27" t="s">
        <v>13</v>
      </c>
      <c r="J18" s="30"/>
    </row>
    <row r="19" spans="1:10" s="3" customFormat="1" ht="24" customHeight="1">
      <c r="A19" s="59" t="s">
        <v>46</v>
      </c>
      <c r="B19" s="60"/>
      <c r="C19" s="21">
        <f>SUM(C11:C18)+C7+C5+C9</f>
        <v>3757.4157506000001</v>
      </c>
      <c r="D19" s="21">
        <f>SUM(D11:D18)+D7+D5+D9</f>
        <v>3579.66</v>
      </c>
      <c r="E19" s="21">
        <f>SUM(E11:E18)+E7+E5+E9</f>
        <v>2988.71</v>
      </c>
      <c r="F19" s="21">
        <f>SUM(F11:F18)+F7+F5+F9</f>
        <v>4348.3657506</v>
      </c>
      <c r="G19" s="29"/>
      <c r="H19" s="29"/>
    </row>
    <row r="20" spans="1:10" ht="66" customHeight="1">
      <c r="A20" s="61" t="s">
        <v>95</v>
      </c>
      <c r="B20" s="62"/>
      <c r="C20" s="62"/>
      <c r="D20" s="62"/>
      <c r="E20" s="62"/>
      <c r="F20" s="62"/>
      <c r="G20" s="62"/>
      <c r="H20" s="62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19650320837816901" right="0.19650320837816901" top="3.88840257417499E-2" bottom="3.88840257417499E-2" header="0.11804080384922799" footer="0.11804080384922799"/>
  <pageSetup paperSize="9" scale="8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7" t="s">
        <v>96</v>
      </c>
      <c r="B2" s="57"/>
      <c r="C2" s="57"/>
      <c r="D2" s="57"/>
      <c r="E2" s="57"/>
      <c r="F2" s="57"/>
      <c r="G2" s="57"/>
      <c r="H2" s="57"/>
    </row>
    <row r="3" spans="1:10" ht="32.25" customHeight="1">
      <c r="A3" s="63" t="s">
        <v>82</v>
      </c>
      <c r="B3" s="63"/>
      <c r="C3" s="63"/>
      <c r="D3" s="63"/>
      <c r="E3" s="63"/>
      <c r="F3" s="63"/>
      <c r="G3" s="63"/>
      <c r="H3" s="63"/>
    </row>
    <row r="4" spans="1:10" s="1" customFormat="1" ht="30.95" customHeight="1">
      <c r="A4" s="7" t="s">
        <v>3</v>
      </c>
      <c r="B4" s="7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</row>
    <row r="5" spans="1:10" s="1" customFormat="1" ht="29.25" customHeight="1">
      <c r="A5" s="9">
        <v>1</v>
      </c>
      <c r="B5" s="10" t="s">
        <v>49</v>
      </c>
      <c r="C5" s="11">
        <v>0</v>
      </c>
      <c r="D5" s="11">
        <v>929.33</v>
      </c>
      <c r="E5" s="11">
        <v>929.33</v>
      </c>
      <c r="F5" s="11">
        <v>0</v>
      </c>
      <c r="G5" s="22" t="s">
        <v>83</v>
      </c>
      <c r="H5" s="22" t="s">
        <v>13</v>
      </c>
    </row>
    <row r="6" spans="1:10" s="1" customFormat="1" ht="30.95" customHeight="1">
      <c r="A6" s="13" t="s">
        <v>3</v>
      </c>
      <c r="B6" s="13" t="s">
        <v>4</v>
      </c>
      <c r="C6" s="13" t="s">
        <v>5</v>
      </c>
      <c r="D6" s="13" t="s">
        <v>14</v>
      </c>
      <c r="E6" s="13" t="s">
        <v>15</v>
      </c>
      <c r="F6" s="13" t="s">
        <v>8</v>
      </c>
      <c r="G6" s="22"/>
      <c r="H6" s="22"/>
    </row>
    <row r="7" spans="1:10" s="1" customFormat="1" ht="30" customHeight="1">
      <c r="A7" s="9">
        <v>1</v>
      </c>
      <c r="B7" s="10" t="s">
        <v>84</v>
      </c>
      <c r="C7" s="11">
        <v>308.7</v>
      </c>
      <c r="D7" s="11">
        <v>2009.9</v>
      </c>
      <c r="E7" s="11">
        <v>1697.1</v>
      </c>
      <c r="F7" s="11">
        <f>C7+D7-E7</f>
        <v>621.5</v>
      </c>
      <c r="G7" s="22" t="s">
        <v>17</v>
      </c>
      <c r="H7" s="22" t="s">
        <v>13</v>
      </c>
    </row>
    <row r="8" spans="1:10" s="1" customFormat="1" ht="30.95" customHeight="1">
      <c r="A8" s="13" t="s">
        <v>3</v>
      </c>
      <c r="B8" s="13" t="s">
        <v>4</v>
      </c>
      <c r="C8" s="13" t="s">
        <v>5</v>
      </c>
      <c r="D8" s="13" t="s">
        <v>18</v>
      </c>
      <c r="E8" s="13" t="s">
        <v>15</v>
      </c>
      <c r="F8" s="13" t="s">
        <v>8</v>
      </c>
      <c r="G8" s="22"/>
      <c r="H8" s="22"/>
    </row>
    <row r="9" spans="1:10" s="1" customFormat="1" ht="30" customHeight="1">
      <c r="A9" s="9">
        <v>1</v>
      </c>
      <c r="B9" s="10" t="s">
        <v>85</v>
      </c>
      <c r="C9" s="11">
        <v>0</v>
      </c>
      <c r="D9" s="11">
        <v>0</v>
      </c>
      <c r="E9" s="11">
        <v>0</v>
      </c>
      <c r="F9" s="23">
        <v>0</v>
      </c>
      <c r="G9" s="22"/>
      <c r="H9" s="22"/>
    </row>
    <row r="10" spans="1:10" s="2" customFormat="1" ht="30.95" customHeight="1">
      <c r="A10" s="14" t="s">
        <v>3</v>
      </c>
      <c r="B10" s="15" t="s">
        <v>50</v>
      </c>
      <c r="C10" s="15" t="s">
        <v>5</v>
      </c>
      <c r="D10" s="7" t="s">
        <v>20</v>
      </c>
      <c r="E10" s="7" t="s">
        <v>21</v>
      </c>
      <c r="F10" s="7" t="s">
        <v>8</v>
      </c>
      <c r="G10" s="24"/>
      <c r="H10" s="24"/>
    </row>
    <row r="11" spans="1:10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55</v>
      </c>
      <c r="H11" s="27" t="s">
        <v>13</v>
      </c>
      <c r="J11" s="30"/>
    </row>
    <row r="12" spans="1:10" s="1" customFormat="1" ht="45.75" customHeight="1">
      <c r="A12" s="16">
        <v>2</v>
      </c>
      <c r="B12" s="17" t="s">
        <v>24</v>
      </c>
      <c r="C12" s="18">
        <v>798</v>
      </c>
      <c r="D12" s="18">
        <v>95</v>
      </c>
      <c r="E12" s="25">
        <v>367</v>
      </c>
      <c r="F12" s="18">
        <f t="shared" si="0"/>
        <v>526</v>
      </c>
      <c r="G12" s="28" t="s">
        <v>25</v>
      </c>
      <c r="H12" s="27" t="s">
        <v>13</v>
      </c>
      <c r="J12" s="30"/>
    </row>
    <row r="13" spans="1:10" s="1" customFormat="1" ht="30" customHeight="1">
      <c r="A13" s="16">
        <v>3</v>
      </c>
      <c r="B13" s="17" t="s">
        <v>26</v>
      </c>
      <c r="C13" s="19">
        <v>330.76600000000002</v>
      </c>
      <c r="D13" s="19">
        <v>111.13</v>
      </c>
      <c r="E13" s="19">
        <v>45.88</v>
      </c>
      <c r="F13" s="18">
        <f t="shared" si="0"/>
        <v>396.01600000000002</v>
      </c>
      <c r="G13" s="28" t="s">
        <v>27</v>
      </c>
      <c r="H13" s="27" t="s">
        <v>28</v>
      </c>
      <c r="J13" s="30"/>
    </row>
    <row r="14" spans="1:10" s="1" customFormat="1" ht="34.5" customHeight="1">
      <c r="A14" s="16">
        <v>4</v>
      </c>
      <c r="B14" s="17" t="s">
        <v>36</v>
      </c>
      <c r="C14" s="18">
        <v>306.57040860000001</v>
      </c>
      <c r="D14" s="18">
        <v>0</v>
      </c>
      <c r="E14" s="19">
        <v>5.55</v>
      </c>
      <c r="F14" s="18">
        <f t="shared" si="0"/>
        <v>301.0204086</v>
      </c>
      <c r="G14" s="28" t="s">
        <v>86</v>
      </c>
      <c r="H14" s="27" t="s">
        <v>87</v>
      </c>
      <c r="J14" s="30"/>
    </row>
    <row r="15" spans="1:10" s="1" customFormat="1" ht="34.5" customHeight="1">
      <c r="A15" s="16">
        <v>5</v>
      </c>
      <c r="B15" s="17" t="s">
        <v>31</v>
      </c>
      <c r="C15" s="19">
        <v>59</v>
      </c>
      <c r="D15" s="19">
        <v>30.3</v>
      </c>
      <c r="E15" s="19">
        <v>17</v>
      </c>
      <c r="F15" s="18">
        <f t="shared" si="0"/>
        <v>72.3</v>
      </c>
      <c r="G15" s="28" t="s">
        <v>32</v>
      </c>
      <c r="H15" s="27" t="s">
        <v>89</v>
      </c>
      <c r="J15" s="30"/>
    </row>
    <row r="16" spans="1:10" s="1" customFormat="1" ht="32.25" customHeight="1">
      <c r="A16" s="16">
        <v>6</v>
      </c>
      <c r="B16" s="20" t="s">
        <v>29</v>
      </c>
      <c r="C16" s="19">
        <v>56</v>
      </c>
      <c r="D16" s="19">
        <v>33</v>
      </c>
      <c r="E16" s="19">
        <v>19</v>
      </c>
      <c r="F16" s="18">
        <f t="shared" si="0"/>
        <v>70</v>
      </c>
      <c r="G16" s="28" t="s">
        <v>30</v>
      </c>
      <c r="H16" s="27" t="s">
        <v>13</v>
      </c>
      <c r="J16" s="30"/>
    </row>
    <row r="17" spans="1:10" s="1" customFormat="1" ht="29.25" customHeight="1">
      <c r="A17" s="16">
        <v>7</v>
      </c>
      <c r="B17" s="17" t="s">
        <v>41</v>
      </c>
      <c r="C17" s="19">
        <v>28.999341999999999</v>
      </c>
      <c r="D17" s="19">
        <v>35.47</v>
      </c>
      <c r="E17" s="19">
        <v>27.89</v>
      </c>
      <c r="F17" s="18">
        <f t="shared" si="0"/>
        <v>36.579341999999997</v>
      </c>
      <c r="G17" s="28" t="s">
        <v>42</v>
      </c>
      <c r="H17" s="27" t="s">
        <v>88</v>
      </c>
      <c r="J17" s="30"/>
    </row>
    <row r="18" spans="1:10" s="1" customFormat="1" ht="29.25" customHeight="1">
      <c r="A18" s="16">
        <v>8</v>
      </c>
      <c r="B18" s="17" t="s">
        <v>44</v>
      </c>
      <c r="C18" s="18">
        <v>891</v>
      </c>
      <c r="D18" s="18">
        <v>198</v>
      </c>
      <c r="E18" s="19">
        <v>155</v>
      </c>
      <c r="F18" s="18">
        <f t="shared" si="0"/>
        <v>934</v>
      </c>
      <c r="G18" s="28" t="s">
        <v>45</v>
      </c>
      <c r="H18" s="27" t="s">
        <v>13</v>
      </c>
      <c r="J18" s="30"/>
    </row>
    <row r="19" spans="1:10" s="3" customFormat="1" ht="24" customHeight="1">
      <c r="A19" s="59" t="s">
        <v>46</v>
      </c>
      <c r="B19" s="60"/>
      <c r="C19" s="21">
        <f>SUM(C11:C18)+C7+C5+C9</f>
        <v>3579.0357506</v>
      </c>
      <c r="D19" s="21">
        <f>SUM(D11:D18)+D7+D5+D9</f>
        <v>3442.13</v>
      </c>
      <c r="E19" s="21">
        <f>SUM(E11:E18)+E7+E5+E9</f>
        <v>3263.75</v>
      </c>
      <c r="F19" s="21">
        <f>SUM(F11:F18)+F7+F5+F9</f>
        <v>3757.4157506000001</v>
      </c>
      <c r="G19" s="29"/>
      <c r="H19" s="29"/>
    </row>
    <row r="20" spans="1:10" ht="66" customHeight="1">
      <c r="A20" s="61" t="s">
        <v>97</v>
      </c>
      <c r="B20" s="62"/>
      <c r="C20" s="62"/>
      <c r="D20" s="62"/>
      <c r="E20" s="62"/>
      <c r="F20" s="62"/>
      <c r="G20" s="62"/>
      <c r="H20" s="62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19650320837816901" right="0.19650320837816901" top="3.88840257417499E-2" bottom="3.88840257417499E-2" header="0.11804080384922799" footer="0.11804080384922799"/>
  <pageSetup paperSize="9" scale="8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21"/>
  <sheetViews>
    <sheetView view="pageBreakPreview" zoomScale="87" zoomScaleNormal="87" zoomScaleSheetLayoutView="87" workbookViewId="0">
      <selection activeCell="B5" sqref="B5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7" t="s">
        <v>98</v>
      </c>
      <c r="B2" s="57"/>
      <c r="C2" s="57"/>
      <c r="D2" s="57"/>
      <c r="E2" s="57"/>
      <c r="F2" s="57"/>
      <c r="G2" s="57"/>
      <c r="H2" s="57"/>
    </row>
    <row r="3" spans="1:10" ht="32.25" customHeight="1">
      <c r="A3" s="63" t="s">
        <v>82</v>
      </c>
      <c r="B3" s="63"/>
      <c r="C3" s="63"/>
      <c r="D3" s="63"/>
      <c r="E3" s="63"/>
      <c r="F3" s="63"/>
      <c r="G3" s="63"/>
      <c r="H3" s="63"/>
    </row>
    <row r="4" spans="1:10" s="1" customFormat="1" ht="30.95" customHeight="1">
      <c r="A4" s="7" t="s">
        <v>3</v>
      </c>
      <c r="B4" s="7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</row>
    <row r="5" spans="1:10" s="1" customFormat="1" ht="62.25" customHeight="1">
      <c r="A5" s="9">
        <v>1</v>
      </c>
      <c r="B5" s="10" t="s">
        <v>49</v>
      </c>
      <c r="C5" s="11">
        <v>0</v>
      </c>
      <c r="D5" s="11">
        <v>641.05999999999995</v>
      </c>
      <c r="E5" s="11">
        <v>641.05999999999995</v>
      </c>
      <c r="F5" s="11">
        <v>0</v>
      </c>
      <c r="G5" s="22" t="s">
        <v>83</v>
      </c>
      <c r="H5" s="22" t="s">
        <v>13</v>
      </c>
    </row>
    <row r="6" spans="1:10" s="1" customFormat="1" ht="30.95" customHeight="1">
      <c r="A6" s="13" t="s">
        <v>3</v>
      </c>
      <c r="B6" s="13" t="s">
        <v>4</v>
      </c>
      <c r="C6" s="13" t="s">
        <v>5</v>
      </c>
      <c r="D6" s="13" t="s">
        <v>14</v>
      </c>
      <c r="E6" s="13" t="s">
        <v>15</v>
      </c>
      <c r="F6" s="13" t="s">
        <v>8</v>
      </c>
      <c r="G6" s="22"/>
      <c r="H6" s="22"/>
    </row>
    <row r="7" spans="1:10" s="1" customFormat="1" ht="30" customHeight="1">
      <c r="A7" s="9">
        <v>1</v>
      </c>
      <c r="B7" s="10" t="s">
        <v>84</v>
      </c>
      <c r="C7" s="11">
        <v>97.4</v>
      </c>
      <c r="D7" s="11">
        <v>1398.02</v>
      </c>
      <c r="E7" s="11">
        <v>1186.72</v>
      </c>
      <c r="F7" s="11">
        <f>C7+D7-E7</f>
        <v>308.70000000000005</v>
      </c>
      <c r="G7" s="22" t="s">
        <v>17</v>
      </c>
      <c r="H7" s="22" t="s">
        <v>13</v>
      </c>
    </row>
    <row r="8" spans="1:10" s="1" customFormat="1" ht="30.95" customHeight="1">
      <c r="A8" s="13" t="s">
        <v>3</v>
      </c>
      <c r="B8" s="13" t="s">
        <v>4</v>
      </c>
      <c r="C8" s="13" t="s">
        <v>5</v>
      </c>
      <c r="D8" s="13" t="s">
        <v>18</v>
      </c>
      <c r="E8" s="13" t="s">
        <v>15</v>
      </c>
      <c r="F8" s="13" t="s">
        <v>8</v>
      </c>
      <c r="G8" s="22"/>
      <c r="H8" s="22"/>
    </row>
    <row r="9" spans="1:10" s="1" customFormat="1" ht="30" customHeight="1">
      <c r="A9" s="9">
        <v>1</v>
      </c>
      <c r="B9" s="10" t="s">
        <v>85</v>
      </c>
      <c r="C9" s="11">
        <v>0</v>
      </c>
      <c r="D9" s="11">
        <v>100.2</v>
      </c>
      <c r="E9" s="11">
        <v>100.2</v>
      </c>
      <c r="F9" s="23">
        <v>0</v>
      </c>
      <c r="G9" s="22"/>
      <c r="H9" s="22"/>
    </row>
    <row r="10" spans="1:10" s="2" customFormat="1" ht="30.95" customHeight="1">
      <c r="A10" s="14" t="s">
        <v>3</v>
      </c>
      <c r="B10" s="15" t="s">
        <v>50</v>
      </c>
      <c r="C10" s="15" t="s">
        <v>5</v>
      </c>
      <c r="D10" s="7" t="s">
        <v>20</v>
      </c>
      <c r="E10" s="7" t="s">
        <v>21</v>
      </c>
      <c r="F10" s="7" t="s">
        <v>8</v>
      </c>
      <c r="G10" s="24"/>
      <c r="H10" s="24"/>
    </row>
    <row r="11" spans="1:10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55</v>
      </c>
      <c r="H11" s="27" t="s">
        <v>13</v>
      </c>
      <c r="J11" s="30"/>
    </row>
    <row r="12" spans="1:10" s="1" customFormat="1" ht="45.75" customHeight="1">
      <c r="A12" s="16">
        <v>2</v>
      </c>
      <c r="B12" s="17" t="s">
        <v>24</v>
      </c>
      <c r="C12" s="18">
        <v>967</v>
      </c>
      <c r="D12" s="18">
        <v>200</v>
      </c>
      <c r="E12" s="25">
        <v>369</v>
      </c>
      <c r="F12" s="18">
        <f t="shared" si="0"/>
        <v>798</v>
      </c>
      <c r="G12" s="28" t="s">
        <v>76</v>
      </c>
      <c r="H12" s="27" t="s">
        <v>13</v>
      </c>
      <c r="J12" s="30"/>
    </row>
    <row r="13" spans="1:10" s="1" customFormat="1" ht="34.5" customHeight="1">
      <c r="A13" s="16">
        <v>3</v>
      </c>
      <c r="B13" s="17" t="s">
        <v>36</v>
      </c>
      <c r="C13" s="18">
        <v>315.09040859999999</v>
      </c>
      <c r="D13" s="18">
        <v>0</v>
      </c>
      <c r="E13" s="19">
        <v>8.52</v>
      </c>
      <c r="F13" s="18">
        <f t="shared" si="0"/>
        <v>306.57040860000001</v>
      </c>
      <c r="G13" s="28" t="s">
        <v>37</v>
      </c>
      <c r="H13" s="27" t="s">
        <v>67</v>
      </c>
      <c r="J13" s="30"/>
    </row>
    <row r="14" spans="1:10" s="1" customFormat="1" ht="30" customHeight="1">
      <c r="A14" s="16">
        <v>4</v>
      </c>
      <c r="B14" s="17" t="s">
        <v>26</v>
      </c>
      <c r="C14" s="19">
        <v>271.786</v>
      </c>
      <c r="D14" s="19">
        <v>88.1</v>
      </c>
      <c r="E14" s="19">
        <v>29.12</v>
      </c>
      <c r="F14" s="18">
        <f t="shared" si="0"/>
        <v>330.76599999999996</v>
      </c>
      <c r="G14" s="28" t="s">
        <v>27</v>
      </c>
      <c r="H14" s="27" t="s">
        <v>28</v>
      </c>
      <c r="J14" s="30"/>
    </row>
    <row r="15" spans="1:10" s="1" customFormat="1" ht="34.5" customHeight="1">
      <c r="A15" s="16">
        <v>5</v>
      </c>
      <c r="B15" s="17" t="s">
        <v>31</v>
      </c>
      <c r="C15" s="19">
        <v>61</v>
      </c>
      <c r="D15" s="19">
        <v>15</v>
      </c>
      <c r="E15" s="19">
        <v>17</v>
      </c>
      <c r="F15" s="18">
        <f t="shared" si="0"/>
        <v>59</v>
      </c>
      <c r="G15" s="28" t="s">
        <v>32</v>
      </c>
      <c r="H15" s="27" t="s">
        <v>89</v>
      </c>
      <c r="J15" s="30"/>
    </row>
    <row r="16" spans="1:10" s="1" customFormat="1" ht="19.5" customHeight="1">
      <c r="A16" s="16">
        <v>6</v>
      </c>
      <c r="B16" s="20" t="s">
        <v>29</v>
      </c>
      <c r="C16" s="19">
        <v>35</v>
      </c>
      <c r="D16" s="19">
        <v>38</v>
      </c>
      <c r="E16" s="19">
        <v>17</v>
      </c>
      <c r="F16" s="18">
        <f t="shared" si="0"/>
        <v>56</v>
      </c>
      <c r="G16" s="28" t="s">
        <v>30</v>
      </c>
      <c r="H16" s="27" t="s">
        <v>13</v>
      </c>
      <c r="J16" s="30"/>
    </row>
    <row r="17" spans="1:10" s="1" customFormat="1" ht="29.25" customHeight="1">
      <c r="A17" s="16">
        <v>7</v>
      </c>
      <c r="B17" s="17" t="s">
        <v>41</v>
      </c>
      <c r="C17" s="19">
        <v>33.479342000000003</v>
      </c>
      <c r="D17" s="19">
        <v>25.97</v>
      </c>
      <c r="E17" s="19">
        <v>30.45</v>
      </c>
      <c r="F17" s="18">
        <f t="shared" si="0"/>
        <v>28.999342000000002</v>
      </c>
      <c r="G17" s="28" t="s">
        <v>42</v>
      </c>
      <c r="H17" s="27" t="s">
        <v>88</v>
      </c>
      <c r="J17" s="30"/>
    </row>
    <row r="18" spans="1:10" s="1" customFormat="1" ht="29.25" customHeight="1">
      <c r="A18" s="16">
        <v>8</v>
      </c>
      <c r="B18" s="17" t="s">
        <v>44</v>
      </c>
      <c r="C18" s="18">
        <v>832</v>
      </c>
      <c r="D18" s="18">
        <v>99</v>
      </c>
      <c r="E18" s="19">
        <v>40</v>
      </c>
      <c r="F18" s="18">
        <f t="shared" si="0"/>
        <v>891</v>
      </c>
      <c r="G18" s="28" t="s">
        <v>45</v>
      </c>
      <c r="H18" s="27" t="s">
        <v>13</v>
      </c>
      <c r="J18" s="30"/>
    </row>
    <row r="19" spans="1:10" s="3" customFormat="1" ht="24" customHeight="1">
      <c r="A19" s="59" t="s">
        <v>46</v>
      </c>
      <c r="B19" s="60"/>
      <c r="C19" s="21">
        <f>SUM(C11:C18)+C7+C5+C9</f>
        <v>3412.7557506000003</v>
      </c>
      <c r="D19" s="21">
        <f>SUM(D11:D18)+D7+D5+D9</f>
        <v>2605.35</v>
      </c>
      <c r="E19" s="21">
        <f>SUM(E11:E18)+E7+E5+E9</f>
        <v>2439.0699999999997</v>
      </c>
      <c r="F19" s="21">
        <f>SUM(F11:F18)+F7+F5+F9</f>
        <v>3579.0357506</v>
      </c>
      <c r="G19" s="29"/>
      <c r="H19" s="29"/>
    </row>
    <row r="20" spans="1:10" ht="66" customHeight="1">
      <c r="A20" s="61" t="s">
        <v>95</v>
      </c>
      <c r="B20" s="62"/>
      <c r="C20" s="62"/>
      <c r="D20" s="62"/>
      <c r="E20" s="62"/>
      <c r="F20" s="62"/>
      <c r="G20" s="62"/>
      <c r="H20" s="62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19650320837816901" right="0.19650320837816901" top="3.88840257417499E-2" bottom="3.88840257417499E-2" header="0.11804080384922799" footer="0.11804080384922799"/>
  <pageSetup paperSize="9" scale="86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21"/>
  <sheetViews>
    <sheetView view="pageBreakPreview" topLeftCell="A16" zoomScale="87" zoomScaleNormal="87" zoomScaleSheetLayoutView="87" workbookViewId="0">
      <selection activeCell="E24" sqref="E24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7" t="s">
        <v>99</v>
      </c>
      <c r="B2" s="57"/>
      <c r="C2" s="57"/>
      <c r="D2" s="57"/>
      <c r="E2" s="57"/>
      <c r="F2" s="57"/>
      <c r="G2" s="57"/>
      <c r="H2" s="57"/>
    </row>
    <row r="3" spans="1:10" ht="32.25" customHeight="1">
      <c r="A3" s="63" t="s">
        <v>82</v>
      </c>
      <c r="B3" s="63"/>
      <c r="C3" s="63"/>
      <c r="D3" s="63"/>
      <c r="E3" s="63"/>
      <c r="F3" s="63"/>
      <c r="G3" s="63"/>
      <c r="H3" s="63"/>
    </row>
    <row r="4" spans="1:10" s="1" customFormat="1" ht="30.95" customHeight="1">
      <c r="A4" s="7" t="s">
        <v>3</v>
      </c>
      <c r="B4" s="7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</row>
    <row r="5" spans="1:10" s="1" customFormat="1" ht="62.25" customHeight="1">
      <c r="A5" s="9">
        <v>1</v>
      </c>
      <c r="B5" s="10" t="s">
        <v>49</v>
      </c>
      <c r="C5" s="11">
        <v>0</v>
      </c>
      <c r="D5" s="11">
        <v>691.52</v>
      </c>
      <c r="E5" s="11">
        <v>691.52</v>
      </c>
      <c r="F5" s="11">
        <v>0</v>
      </c>
      <c r="G5" s="22" t="s">
        <v>83</v>
      </c>
      <c r="H5" s="22" t="s">
        <v>13</v>
      </c>
    </row>
    <row r="6" spans="1:10" s="1" customFormat="1" ht="30.95" customHeight="1">
      <c r="A6" s="13" t="s">
        <v>3</v>
      </c>
      <c r="B6" s="13" t="s">
        <v>4</v>
      </c>
      <c r="C6" s="13" t="s">
        <v>5</v>
      </c>
      <c r="D6" s="13" t="s">
        <v>14</v>
      </c>
      <c r="E6" s="13" t="s">
        <v>15</v>
      </c>
      <c r="F6" s="13" t="s">
        <v>8</v>
      </c>
      <c r="G6" s="22"/>
      <c r="H6" s="22"/>
    </row>
    <row r="7" spans="1:10" s="1" customFormat="1" ht="30" customHeight="1">
      <c r="A7" s="9">
        <v>1</v>
      </c>
      <c r="B7" s="10" t="s">
        <v>84</v>
      </c>
      <c r="C7" s="11">
        <v>0</v>
      </c>
      <c r="D7" s="11">
        <v>707.8</v>
      </c>
      <c r="E7" s="11">
        <v>610.4</v>
      </c>
      <c r="F7" s="11">
        <f>C7+D7-E7</f>
        <v>97.399999999999977</v>
      </c>
      <c r="G7" s="22" t="s">
        <v>17</v>
      </c>
      <c r="H7" s="22" t="s">
        <v>13</v>
      </c>
    </row>
    <row r="8" spans="1:10" s="1" customFormat="1" ht="30.95" customHeight="1">
      <c r="A8" s="13" t="s">
        <v>3</v>
      </c>
      <c r="B8" s="13" t="s">
        <v>4</v>
      </c>
      <c r="C8" s="13" t="s">
        <v>5</v>
      </c>
      <c r="D8" s="13" t="s">
        <v>18</v>
      </c>
      <c r="E8" s="13" t="s">
        <v>15</v>
      </c>
      <c r="F8" s="13" t="s">
        <v>8</v>
      </c>
      <c r="G8" s="22"/>
      <c r="H8" s="22"/>
    </row>
    <row r="9" spans="1:10" s="1" customFormat="1" ht="30" customHeight="1">
      <c r="A9" s="9">
        <v>1</v>
      </c>
      <c r="B9" s="10" t="s">
        <v>85</v>
      </c>
      <c r="C9" s="11">
        <v>6.8</v>
      </c>
      <c r="D9" s="11">
        <v>60.8</v>
      </c>
      <c r="E9" s="11">
        <v>67.599999999999994</v>
      </c>
      <c r="F9" s="23">
        <v>0</v>
      </c>
      <c r="G9" s="22"/>
      <c r="H9" s="22"/>
    </row>
    <row r="10" spans="1:10" s="2" customFormat="1" ht="30.95" customHeight="1">
      <c r="A10" s="14" t="s">
        <v>3</v>
      </c>
      <c r="B10" s="15" t="s">
        <v>100</v>
      </c>
      <c r="C10" s="15" t="s">
        <v>5</v>
      </c>
      <c r="D10" s="7" t="s">
        <v>20</v>
      </c>
      <c r="E10" s="7" t="s">
        <v>21</v>
      </c>
      <c r="F10" s="7" t="s">
        <v>8</v>
      </c>
      <c r="G10" s="24"/>
      <c r="H10" s="24"/>
    </row>
    <row r="11" spans="1:10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v>800</v>
      </c>
      <c r="G11" s="26" t="s">
        <v>55</v>
      </c>
      <c r="H11" s="27" t="s">
        <v>13</v>
      </c>
      <c r="J11" s="30"/>
    </row>
    <row r="12" spans="1:10" s="1" customFormat="1" ht="45.75" customHeight="1">
      <c r="A12" s="16">
        <v>2</v>
      </c>
      <c r="B12" s="17" t="s">
        <v>24</v>
      </c>
      <c r="C12" s="18">
        <v>497</v>
      </c>
      <c r="D12" s="18">
        <v>585</v>
      </c>
      <c r="E12" s="25">
        <v>115</v>
      </c>
      <c r="F12" s="18">
        <v>967</v>
      </c>
      <c r="G12" s="28" t="s">
        <v>76</v>
      </c>
      <c r="H12" s="27" t="s">
        <v>13</v>
      </c>
      <c r="J12" s="30"/>
    </row>
    <row r="13" spans="1:10" s="1" customFormat="1" ht="34.5" customHeight="1">
      <c r="A13" s="16">
        <v>3</v>
      </c>
      <c r="B13" s="17" t="s">
        <v>36</v>
      </c>
      <c r="C13" s="18">
        <v>307.92040859999997</v>
      </c>
      <c r="D13" s="18">
        <v>20.67</v>
      </c>
      <c r="E13" s="19">
        <v>13.5</v>
      </c>
      <c r="F13" s="18">
        <v>315.09040859999999</v>
      </c>
      <c r="G13" s="28" t="s">
        <v>37</v>
      </c>
      <c r="H13" s="27" t="s">
        <v>67</v>
      </c>
      <c r="J13" s="30"/>
    </row>
    <row r="14" spans="1:10" s="1" customFormat="1" ht="30" customHeight="1">
      <c r="A14" s="16">
        <v>4</v>
      </c>
      <c r="B14" s="17" t="s">
        <v>26</v>
      </c>
      <c r="C14" s="19">
        <v>280.10599999999999</v>
      </c>
      <c r="D14" s="19">
        <v>14.13</v>
      </c>
      <c r="E14" s="19">
        <v>22.45</v>
      </c>
      <c r="F14" s="18">
        <v>271.786</v>
      </c>
      <c r="G14" s="28" t="s">
        <v>27</v>
      </c>
      <c r="H14" s="27" t="s">
        <v>28</v>
      </c>
      <c r="J14" s="30"/>
    </row>
    <row r="15" spans="1:10" s="1" customFormat="1" ht="34.5" customHeight="1">
      <c r="A15" s="16">
        <v>5</v>
      </c>
      <c r="B15" s="17" t="s">
        <v>31</v>
      </c>
      <c r="C15" s="19">
        <v>64.900000000000006</v>
      </c>
      <c r="D15" s="19">
        <v>12</v>
      </c>
      <c r="E15" s="19">
        <v>15.9</v>
      </c>
      <c r="F15" s="18">
        <v>61</v>
      </c>
      <c r="G15" s="28" t="s">
        <v>32</v>
      </c>
      <c r="H15" s="27" t="s">
        <v>89</v>
      </c>
      <c r="J15" s="30"/>
    </row>
    <row r="16" spans="1:10" s="1" customFormat="1" ht="19.5" customHeight="1">
      <c r="A16" s="16">
        <v>6</v>
      </c>
      <c r="B16" s="20" t="s">
        <v>29</v>
      </c>
      <c r="C16" s="19">
        <v>49</v>
      </c>
      <c r="D16" s="19">
        <v>3</v>
      </c>
      <c r="E16" s="19">
        <v>17</v>
      </c>
      <c r="F16" s="18">
        <v>35</v>
      </c>
      <c r="G16" s="28" t="s">
        <v>30</v>
      </c>
      <c r="H16" s="27" t="s">
        <v>13</v>
      </c>
      <c r="J16" s="30"/>
    </row>
    <row r="17" spans="1:10" s="1" customFormat="1" ht="29.25" customHeight="1">
      <c r="A17" s="16">
        <v>7</v>
      </c>
      <c r="B17" s="17" t="s">
        <v>41</v>
      </c>
      <c r="C17" s="19">
        <v>30.029342</v>
      </c>
      <c r="D17" s="19">
        <v>31.79</v>
      </c>
      <c r="E17" s="19">
        <v>28.34</v>
      </c>
      <c r="F17" s="18">
        <v>33.479342000000003</v>
      </c>
      <c r="G17" s="28" t="s">
        <v>42</v>
      </c>
      <c r="H17" s="27" t="s">
        <v>88</v>
      </c>
      <c r="J17" s="30"/>
    </row>
    <row r="18" spans="1:10" s="1" customFormat="1" ht="29.25" customHeight="1">
      <c r="A18" s="16">
        <v>8</v>
      </c>
      <c r="B18" s="17" t="s">
        <v>44</v>
      </c>
      <c r="C18" s="18">
        <v>816</v>
      </c>
      <c r="D18" s="18">
        <v>66</v>
      </c>
      <c r="E18" s="19">
        <v>50</v>
      </c>
      <c r="F18" s="18">
        <v>832</v>
      </c>
      <c r="G18" s="28" t="s">
        <v>45</v>
      </c>
      <c r="H18" s="27" t="s">
        <v>13</v>
      </c>
      <c r="J18" s="30"/>
    </row>
    <row r="19" spans="1:10" s="3" customFormat="1" ht="24" customHeight="1">
      <c r="A19" s="59" t="s">
        <v>46</v>
      </c>
      <c r="B19" s="60"/>
      <c r="C19" s="21">
        <f>SUM(C11:C18)+C7+C5+C9</f>
        <v>2851.7557506000003</v>
      </c>
      <c r="D19" s="21">
        <f>SUM(D11:D18)+D7+D5+D9</f>
        <v>2192.71</v>
      </c>
      <c r="E19" s="21">
        <f>SUM(E11:E18)+E7+E5+E9</f>
        <v>1631.7099999999998</v>
      </c>
      <c r="F19" s="21">
        <f>SUM(F11:F18)+F7+F5+F9</f>
        <v>3412.7557506000003</v>
      </c>
      <c r="G19" s="29"/>
      <c r="H19" s="29"/>
    </row>
    <row r="20" spans="1:10" ht="66" customHeight="1">
      <c r="A20" s="61" t="s">
        <v>101</v>
      </c>
      <c r="B20" s="62"/>
      <c r="C20" s="62"/>
      <c r="D20" s="62"/>
      <c r="E20" s="62"/>
      <c r="F20" s="62"/>
      <c r="G20" s="62"/>
      <c r="H20" s="62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19650320837816901" right="0.19650320837816901" top="3.88840257417499E-2" bottom="3.88840257417499E-2" header="0.11804080384922799" footer="0.11804080384922799"/>
  <pageSetup paperSize="9" scale="86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1"/>
  <sheetViews>
    <sheetView view="pageBreakPreview" zoomScale="87" zoomScaleNormal="87" zoomScaleSheetLayoutView="87" workbookViewId="0">
      <selection activeCell="A20" sqref="A20:H20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8" ht="12.95" customHeight="1">
      <c r="A1" s="6"/>
    </row>
    <row r="2" spans="1:8" ht="32.25" customHeight="1">
      <c r="A2" s="57" t="s">
        <v>102</v>
      </c>
      <c r="B2" s="57"/>
      <c r="C2" s="57"/>
      <c r="D2" s="57"/>
      <c r="E2" s="57"/>
      <c r="F2" s="57"/>
      <c r="G2" s="57"/>
      <c r="H2" s="57"/>
    </row>
    <row r="3" spans="1:8" ht="32.25" customHeight="1">
      <c r="A3" s="63" t="s">
        <v>82</v>
      </c>
      <c r="B3" s="63"/>
      <c r="C3" s="63"/>
      <c r="D3" s="63"/>
      <c r="E3" s="63"/>
      <c r="F3" s="63"/>
      <c r="G3" s="63"/>
      <c r="H3" s="63"/>
    </row>
    <row r="4" spans="1:8" s="1" customFormat="1" ht="30.95" customHeight="1">
      <c r="A4" s="7" t="s">
        <v>3</v>
      </c>
      <c r="B4" s="7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</row>
    <row r="5" spans="1:8" s="1" customFormat="1" ht="62.25" customHeight="1">
      <c r="A5" s="9">
        <v>1</v>
      </c>
      <c r="B5" s="10" t="s">
        <v>49</v>
      </c>
      <c r="C5" s="11">
        <v>0</v>
      </c>
      <c r="D5" s="11">
        <v>383.71</v>
      </c>
      <c r="E5" s="11">
        <v>383.71</v>
      </c>
      <c r="F5" s="11">
        <v>0</v>
      </c>
      <c r="G5" s="22" t="s">
        <v>83</v>
      </c>
      <c r="H5" s="22" t="s">
        <v>13</v>
      </c>
    </row>
    <row r="6" spans="1:8" s="1" customFormat="1" ht="30.95" customHeight="1">
      <c r="A6" s="13" t="s">
        <v>3</v>
      </c>
      <c r="B6" s="13" t="s">
        <v>4</v>
      </c>
      <c r="C6" s="13" t="s">
        <v>5</v>
      </c>
      <c r="D6" s="13" t="s">
        <v>14</v>
      </c>
      <c r="E6" s="13" t="s">
        <v>15</v>
      </c>
      <c r="F6" s="13" t="s">
        <v>8</v>
      </c>
      <c r="G6" s="22"/>
      <c r="H6" s="22"/>
    </row>
    <row r="7" spans="1:8" s="1" customFormat="1" ht="30" customHeight="1">
      <c r="A7" s="9">
        <v>1</v>
      </c>
      <c r="B7" s="10" t="s">
        <v>16</v>
      </c>
      <c r="C7" s="11">
        <v>0</v>
      </c>
      <c r="D7" s="11">
        <v>388.1</v>
      </c>
      <c r="E7" s="11">
        <v>388.1</v>
      </c>
      <c r="F7" s="11">
        <v>0</v>
      </c>
      <c r="G7" s="22" t="s">
        <v>17</v>
      </c>
      <c r="H7" s="22" t="s">
        <v>13</v>
      </c>
    </row>
    <row r="8" spans="1:8" s="1" customFormat="1" ht="30.95" customHeight="1">
      <c r="A8" s="13" t="s">
        <v>3</v>
      </c>
      <c r="B8" s="13" t="s">
        <v>4</v>
      </c>
      <c r="C8" s="13" t="s">
        <v>5</v>
      </c>
      <c r="D8" s="13" t="s">
        <v>18</v>
      </c>
      <c r="E8" s="13" t="s">
        <v>15</v>
      </c>
      <c r="F8" s="13" t="s">
        <v>8</v>
      </c>
      <c r="G8" s="22"/>
      <c r="H8" s="22"/>
    </row>
    <row r="9" spans="1:8" s="1" customFormat="1" ht="30" customHeight="1">
      <c r="A9" s="9">
        <v>1</v>
      </c>
      <c r="B9" s="10" t="s">
        <v>85</v>
      </c>
      <c r="C9" s="11">
        <v>0</v>
      </c>
      <c r="D9" s="11">
        <v>70</v>
      </c>
      <c r="E9" s="11">
        <v>63.2</v>
      </c>
      <c r="F9" s="23">
        <f>C9+D9-E9</f>
        <v>6.7999999999999972</v>
      </c>
      <c r="G9" s="22"/>
      <c r="H9" s="22"/>
    </row>
    <row r="10" spans="1:8" s="2" customFormat="1" ht="30.95" customHeight="1">
      <c r="A10" s="14" t="s">
        <v>3</v>
      </c>
      <c r="B10" s="15" t="s">
        <v>100</v>
      </c>
      <c r="C10" s="15" t="s">
        <v>5</v>
      </c>
      <c r="D10" s="7" t="s">
        <v>20</v>
      </c>
      <c r="E10" s="7" t="s">
        <v>21</v>
      </c>
      <c r="F10" s="7" t="s">
        <v>8</v>
      </c>
      <c r="G10" s="24"/>
      <c r="H10" s="24"/>
    </row>
    <row r="11" spans="1:8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55</v>
      </c>
      <c r="H11" s="27" t="s">
        <v>13</v>
      </c>
    </row>
    <row r="12" spans="1:8" s="1" customFormat="1" ht="45.75" customHeight="1">
      <c r="A12" s="16">
        <v>2</v>
      </c>
      <c r="B12" s="17" t="s">
        <v>24</v>
      </c>
      <c r="C12" s="18">
        <v>491</v>
      </c>
      <c r="D12" s="18">
        <v>80</v>
      </c>
      <c r="E12" s="25">
        <v>74</v>
      </c>
      <c r="F12" s="18">
        <f t="shared" si="0"/>
        <v>497</v>
      </c>
      <c r="G12" s="28" t="s">
        <v>76</v>
      </c>
      <c r="H12" s="27" t="s">
        <v>13</v>
      </c>
    </row>
    <row r="13" spans="1:8" s="1" customFormat="1" ht="34.5" customHeight="1">
      <c r="A13" s="16">
        <v>3</v>
      </c>
      <c r="B13" s="17" t="s">
        <v>36</v>
      </c>
      <c r="C13" s="18">
        <v>329.06965980000001</v>
      </c>
      <c r="D13" s="18">
        <v>0</v>
      </c>
      <c r="E13" s="19">
        <v>21.149251199999998</v>
      </c>
      <c r="F13" s="18">
        <f t="shared" si="0"/>
        <v>307.92040860000003</v>
      </c>
      <c r="G13" s="28" t="s">
        <v>37</v>
      </c>
      <c r="H13" s="27" t="s">
        <v>67</v>
      </c>
    </row>
    <row r="14" spans="1:8" s="1" customFormat="1" ht="30" customHeight="1">
      <c r="A14" s="16">
        <v>4</v>
      </c>
      <c r="B14" s="17" t="s">
        <v>26</v>
      </c>
      <c r="C14" s="19">
        <v>285.024</v>
      </c>
      <c r="D14" s="19">
        <v>32.563000000000002</v>
      </c>
      <c r="E14" s="19">
        <v>37.481000000000002</v>
      </c>
      <c r="F14" s="18">
        <f t="shared" si="0"/>
        <v>280.10599999999999</v>
      </c>
      <c r="G14" s="28" t="s">
        <v>27</v>
      </c>
      <c r="H14" s="27" t="s">
        <v>28</v>
      </c>
    </row>
    <row r="15" spans="1:8" s="1" customFormat="1" ht="34.5" customHeight="1">
      <c r="A15" s="16">
        <v>5</v>
      </c>
      <c r="B15" s="17" t="s">
        <v>31</v>
      </c>
      <c r="C15" s="19">
        <v>68.099999999999994</v>
      </c>
      <c r="D15" s="19">
        <v>13</v>
      </c>
      <c r="E15" s="19">
        <v>16.2</v>
      </c>
      <c r="F15" s="18">
        <f t="shared" si="0"/>
        <v>64.899999999999991</v>
      </c>
      <c r="G15" s="28" t="s">
        <v>32</v>
      </c>
      <c r="H15" s="27" t="s">
        <v>89</v>
      </c>
    </row>
    <row r="16" spans="1:8" s="1" customFormat="1" ht="19.5" customHeight="1">
      <c r="A16" s="16">
        <v>6</v>
      </c>
      <c r="B16" s="20" t="s">
        <v>29</v>
      </c>
      <c r="C16" s="19">
        <v>48</v>
      </c>
      <c r="D16" s="19">
        <v>17</v>
      </c>
      <c r="E16" s="19">
        <v>16</v>
      </c>
      <c r="F16" s="18">
        <f t="shared" si="0"/>
        <v>49</v>
      </c>
      <c r="G16" s="28" t="s">
        <v>30</v>
      </c>
      <c r="H16" s="27" t="s">
        <v>13</v>
      </c>
    </row>
    <row r="17" spans="1:8" s="1" customFormat="1" ht="29.25" customHeight="1">
      <c r="A17" s="16">
        <v>7</v>
      </c>
      <c r="B17" s="17" t="s">
        <v>41</v>
      </c>
      <c r="C17" s="19">
        <v>33.607004000000003</v>
      </c>
      <c r="D17" s="19">
        <v>27.1309</v>
      </c>
      <c r="E17" s="19">
        <v>30.708562000000001</v>
      </c>
      <c r="F17" s="18">
        <f t="shared" si="0"/>
        <v>30.029342</v>
      </c>
      <c r="G17" s="28" t="s">
        <v>42</v>
      </c>
      <c r="H17" s="27" t="s">
        <v>88</v>
      </c>
    </row>
    <row r="18" spans="1:8" s="1" customFormat="1" ht="29.25" customHeight="1">
      <c r="A18" s="16">
        <v>8</v>
      </c>
      <c r="B18" s="17" t="s">
        <v>44</v>
      </c>
      <c r="C18" s="18">
        <v>771</v>
      </c>
      <c r="D18" s="18">
        <v>165</v>
      </c>
      <c r="E18" s="19">
        <v>120</v>
      </c>
      <c r="F18" s="18">
        <f t="shared" si="0"/>
        <v>816</v>
      </c>
      <c r="G18" s="28" t="s">
        <v>45</v>
      </c>
      <c r="H18" s="27" t="s">
        <v>13</v>
      </c>
    </row>
    <row r="19" spans="1:8" s="3" customFormat="1" ht="24" customHeight="1">
      <c r="A19" s="59" t="s">
        <v>46</v>
      </c>
      <c r="B19" s="60"/>
      <c r="C19" s="21">
        <f>SUM(C11:C18)+C7+C5+C9</f>
        <v>2825.8006637999997</v>
      </c>
      <c r="D19" s="21">
        <f>SUM(D11:D18)+D7+D5+D9</f>
        <v>1176.5038999999999</v>
      </c>
      <c r="E19" s="21">
        <f>SUM(E11:E18)+E7+E5+E9</f>
        <v>1150.5488132</v>
      </c>
      <c r="F19" s="21">
        <f>SUM(F11:F18)+F7+F5+F9</f>
        <v>2851.7557506000003</v>
      </c>
      <c r="G19" s="29"/>
      <c r="H19" s="29"/>
    </row>
    <row r="20" spans="1:8" ht="66" customHeight="1">
      <c r="A20" s="61" t="s">
        <v>103</v>
      </c>
      <c r="B20" s="62"/>
      <c r="C20" s="62"/>
      <c r="D20" s="62"/>
      <c r="E20" s="62"/>
      <c r="F20" s="62"/>
      <c r="G20" s="62"/>
      <c r="H20" s="62"/>
    </row>
    <row r="21" spans="1:8" ht="20.25" customHeight="1"/>
  </sheetData>
  <mergeCells count="4">
    <mergeCell ref="A2:H2"/>
    <mergeCell ref="A3:H3"/>
    <mergeCell ref="A19:B19"/>
    <mergeCell ref="A20:H20"/>
  </mergeCells>
  <phoneticPr fontId="21" type="noConversion"/>
  <pageMargins left="0.19650320837816901" right="0.19650320837816901" top="3.88840257417499E-2" bottom="3.88840257417499E-2" header="0.11804080384922799" footer="0.11804080384922799"/>
  <pageSetup paperSize="9" scale="86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9"/>
  <sheetViews>
    <sheetView view="pageBreakPreview" zoomScale="87" zoomScaleNormal="87" zoomScaleSheetLayoutView="87" workbookViewId="0">
      <selection activeCell="F9" sqref="F9:F16"/>
    </sheetView>
  </sheetViews>
  <sheetFormatPr defaultColWidth="9" defaultRowHeight="13.5"/>
  <cols>
    <col min="1" max="1" width="5.625" style="4" customWidth="1"/>
    <col min="2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8" ht="12.95" customHeight="1">
      <c r="A1" s="6"/>
    </row>
    <row r="2" spans="1:8" ht="32.25" customHeight="1">
      <c r="A2" s="57" t="s">
        <v>104</v>
      </c>
      <c r="B2" s="57"/>
      <c r="C2" s="57"/>
      <c r="D2" s="57"/>
      <c r="E2" s="57"/>
      <c r="F2" s="57"/>
      <c r="G2" s="57"/>
      <c r="H2" s="57"/>
    </row>
    <row r="3" spans="1:8" ht="32.25" customHeight="1">
      <c r="A3" s="63" t="s">
        <v>82</v>
      </c>
      <c r="B3" s="63"/>
      <c r="C3" s="63"/>
      <c r="D3" s="63"/>
      <c r="E3" s="63"/>
      <c r="F3" s="63"/>
      <c r="G3" s="63"/>
      <c r="H3" s="63"/>
    </row>
    <row r="4" spans="1:8" s="1" customFormat="1" ht="30.95" customHeight="1">
      <c r="A4" s="7" t="s">
        <v>3</v>
      </c>
      <c r="B4" s="7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</row>
    <row r="5" spans="1:8" s="1" customFormat="1" ht="30.95" customHeight="1">
      <c r="A5" s="9">
        <v>1</v>
      </c>
      <c r="B5" s="10" t="s">
        <v>105</v>
      </c>
      <c r="C5" s="11">
        <v>868.52</v>
      </c>
      <c r="D5" s="11">
        <v>0</v>
      </c>
      <c r="E5" s="11">
        <v>0</v>
      </c>
      <c r="F5" s="11">
        <v>0</v>
      </c>
      <c r="G5" s="22"/>
      <c r="H5" s="22"/>
    </row>
    <row r="6" spans="1:8" s="1" customFormat="1" ht="30.95" customHeight="1">
      <c r="A6" s="9" t="s">
        <v>3</v>
      </c>
      <c r="B6" s="12" t="s">
        <v>4</v>
      </c>
      <c r="C6" s="12" t="s">
        <v>5</v>
      </c>
      <c r="D6" s="13" t="s">
        <v>18</v>
      </c>
      <c r="E6" s="13" t="s">
        <v>15</v>
      </c>
      <c r="F6" s="13" t="s">
        <v>8</v>
      </c>
      <c r="G6" s="22"/>
      <c r="H6" s="22"/>
    </row>
    <row r="7" spans="1:8" s="1" customFormat="1" ht="30" customHeight="1">
      <c r="A7" s="9">
        <v>1</v>
      </c>
      <c r="B7" s="10" t="s">
        <v>85</v>
      </c>
      <c r="C7" s="11">
        <v>0</v>
      </c>
      <c r="D7" s="11">
        <v>0</v>
      </c>
      <c r="E7" s="11">
        <v>152.69999999999999</v>
      </c>
      <c r="F7" s="23">
        <v>0</v>
      </c>
      <c r="G7" s="22"/>
      <c r="H7" s="22"/>
    </row>
    <row r="8" spans="1:8" s="2" customFormat="1" ht="30.95" customHeight="1">
      <c r="A8" s="14" t="s">
        <v>3</v>
      </c>
      <c r="B8" s="15" t="s">
        <v>100</v>
      </c>
      <c r="C8" s="15" t="s">
        <v>5</v>
      </c>
      <c r="D8" s="7" t="s">
        <v>20</v>
      </c>
      <c r="E8" s="7" t="s">
        <v>21</v>
      </c>
      <c r="F8" s="7" t="s">
        <v>8</v>
      </c>
      <c r="G8" s="24"/>
      <c r="H8" s="24"/>
    </row>
    <row r="9" spans="1:8" s="1" customFormat="1" ht="45.75" customHeight="1">
      <c r="A9" s="16">
        <v>1</v>
      </c>
      <c r="B9" s="17" t="s">
        <v>22</v>
      </c>
      <c r="C9" s="18">
        <v>935</v>
      </c>
      <c r="D9" s="18">
        <v>0</v>
      </c>
      <c r="E9" s="25">
        <v>0</v>
      </c>
      <c r="F9" s="18">
        <v>1446</v>
      </c>
      <c r="G9" s="26" t="s">
        <v>55</v>
      </c>
      <c r="H9" s="27" t="s">
        <v>13</v>
      </c>
    </row>
    <row r="10" spans="1:8" s="1" customFormat="1" ht="45.75" customHeight="1">
      <c r="A10" s="16">
        <v>2</v>
      </c>
      <c r="B10" s="17" t="s">
        <v>24</v>
      </c>
      <c r="C10" s="18">
        <v>525</v>
      </c>
      <c r="D10" s="18">
        <v>15</v>
      </c>
      <c r="E10" s="25">
        <v>49</v>
      </c>
      <c r="F10" s="18">
        <f t="shared" ref="F10:F16" si="0">C10+D10-E10</f>
        <v>491</v>
      </c>
      <c r="G10" s="28" t="s">
        <v>76</v>
      </c>
      <c r="H10" s="27" t="s">
        <v>13</v>
      </c>
    </row>
    <row r="11" spans="1:8" s="1" customFormat="1" ht="34.5" customHeight="1">
      <c r="A11" s="16">
        <v>3</v>
      </c>
      <c r="B11" s="17" t="s">
        <v>36</v>
      </c>
      <c r="C11" s="18">
        <v>347.60965979999997</v>
      </c>
      <c r="D11" s="18">
        <v>0</v>
      </c>
      <c r="E11" s="19">
        <v>18.54</v>
      </c>
      <c r="F11" s="18">
        <f t="shared" si="0"/>
        <v>329.06965979999995</v>
      </c>
      <c r="G11" s="28" t="s">
        <v>37</v>
      </c>
      <c r="H11" s="27" t="s">
        <v>67</v>
      </c>
    </row>
    <row r="12" spans="1:8" s="1" customFormat="1" ht="30" customHeight="1">
      <c r="A12" s="16">
        <v>4</v>
      </c>
      <c r="B12" s="17" t="s">
        <v>26</v>
      </c>
      <c r="C12" s="19">
        <v>308.62400000000002</v>
      </c>
      <c r="D12" s="19">
        <v>13.881</v>
      </c>
      <c r="E12" s="19">
        <v>37.481000000000002</v>
      </c>
      <c r="F12" s="18">
        <f t="shared" si="0"/>
        <v>285.024</v>
      </c>
      <c r="G12" s="28" t="s">
        <v>27</v>
      </c>
      <c r="H12" s="27" t="s">
        <v>28</v>
      </c>
    </row>
    <row r="13" spans="1:8" s="1" customFormat="1" ht="34.5" customHeight="1">
      <c r="A13" s="16">
        <v>5</v>
      </c>
      <c r="B13" s="17" t="s">
        <v>31</v>
      </c>
      <c r="C13" s="19">
        <v>67.5</v>
      </c>
      <c r="D13" s="19">
        <v>16.5</v>
      </c>
      <c r="E13" s="19">
        <v>15.9</v>
      </c>
      <c r="F13" s="18">
        <f t="shared" si="0"/>
        <v>68.099999999999994</v>
      </c>
      <c r="G13" s="28" t="s">
        <v>32</v>
      </c>
      <c r="H13" s="27" t="s">
        <v>89</v>
      </c>
    </row>
    <row r="14" spans="1:8" s="1" customFormat="1" ht="19.5" customHeight="1">
      <c r="A14" s="16">
        <v>6</v>
      </c>
      <c r="B14" s="20" t="s">
        <v>29</v>
      </c>
      <c r="C14" s="19">
        <v>58</v>
      </c>
      <c r="D14" s="19">
        <v>5</v>
      </c>
      <c r="E14" s="19">
        <v>15</v>
      </c>
      <c r="F14" s="18">
        <f t="shared" si="0"/>
        <v>48</v>
      </c>
      <c r="G14" s="28" t="s">
        <v>30</v>
      </c>
      <c r="H14" s="27" t="s">
        <v>13</v>
      </c>
    </row>
    <row r="15" spans="1:8" s="1" customFormat="1" ht="29.25" customHeight="1">
      <c r="A15" s="16">
        <v>7</v>
      </c>
      <c r="B15" s="17" t="s">
        <v>41</v>
      </c>
      <c r="C15" s="19">
        <v>38.423236000000003</v>
      </c>
      <c r="D15" s="19">
        <v>18.69265</v>
      </c>
      <c r="E15" s="19">
        <v>23.508882</v>
      </c>
      <c r="F15" s="18">
        <f t="shared" si="0"/>
        <v>33.607004000000003</v>
      </c>
      <c r="G15" s="28" t="s">
        <v>42</v>
      </c>
      <c r="H15" s="27" t="s">
        <v>88</v>
      </c>
    </row>
    <row r="16" spans="1:8" s="1" customFormat="1" ht="29.25" customHeight="1">
      <c r="A16" s="16">
        <v>8</v>
      </c>
      <c r="B16" s="17" t="s">
        <v>44</v>
      </c>
      <c r="C16" s="18">
        <v>699</v>
      </c>
      <c r="D16" s="18">
        <v>132</v>
      </c>
      <c r="E16" s="19">
        <v>60</v>
      </c>
      <c r="F16" s="18">
        <f t="shared" si="0"/>
        <v>771</v>
      </c>
      <c r="G16" s="28" t="s">
        <v>45</v>
      </c>
      <c r="H16" s="27" t="s">
        <v>13</v>
      </c>
    </row>
    <row r="17" spans="1:8" s="3" customFormat="1" ht="24" customHeight="1">
      <c r="A17" s="59" t="s">
        <v>46</v>
      </c>
      <c r="B17" s="60"/>
      <c r="C17" s="21">
        <f>SUM(C9:C16)+C7+C5</f>
        <v>3847.6768958000002</v>
      </c>
      <c r="D17" s="21">
        <f>SUM(D9:D16)+D7+D5</f>
        <v>201.07364999999999</v>
      </c>
      <c r="E17" s="21">
        <f>SUM(E9:E16)+E7+E5</f>
        <v>372.12988199999995</v>
      </c>
      <c r="F17" s="21">
        <f>SUM(F9:F16)+F7+F5</f>
        <v>3471.8006637999997</v>
      </c>
      <c r="G17" s="29"/>
      <c r="H17" s="29"/>
    </row>
    <row r="18" spans="1:8" ht="66" customHeight="1">
      <c r="A18" s="61" t="s">
        <v>106</v>
      </c>
      <c r="B18" s="62"/>
      <c r="C18" s="62"/>
      <c r="D18" s="62"/>
      <c r="E18" s="62"/>
      <c r="F18" s="62"/>
      <c r="G18" s="62"/>
      <c r="H18" s="62"/>
    </row>
    <row r="19" spans="1:8" ht="20.25" customHeight="1"/>
  </sheetData>
  <mergeCells count="4">
    <mergeCell ref="A2:H2"/>
    <mergeCell ref="A3:H3"/>
    <mergeCell ref="A17:B17"/>
    <mergeCell ref="A18:H18"/>
  </mergeCells>
  <phoneticPr fontId="21" type="noConversion"/>
  <pageMargins left="0.19650320837816901" right="0.19650320837816901" top="3.88840257417499E-2" bottom="3.88840257417499E-2" header="0.11804080384922799" footer="0.11804080384922799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view="pageBreakPreview" zoomScale="87" zoomScaleNormal="87" zoomScaleSheetLayoutView="87" workbookViewId="0">
      <selection activeCell="L17" sqref="L17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50" t="s">
        <v>0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18" customHeight="1">
      <c r="A3" s="53" t="s">
        <v>2</v>
      </c>
      <c r="B3" s="53"/>
      <c r="C3" s="53"/>
      <c r="D3" s="53"/>
      <c r="E3" s="53"/>
      <c r="F3" s="53"/>
      <c r="G3" s="53"/>
      <c r="H3" s="53"/>
    </row>
    <row r="4" spans="1:10" s="1" customFormat="1" ht="24.95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4.95" customHeight="1">
      <c r="A5" s="34">
        <v>1</v>
      </c>
      <c r="B5" s="35" t="s">
        <v>11</v>
      </c>
      <c r="C5" s="36">
        <v>0</v>
      </c>
      <c r="D5" s="36">
        <v>200</v>
      </c>
      <c r="E5" s="36">
        <v>0</v>
      </c>
      <c r="F5" s="36">
        <f>C5+D5-E5</f>
        <v>200</v>
      </c>
      <c r="G5" s="45" t="s">
        <v>12</v>
      </c>
      <c r="H5" s="45" t="s">
        <v>13</v>
      </c>
    </row>
    <row r="6" spans="1:10" s="1" customFormat="1" ht="24.95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4.95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4.95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.95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4.95" customHeight="1">
      <c r="A10" s="33" t="s">
        <v>3</v>
      </c>
      <c r="B10" s="37" t="s">
        <v>4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.95" customHeight="1">
      <c r="A11" s="34">
        <v>1</v>
      </c>
      <c r="B11" s="35" t="s">
        <v>22</v>
      </c>
      <c r="C11" s="36">
        <v>20</v>
      </c>
      <c r="D11" s="36">
        <v>62</v>
      </c>
      <c r="E11" s="36">
        <v>62</v>
      </c>
      <c r="F11" s="36">
        <f t="shared" ref="F11:F20" si="0">C11+D11-E11</f>
        <v>20</v>
      </c>
      <c r="G11" s="46" t="s">
        <v>23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473</v>
      </c>
      <c r="D12" s="36">
        <v>108</v>
      </c>
      <c r="E12" s="36">
        <v>94</v>
      </c>
      <c r="F12" s="36">
        <f t="shared" si="0"/>
        <v>487</v>
      </c>
      <c r="G12" s="47" t="s">
        <v>25</v>
      </c>
      <c r="H12" s="47" t="s">
        <v>13</v>
      </c>
      <c r="J12" s="30"/>
    </row>
    <row r="13" spans="1:10" s="1" customFormat="1" ht="24.95" customHeight="1">
      <c r="A13" s="34">
        <v>3</v>
      </c>
      <c r="B13" s="35" t="s">
        <v>26</v>
      </c>
      <c r="C13" s="36">
        <v>348.72</v>
      </c>
      <c r="D13" s="36">
        <v>38.14</v>
      </c>
      <c r="E13" s="36">
        <v>95.58</v>
      </c>
      <c r="F13" s="36">
        <f t="shared" si="0"/>
        <v>291.28000000000003</v>
      </c>
      <c r="G13" s="47" t="s">
        <v>27</v>
      </c>
      <c r="H13" s="47" t="s">
        <v>28</v>
      </c>
      <c r="J13" s="30"/>
    </row>
    <row r="14" spans="1:10" s="1" customFormat="1" ht="24.95" customHeight="1">
      <c r="A14" s="34">
        <v>4</v>
      </c>
      <c r="B14" s="35" t="s">
        <v>29</v>
      </c>
      <c r="C14" s="36">
        <v>52</v>
      </c>
      <c r="D14" s="36">
        <v>11</v>
      </c>
      <c r="E14" s="36">
        <v>12</v>
      </c>
      <c r="F14" s="36">
        <f t="shared" si="0"/>
        <v>51</v>
      </c>
      <c r="G14" s="47" t="s">
        <v>30</v>
      </c>
      <c r="H14" s="47" t="s">
        <v>13</v>
      </c>
      <c r="J14" s="30"/>
    </row>
    <row r="15" spans="1:10" s="1" customFormat="1" ht="24.95" customHeight="1">
      <c r="A15" s="34">
        <v>5</v>
      </c>
      <c r="B15" s="35" t="s">
        <v>31</v>
      </c>
      <c r="C15" s="36">
        <v>35.1</v>
      </c>
      <c r="D15" s="36">
        <v>9.8000000000000007</v>
      </c>
      <c r="E15" s="36">
        <v>9.5</v>
      </c>
      <c r="F15" s="36">
        <f t="shared" si="0"/>
        <v>35.400000000000006</v>
      </c>
      <c r="G15" s="47" t="s">
        <v>32</v>
      </c>
      <c r="H15" s="47" t="s">
        <v>33</v>
      </c>
      <c r="J15" s="30"/>
    </row>
    <row r="16" spans="1:10" s="1" customFormat="1" ht="24.95" customHeight="1">
      <c r="A16" s="34">
        <v>6</v>
      </c>
      <c r="B16" s="45" t="s">
        <v>34</v>
      </c>
      <c r="C16" s="36">
        <v>53.69</v>
      </c>
      <c r="D16" s="36">
        <v>0.43</v>
      </c>
      <c r="E16" s="36">
        <v>18.77</v>
      </c>
      <c r="F16" s="36">
        <f t="shared" si="0"/>
        <v>35.349999999999994</v>
      </c>
      <c r="G16" s="47" t="s">
        <v>35</v>
      </c>
      <c r="H16" s="47" t="s">
        <v>13</v>
      </c>
      <c r="J16" s="30"/>
    </row>
    <row r="17" spans="1:10" s="1" customFormat="1" ht="24.95" customHeight="1">
      <c r="A17" s="34">
        <v>7</v>
      </c>
      <c r="B17" s="35" t="s">
        <v>36</v>
      </c>
      <c r="C17" s="36">
        <v>28.76</v>
      </c>
      <c r="D17" s="36">
        <v>5</v>
      </c>
      <c r="E17" s="36">
        <v>9.6</v>
      </c>
      <c r="F17" s="36">
        <f t="shared" si="0"/>
        <v>24.160000000000004</v>
      </c>
      <c r="G17" s="47" t="s">
        <v>37</v>
      </c>
      <c r="H17" s="47" t="s">
        <v>38</v>
      </c>
      <c r="J17" s="30"/>
    </row>
    <row r="18" spans="1:10" s="1" customFormat="1" ht="24.95" customHeight="1">
      <c r="A18" s="34">
        <v>8</v>
      </c>
      <c r="B18" s="45" t="s">
        <v>39</v>
      </c>
      <c r="C18" s="36">
        <v>24.99</v>
      </c>
      <c r="D18" s="36">
        <v>8.77</v>
      </c>
      <c r="E18" s="36">
        <v>10.77</v>
      </c>
      <c r="F18" s="36">
        <f t="shared" si="0"/>
        <v>22.99</v>
      </c>
      <c r="G18" s="47" t="s">
        <v>40</v>
      </c>
      <c r="H18" s="47" t="s">
        <v>28</v>
      </c>
      <c r="J18" s="30"/>
    </row>
    <row r="19" spans="1:10" s="1" customFormat="1" ht="24.95" customHeight="1">
      <c r="A19" s="34">
        <v>9</v>
      </c>
      <c r="B19" s="35" t="s">
        <v>41</v>
      </c>
      <c r="C19" s="36">
        <v>27.8</v>
      </c>
      <c r="D19" s="36">
        <v>2.7</v>
      </c>
      <c r="E19" s="36">
        <v>23.9</v>
      </c>
      <c r="F19" s="36">
        <f t="shared" si="0"/>
        <v>6.6000000000000014</v>
      </c>
      <c r="G19" s="47" t="s">
        <v>42</v>
      </c>
      <c r="H19" s="47" t="s">
        <v>43</v>
      </c>
      <c r="J19" s="30"/>
    </row>
    <row r="20" spans="1:10" s="1" customFormat="1" ht="24.95" customHeight="1">
      <c r="A20" s="34">
        <v>10</v>
      </c>
      <c r="B20" s="35" t="s">
        <v>44</v>
      </c>
      <c r="C20" s="36">
        <v>140.5</v>
      </c>
      <c r="D20" s="36">
        <v>0</v>
      </c>
      <c r="E20" s="36">
        <v>22.7</v>
      </c>
      <c r="F20" s="36">
        <f t="shared" si="0"/>
        <v>117.8</v>
      </c>
      <c r="G20" s="47" t="s">
        <v>45</v>
      </c>
      <c r="H20" s="47" t="s">
        <v>13</v>
      </c>
      <c r="J20" s="30"/>
    </row>
    <row r="21" spans="1:10" s="3" customFormat="1" ht="24.95" customHeight="1">
      <c r="A21" s="54" t="s">
        <v>46</v>
      </c>
      <c r="B21" s="55"/>
      <c r="C21" s="41">
        <f>SUM(C11:C20)+C7+C5+C9</f>
        <v>1204.56</v>
      </c>
      <c r="D21" s="41">
        <f>SUM(D11:D20)+D7+D5+D9</f>
        <v>445.84000000000003</v>
      </c>
      <c r="E21" s="41">
        <f>SUM(E11:E20)+E7+E5+E9</f>
        <v>358.81999999999994</v>
      </c>
      <c r="F21" s="41">
        <f>SUM(F11:F20)+F7+F5+F9</f>
        <v>1291.58</v>
      </c>
      <c r="G21" s="44"/>
      <c r="H21" s="49"/>
    </row>
    <row r="22" spans="1:10" ht="21.95" customHeight="1"/>
  </sheetData>
  <mergeCells count="3">
    <mergeCell ref="A2:H2"/>
    <mergeCell ref="A3:H3"/>
    <mergeCell ref="A21:B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9"/>
  <sheetViews>
    <sheetView view="pageBreakPreview" zoomScale="87" zoomScaleNormal="87" zoomScaleSheetLayoutView="87" workbookViewId="0">
      <selection activeCell="G6" sqref="G6"/>
    </sheetView>
  </sheetViews>
  <sheetFormatPr defaultColWidth="9" defaultRowHeight="13.5"/>
  <cols>
    <col min="1" max="1" width="5.625" style="4" customWidth="1"/>
    <col min="2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8" ht="12.95" customHeight="1">
      <c r="A1" s="6"/>
    </row>
    <row r="2" spans="1:8" ht="32.25" customHeight="1">
      <c r="A2" s="57" t="s">
        <v>107</v>
      </c>
      <c r="B2" s="57"/>
      <c r="C2" s="57"/>
      <c r="D2" s="57"/>
      <c r="E2" s="57"/>
      <c r="F2" s="57"/>
      <c r="G2" s="57"/>
      <c r="H2" s="57"/>
    </row>
    <row r="3" spans="1:8" ht="32.25" customHeight="1">
      <c r="A3" s="63" t="s">
        <v>82</v>
      </c>
      <c r="B3" s="63"/>
      <c r="C3" s="63"/>
      <c r="D3" s="63"/>
      <c r="E3" s="63"/>
      <c r="F3" s="63"/>
      <c r="G3" s="63"/>
      <c r="H3" s="63"/>
    </row>
    <row r="4" spans="1:8" s="1" customFormat="1" ht="30.95" customHeight="1">
      <c r="A4" s="7" t="s">
        <v>3</v>
      </c>
      <c r="B4" s="7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</row>
    <row r="5" spans="1:8" s="1" customFormat="1" ht="30.95" customHeight="1">
      <c r="A5" s="9">
        <v>1</v>
      </c>
      <c r="B5" s="10" t="s">
        <v>105</v>
      </c>
      <c r="C5" s="11">
        <v>709</v>
      </c>
      <c r="D5" s="11">
        <v>159.52000000000001</v>
      </c>
      <c r="E5" s="11">
        <v>0</v>
      </c>
      <c r="F5" s="11">
        <f>C5+D5-E5</f>
        <v>868.52</v>
      </c>
      <c r="G5" s="22"/>
      <c r="H5" s="22"/>
    </row>
    <row r="6" spans="1:8" s="1" customFormat="1" ht="30.95" customHeight="1">
      <c r="A6" s="9" t="s">
        <v>3</v>
      </c>
      <c r="B6" s="12" t="s">
        <v>4</v>
      </c>
      <c r="C6" s="12" t="s">
        <v>5</v>
      </c>
      <c r="D6" s="13" t="s">
        <v>18</v>
      </c>
      <c r="E6" s="13" t="s">
        <v>15</v>
      </c>
      <c r="F6" s="13" t="s">
        <v>8</v>
      </c>
      <c r="G6" s="22"/>
      <c r="H6" s="22"/>
    </row>
    <row r="7" spans="1:8" s="1" customFormat="1" ht="30" customHeight="1">
      <c r="A7" s="9">
        <v>1</v>
      </c>
      <c r="B7" s="10" t="s">
        <v>85</v>
      </c>
      <c r="C7" s="11">
        <v>162.9</v>
      </c>
      <c r="D7" s="11">
        <v>0</v>
      </c>
      <c r="E7" s="11">
        <v>162.9</v>
      </c>
      <c r="F7" s="23">
        <v>0</v>
      </c>
      <c r="G7" s="22"/>
      <c r="H7" s="22"/>
    </row>
    <row r="8" spans="1:8" s="2" customFormat="1" ht="30.95" customHeight="1">
      <c r="A8" s="14" t="s">
        <v>3</v>
      </c>
      <c r="B8" s="15" t="s">
        <v>100</v>
      </c>
      <c r="C8" s="15" t="s">
        <v>5</v>
      </c>
      <c r="D8" s="7" t="s">
        <v>20</v>
      </c>
      <c r="E8" s="7" t="s">
        <v>21</v>
      </c>
      <c r="F8" s="7" t="s">
        <v>8</v>
      </c>
      <c r="G8" s="24"/>
      <c r="H8" s="24"/>
    </row>
    <row r="9" spans="1:8" s="1" customFormat="1" ht="45.75" customHeight="1">
      <c r="A9" s="16">
        <v>1</v>
      </c>
      <c r="B9" s="17" t="s">
        <v>22</v>
      </c>
      <c r="C9" s="18">
        <v>935</v>
      </c>
      <c r="D9" s="18">
        <v>0</v>
      </c>
      <c r="E9" s="25">
        <v>0</v>
      </c>
      <c r="F9" s="18">
        <f t="shared" ref="F9:F16" si="0">C9+D9-E9</f>
        <v>935</v>
      </c>
      <c r="G9" s="26" t="s">
        <v>55</v>
      </c>
      <c r="H9" s="27" t="s">
        <v>13</v>
      </c>
    </row>
    <row r="10" spans="1:8" s="1" customFormat="1" ht="45.75" customHeight="1">
      <c r="A10" s="16">
        <v>2</v>
      </c>
      <c r="B10" s="17" t="s">
        <v>24</v>
      </c>
      <c r="C10" s="18">
        <v>560</v>
      </c>
      <c r="D10" s="18">
        <v>20</v>
      </c>
      <c r="E10" s="25">
        <v>55</v>
      </c>
      <c r="F10" s="18">
        <f t="shared" si="0"/>
        <v>525</v>
      </c>
      <c r="G10" s="28" t="s">
        <v>76</v>
      </c>
      <c r="H10" s="27" t="s">
        <v>13</v>
      </c>
    </row>
    <row r="11" spans="1:8" s="1" customFormat="1" ht="30" customHeight="1">
      <c r="A11" s="16">
        <v>3</v>
      </c>
      <c r="B11" s="17" t="s">
        <v>26</v>
      </c>
      <c r="C11" s="19">
        <v>359.64299999999997</v>
      </c>
      <c r="D11" s="19">
        <v>140.125</v>
      </c>
      <c r="E11" s="19">
        <v>191.14400000000001</v>
      </c>
      <c r="F11" s="18">
        <f t="shared" si="0"/>
        <v>308.62399999999997</v>
      </c>
      <c r="G11" s="28" t="s">
        <v>27</v>
      </c>
      <c r="H11" s="27" t="s">
        <v>28</v>
      </c>
    </row>
    <row r="12" spans="1:8" s="1" customFormat="1" ht="34.5" customHeight="1">
      <c r="A12" s="16">
        <v>4</v>
      </c>
      <c r="B12" s="17" t="s">
        <v>36</v>
      </c>
      <c r="C12" s="18">
        <v>295</v>
      </c>
      <c r="D12" s="18">
        <v>75.100899999999996</v>
      </c>
      <c r="E12" s="19">
        <v>22.4912402</v>
      </c>
      <c r="F12" s="18">
        <f t="shared" si="0"/>
        <v>347.60965980000003</v>
      </c>
      <c r="G12" s="28" t="s">
        <v>37</v>
      </c>
      <c r="H12" s="27" t="s">
        <v>67</v>
      </c>
    </row>
    <row r="13" spans="1:8" s="1" customFormat="1" ht="19.5" customHeight="1">
      <c r="A13" s="16">
        <v>5</v>
      </c>
      <c r="B13" s="20" t="s">
        <v>29</v>
      </c>
      <c r="C13" s="19">
        <v>73</v>
      </c>
      <c r="D13" s="19">
        <v>2</v>
      </c>
      <c r="E13" s="19">
        <v>17</v>
      </c>
      <c r="F13" s="18">
        <f t="shared" si="0"/>
        <v>58</v>
      </c>
      <c r="G13" s="28" t="s">
        <v>30</v>
      </c>
      <c r="H13" s="27" t="s">
        <v>13</v>
      </c>
    </row>
    <row r="14" spans="1:8" s="1" customFormat="1" ht="34.5" customHeight="1">
      <c r="A14" s="16">
        <v>6</v>
      </c>
      <c r="B14" s="17" t="s">
        <v>31</v>
      </c>
      <c r="C14" s="19">
        <v>67.8</v>
      </c>
      <c r="D14" s="19">
        <v>16</v>
      </c>
      <c r="E14" s="19">
        <v>16.3</v>
      </c>
      <c r="F14" s="18">
        <f t="shared" si="0"/>
        <v>67.5</v>
      </c>
      <c r="G14" s="28" t="s">
        <v>32</v>
      </c>
      <c r="H14" s="27" t="s">
        <v>89</v>
      </c>
    </row>
    <row r="15" spans="1:8" s="1" customFormat="1" ht="29.25" customHeight="1">
      <c r="A15" s="16">
        <v>7</v>
      </c>
      <c r="B15" s="17" t="s">
        <v>41</v>
      </c>
      <c r="C15" s="19">
        <v>67.164525999999995</v>
      </c>
      <c r="D15" s="19">
        <v>2.2919999999999998</v>
      </c>
      <c r="E15" s="19">
        <v>31.033290000000001</v>
      </c>
      <c r="F15" s="18">
        <f t="shared" si="0"/>
        <v>38.423235999999996</v>
      </c>
      <c r="G15" s="28" t="s">
        <v>42</v>
      </c>
      <c r="H15" s="27" t="s">
        <v>88</v>
      </c>
    </row>
    <row r="16" spans="1:8" s="1" customFormat="1" ht="29.25" customHeight="1">
      <c r="A16" s="16">
        <v>8</v>
      </c>
      <c r="B16" s="17" t="s">
        <v>44</v>
      </c>
      <c r="C16" s="18">
        <v>485</v>
      </c>
      <c r="D16" s="18">
        <v>264</v>
      </c>
      <c r="E16" s="19">
        <v>50</v>
      </c>
      <c r="F16" s="18">
        <f t="shared" si="0"/>
        <v>699</v>
      </c>
      <c r="G16" s="28" t="s">
        <v>45</v>
      </c>
      <c r="H16" s="27" t="s">
        <v>13</v>
      </c>
    </row>
    <row r="17" spans="1:8" s="3" customFormat="1" ht="30.95" customHeight="1">
      <c r="A17" s="64" t="s">
        <v>46</v>
      </c>
      <c r="B17" s="64"/>
      <c r="C17" s="21">
        <f>SUM(C9:C16)+C7+C5</f>
        <v>3714.5075260000003</v>
      </c>
      <c r="D17" s="21">
        <f>SUM(D9:D16)+D7+D5</f>
        <v>679.03790000000004</v>
      </c>
      <c r="E17" s="21">
        <f>SUM(E9:E16)+E7+E5</f>
        <v>545.86853020000001</v>
      </c>
      <c r="F17" s="21">
        <f>SUM(F9:F16)+F7+F5</f>
        <v>3847.6768958000002</v>
      </c>
      <c r="G17" s="29"/>
      <c r="H17" s="29"/>
    </row>
    <row r="18" spans="1:8" ht="51" customHeight="1">
      <c r="A18" s="62" t="s">
        <v>108</v>
      </c>
      <c r="B18" s="62"/>
      <c r="C18" s="62"/>
      <c r="D18" s="62"/>
      <c r="E18" s="62"/>
      <c r="F18" s="62"/>
      <c r="G18" s="62"/>
      <c r="H18" s="62"/>
    </row>
    <row r="19" spans="1:8" ht="20.25" customHeight="1"/>
  </sheetData>
  <mergeCells count="4">
    <mergeCell ref="A2:H2"/>
    <mergeCell ref="A3:H3"/>
    <mergeCell ref="A17:B17"/>
    <mergeCell ref="A18:H18"/>
  </mergeCells>
  <phoneticPr fontId="21" type="noConversion"/>
  <pageMargins left="0.19650320837816901" right="0.19650320837816901" top="3.88840257417499E-2" bottom="3.88840257417499E-2" header="0.11804080384922799" footer="0.11804080384922799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"/>
  <sheetViews>
    <sheetView view="pageBreakPreview" zoomScale="87" zoomScaleNormal="87" zoomScaleSheetLayoutView="87" workbookViewId="0">
      <selection activeCell="M19" sqref="M1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47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18" customHeight="1">
      <c r="A3" s="53" t="s">
        <v>48</v>
      </c>
      <c r="B3" s="53"/>
      <c r="C3" s="53"/>
      <c r="D3" s="53"/>
      <c r="E3" s="53"/>
      <c r="F3" s="53"/>
      <c r="G3" s="53"/>
      <c r="H3" s="53"/>
    </row>
    <row r="4" spans="1:10" s="1" customFormat="1" ht="24.95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4.95" customHeight="1">
      <c r="A5" s="34">
        <v>1</v>
      </c>
      <c r="B5" s="35" t="s">
        <v>49</v>
      </c>
      <c r="C5" s="36">
        <v>0</v>
      </c>
      <c r="D5" s="36">
        <v>0</v>
      </c>
      <c r="E5" s="36">
        <v>0</v>
      </c>
      <c r="F5" s="36">
        <f>C5+D5-E5</f>
        <v>0</v>
      </c>
      <c r="G5" s="45" t="s">
        <v>12</v>
      </c>
      <c r="H5" s="45" t="s">
        <v>13</v>
      </c>
    </row>
    <row r="6" spans="1:10" s="1" customFormat="1" ht="24.95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4.95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4.95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4.95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4.95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4.95" customHeight="1">
      <c r="A11" s="34">
        <v>1</v>
      </c>
      <c r="B11" s="35" t="s">
        <v>22</v>
      </c>
      <c r="C11" s="36">
        <v>166</v>
      </c>
      <c r="D11" s="36">
        <v>27</v>
      </c>
      <c r="E11" s="36">
        <v>173</v>
      </c>
      <c r="F11" s="36">
        <f t="shared" ref="F11:F20" si="0">C11+D11-E11</f>
        <v>20</v>
      </c>
      <c r="G11" s="46" t="s">
        <v>23</v>
      </c>
      <c r="H11" s="47" t="s">
        <v>13</v>
      </c>
      <c r="J11" s="30"/>
    </row>
    <row r="12" spans="1:10" s="1" customFormat="1" ht="24.95" customHeight="1">
      <c r="A12" s="34">
        <v>2</v>
      </c>
      <c r="B12" s="35" t="s">
        <v>24</v>
      </c>
      <c r="C12" s="36">
        <v>435</v>
      </c>
      <c r="D12" s="36">
        <v>120</v>
      </c>
      <c r="E12" s="36">
        <v>82</v>
      </c>
      <c r="F12" s="36">
        <f t="shared" si="0"/>
        <v>473</v>
      </c>
      <c r="G12" s="47" t="s">
        <v>25</v>
      </c>
      <c r="H12" s="47" t="s">
        <v>13</v>
      </c>
      <c r="J12" s="30"/>
    </row>
    <row r="13" spans="1:10" s="1" customFormat="1" ht="24.95" customHeight="1">
      <c r="A13" s="34">
        <v>3</v>
      </c>
      <c r="B13" s="35" t="s">
        <v>26</v>
      </c>
      <c r="C13" s="36">
        <v>365.09</v>
      </c>
      <c r="D13" s="36">
        <v>20.75</v>
      </c>
      <c r="E13" s="36">
        <v>37.119999999999997</v>
      </c>
      <c r="F13" s="36">
        <f t="shared" si="0"/>
        <v>348.71999999999997</v>
      </c>
      <c r="G13" s="47" t="s">
        <v>27</v>
      </c>
      <c r="H13" s="47" t="s">
        <v>28</v>
      </c>
      <c r="J13" s="30"/>
    </row>
    <row r="14" spans="1:10" s="1" customFormat="1" ht="24.95" customHeight="1">
      <c r="A14" s="34">
        <v>4</v>
      </c>
      <c r="B14" s="45" t="s">
        <v>34</v>
      </c>
      <c r="C14" s="36">
        <v>60.09</v>
      </c>
      <c r="D14" s="36">
        <v>1.8</v>
      </c>
      <c r="E14" s="36">
        <v>8.1999999999999993</v>
      </c>
      <c r="F14" s="36">
        <f t="shared" si="0"/>
        <v>53.69</v>
      </c>
      <c r="G14" s="47" t="s">
        <v>35</v>
      </c>
      <c r="H14" s="47" t="s">
        <v>13</v>
      </c>
      <c r="J14" s="30"/>
    </row>
    <row r="15" spans="1:10" s="1" customFormat="1" ht="24.95" customHeight="1">
      <c r="A15" s="34">
        <v>5</v>
      </c>
      <c r="B15" s="35" t="s">
        <v>29</v>
      </c>
      <c r="C15" s="36">
        <v>57</v>
      </c>
      <c r="D15" s="36">
        <v>9</v>
      </c>
      <c r="E15" s="36">
        <v>14</v>
      </c>
      <c r="F15" s="36">
        <f t="shared" si="0"/>
        <v>52</v>
      </c>
      <c r="G15" s="47" t="s">
        <v>30</v>
      </c>
      <c r="H15" s="47" t="s">
        <v>13</v>
      </c>
      <c r="J15" s="30"/>
    </row>
    <row r="16" spans="1:10" s="1" customFormat="1" ht="24.95" customHeight="1">
      <c r="A16" s="34">
        <v>6</v>
      </c>
      <c r="B16" s="35" t="s">
        <v>31</v>
      </c>
      <c r="C16" s="36">
        <v>34.799999999999997</v>
      </c>
      <c r="D16" s="36">
        <v>10.3</v>
      </c>
      <c r="E16" s="36">
        <v>10</v>
      </c>
      <c r="F16" s="36">
        <f t="shared" si="0"/>
        <v>35.099999999999994</v>
      </c>
      <c r="G16" s="47" t="s">
        <v>32</v>
      </c>
      <c r="H16" s="47" t="s">
        <v>33</v>
      </c>
      <c r="J16" s="30"/>
    </row>
    <row r="17" spans="1:10" s="1" customFormat="1" ht="24.95" customHeight="1">
      <c r="A17" s="34">
        <v>7</v>
      </c>
      <c r="B17" s="35" t="s">
        <v>36</v>
      </c>
      <c r="C17" s="36">
        <v>32.25</v>
      </c>
      <c r="D17" s="36">
        <v>0</v>
      </c>
      <c r="E17" s="36">
        <v>3.49</v>
      </c>
      <c r="F17" s="36">
        <f t="shared" si="0"/>
        <v>28.759999999999998</v>
      </c>
      <c r="G17" s="47" t="s">
        <v>37</v>
      </c>
      <c r="H17" s="47" t="s">
        <v>38</v>
      </c>
      <c r="J17" s="30"/>
    </row>
    <row r="18" spans="1:10" s="1" customFormat="1" ht="24.95" customHeight="1">
      <c r="A18" s="34">
        <v>8</v>
      </c>
      <c r="B18" s="35" t="s">
        <v>41</v>
      </c>
      <c r="C18" s="36">
        <v>32.1</v>
      </c>
      <c r="D18" s="36">
        <v>23</v>
      </c>
      <c r="E18" s="36">
        <v>27.3</v>
      </c>
      <c r="F18" s="36">
        <f t="shared" si="0"/>
        <v>27.8</v>
      </c>
      <c r="G18" s="47" t="s">
        <v>42</v>
      </c>
      <c r="H18" s="47" t="s">
        <v>43</v>
      </c>
      <c r="J18" s="30"/>
    </row>
    <row r="19" spans="1:10" s="1" customFormat="1" ht="24.95" customHeight="1">
      <c r="A19" s="34">
        <v>9</v>
      </c>
      <c r="B19" s="45" t="s">
        <v>39</v>
      </c>
      <c r="C19" s="36">
        <v>29.99</v>
      </c>
      <c r="D19" s="36">
        <v>4.8099999999999996</v>
      </c>
      <c r="E19" s="36">
        <v>9.81</v>
      </c>
      <c r="F19" s="36">
        <f t="shared" si="0"/>
        <v>24.989999999999995</v>
      </c>
      <c r="G19" s="47" t="s">
        <v>40</v>
      </c>
      <c r="H19" s="47" t="s">
        <v>28</v>
      </c>
      <c r="J19" s="30"/>
    </row>
    <row r="20" spans="1:10" s="1" customFormat="1" ht="24.95" customHeight="1">
      <c r="A20" s="34">
        <v>10</v>
      </c>
      <c r="B20" s="35" t="s">
        <v>44</v>
      </c>
      <c r="C20" s="36">
        <v>162.80000000000001</v>
      </c>
      <c r="D20" s="36">
        <v>0</v>
      </c>
      <c r="E20" s="36">
        <v>22.3</v>
      </c>
      <c r="F20" s="36">
        <f t="shared" si="0"/>
        <v>140.5</v>
      </c>
      <c r="G20" s="47" t="s">
        <v>45</v>
      </c>
      <c r="H20" s="47" t="s">
        <v>13</v>
      </c>
      <c r="J20" s="30"/>
    </row>
    <row r="21" spans="1:10" s="3" customFormat="1" ht="24.95" customHeight="1">
      <c r="A21" s="54" t="s">
        <v>46</v>
      </c>
      <c r="B21" s="55"/>
      <c r="C21" s="41">
        <f>SUM(C11:C20)+C7+C5+C9</f>
        <v>1375.1199999999997</v>
      </c>
      <c r="D21" s="41">
        <f>SUM(D11:D20)+D7+D5+D9</f>
        <v>216.66000000000003</v>
      </c>
      <c r="E21" s="41">
        <f>SUM(E11:E20)+E7+E5+E9</f>
        <v>387.22</v>
      </c>
      <c r="F21" s="41">
        <f>SUM(F11:F20)+F7+F5+F9</f>
        <v>1204.5600000000002</v>
      </c>
      <c r="G21" s="44"/>
      <c r="H21" s="49"/>
    </row>
    <row r="22" spans="1:10" ht="21.95" customHeight="1"/>
  </sheetData>
  <mergeCells count="3">
    <mergeCell ref="A2:H2"/>
    <mergeCell ref="A3:H3"/>
    <mergeCell ref="A21:B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2"/>
  <sheetViews>
    <sheetView view="pageBreakPreview" zoomScale="87" zoomScaleNormal="87" zoomScaleSheetLayoutView="87" workbookViewId="0">
      <selection activeCell="M6" sqref="M6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47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18" customHeight="1">
      <c r="A3" s="53" t="s">
        <v>51</v>
      </c>
      <c r="B3" s="53"/>
      <c r="C3" s="53"/>
      <c r="D3" s="53"/>
      <c r="E3" s="53"/>
      <c r="F3" s="53"/>
      <c r="G3" s="53"/>
      <c r="H3" s="53"/>
    </row>
    <row r="4" spans="1:10" s="1" customFormat="1" ht="24.95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4.95" customHeight="1">
      <c r="A5" s="34">
        <v>1</v>
      </c>
      <c r="B5" s="35" t="s">
        <v>49</v>
      </c>
      <c r="C5" s="36">
        <v>0</v>
      </c>
      <c r="D5" s="36">
        <v>0</v>
      </c>
      <c r="E5" s="36">
        <v>0</v>
      </c>
      <c r="F5" s="36">
        <f>C5+D5-E5</f>
        <v>0</v>
      </c>
      <c r="G5" s="45" t="s">
        <v>12</v>
      </c>
      <c r="H5" s="45" t="s">
        <v>13</v>
      </c>
    </row>
    <row r="6" spans="1:10" s="1" customFormat="1" ht="24.95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4.95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4.95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4.95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4.95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4.95" customHeight="1">
      <c r="A11" s="34">
        <v>1</v>
      </c>
      <c r="B11" s="35" t="s">
        <v>22</v>
      </c>
      <c r="C11" s="36">
        <v>97</v>
      </c>
      <c r="D11" s="36">
        <v>89</v>
      </c>
      <c r="E11" s="36">
        <v>20</v>
      </c>
      <c r="F11" s="36">
        <f t="shared" ref="F11:F20" si="0">C11+D11-E11</f>
        <v>166</v>
      </c>
      <c r="G11" s="46" t="s">
        <v>23</v>
      </c>
      <c r="H11" s="47" t="s">
        <v>13</v>
      </c>
      <c r="J11" s="30"/>
    </row>
    <row r="12" spans="1:10" s="1" customFormat="1" ht="24.95" customHeight="1">
      <c r="A12" s="34">
        <v>2</v>
      </c>
      <c r="B12" s="35" t="s">
        <v>24</v>
      </c>
      <c r="C12" s="36">
        <v>368</v>
      </c>
      <c r="D12" s="36">
        <v>182</v>
      </c>
      <c r="E12" s="36">
        <v>115</v>
      </c>
      <c r="F12" s="36">
        <f t="shared" si="0"/>
        <v>435</v>
      </c>
      <c r="G12" s="47" t="s">
        <v>25</v>
      </c>
      <c r="H12" s="47" t="s">
        <v>13</v>
      </c>
      <c r="J12" s="30"/>
    </row>
    <row r="13" spans="1:10" s="1" customFormat="1" ht="24.95" customHeight="1">
      <c r="A13" s="34">
        <v>3</v>
      </c>
      <c r="B13" s="35" t="s">
        <v>26</v>
      </c>
      <c r="C13" s="36">
        <v>296.24</v>
      </c>
      <c r="D13" s="36">
        <v>114.33</v>
      </c>
      <c r="E13" s="36">
        <v>45.48</v>
      </c>
      <c r="F13" s="36">
        <f t="shared" si="0"/>
        <v>365.09</v>
      </c>
      <c r="G13" s="47" t="s">
        <v>27</v>
      </c>
      <c r="H13" s="47" t="s">
        <v>28</v>
      </c>
      <c r="J13" s="30"/>
    </row>
    <row r="14" spans="1:10" s="1" customFormat="1" ht="24.95" customHeight="1">
      <c r="A14" s="34">
        <v>4</v>
      </c>
      <c r="B14" s="45" t="s">
        <v>34</v>
      </c>
      <c r="C14" s="36">
        <v>69.349999999999994</v>
      </c>
      <c r="D14" s="36">
        <v>0.37</v>
      </c>
      <c r="E14" s="36">
        <v>9.6300000000000008</v>
      </c>
      <c r="F14" s="36">
        <f t="shared" si="0"/>
        <v>60.089999999999996</v>
      </c>
      <c r="G14" s="47" t="s">
        <v>35</v>
      </c>
      <c r="H14" s="47" t="s">
        <v>13</v>
      </c>
      <c r="J14" s="30"/>
    </row>
    <row r="15" spans="1:10" s="1" customFormat="1" ht="24.95" customHeight="1">
      <c r="A15" s="34">
        <v>5</v>
      </c>
      <c r="B15" s="35" t="s">
        <v>29</v>
      </c>
      <c r="C15" s="36">
        <v>72</v>
      </c>
      <c r="D15" s="36">
        <v>6</v>
      </c>
      <c r="E15" s="36">
        <v>21</v>
      </c>
      <c r="F15" s="36">
        <f t="shared" si="0"/>
        <v>57</v>
      </c>
      <c r="G15" s="47" t="s">
        <v>30</v>
      </c>
      <c r="H15" s="47" t="s">
        <v>13</v>
      </c>
      <c r="J15" s="30"/>
    </row>
    <row r="16" spans="1:10" s="1" customFormat="1" ht="24.95" customHeight="1">
      <c r="A16" s="34">
        <v>6</v>
      </c>
      <c r="B16" s="35" t="s">
        <v>31</v>
      </c>
      <c r="C16" s="36">
        <v>34.200000000000003</v>
      </c>
      <c r="D16" s="36">
        <v>11</v>
      </c>
      <c r="E16" s="36">
        <v>10.4</v>
      </c>
      <c r="F16" s="36">
        <f t="shared" si="0"/>
        <v>34.800000000000004</v>
      </c>
      <c r="G16" s="47" t="s">
        <v>32</v>
      </c>
      <c r="H16" s="47" t="s">
        <v>33</v>
      </c>
      <c r="J16" s="30"/>
    </row>
    <row r="17" spans="1:10" s="1" customFormat="1" ht="24.95" customHeight="1">
      <c r="A17" s="34">
        <v>7</v>
      </c>
      <c r="B17" s="35" t="s">
        <v>36</v>
      </c>
      <c r="C17" s="36">
        <v>44.52</v>
      </c>
      <c r="D17" s="36">
        <v>0</v>
      </c>
      <c r="E17" s="36">
        <v>12.27</v>
      </c>
      <c r="F17" s="36">
        <f t="shared" si="0"/>
        <v>32.25</v>
      </c>
      <c r="G17" s="47" t="s">
        <v>37</v>
      </c>
      <c r="H17" s="47" t="s">
        <v>38</v>
      </c>
      <c r="J17" s="30"/>
    </row>
    <row r="18" spans="1:10" s="1" customFormat="1" ht="24.95" customHeight="1">
      <c r="A18" s="34">
        <v>8</v>
      </c>
      <c r="B18" s="35" t="s">
        <v>41</v>
      </c>
      <c r="C18" s="36">
        <v>43.47</v>
      </c>
      <c r="D18" s="36">
        <v>16.23</v>
      </c>
      <c r="E18" s="36">
        <v>27.6</v>
      </c>
      <c r="F18" s="36">
        <f t="shared" si="0"/>
        <v>32.1</v>
      </c>
      <c r="G18" s="47" t="s">
        <v>42</v>
      </c>
      <c r="H18" s="47" t="s">
        <v>43</v>
      </c>
      <c r="J18" s="30"/>
    </row>
    <row r="19" spans="1:10" s="1" customFormat="1" ht="24.95" customHeight="1">
      <c r="A19" s="34">
        <v>9</v>
      </c>
      <c r="B19" s="45" t="s">
        <v>39</v>
      </c>
      <c r="C19" s="36">
        <v>32</v>
      </c>
      <c r="D19" s="36">
        <v>10.27</v>
      </c>
      <c r="E19" s="36">
        <v>12.28</v>
      </c>
      <c r="F19" s="36">
        <f t="shared" si="0"/>
        <v>29.989999999999995</v>
      </c>
      <c r="G19" s="47" t="s">
        <v>40</v>
      </c>
      <c r="H19" s="47" t="s">
        <v>28</v>
      </c>
      <c r="J19" s="30"/>
    </row>
    <row r="20" spans="1:10" s="1" customFormat="1" ht="24.95" customHeight="1">
      <c r="A20" s="34">
        <v>10</v>
      </c>
      <c r="B20" s="35" t="s">
        <v>44</v>
      </c>
      <c r="C20" s="36">
        <v>175.4</v>
      </c>
      <c r="D20" s="36">
        <v>0</v>
      </c>
      <c r="E20" s="36">
        <v>12.6</v>
      </c>
      <c r="F20" s="36">
        <f t="shared" si="0"/>
        <v>162.80000000000001</v>
      </c>
      <c r="G20" s="47" t="s">
        <v>45</v>
      </c>
      <c r="H20" s="47" t="s">
        <v>13</v>
      </c>
      <c r="J20" s="30"/>
    </row>
    <row r="21" spans="1:10" s="3" customFormat="1" ht="24.95" customHeight="1">
      <c r="A21" s="54" t="s">
        <v>46</v>
      </c>
      <c r="B21" s="55"/>
      <c r="C21" s="41">
        <f>SUM(C11:C20)+C7+C5+C9</f>
        <v>1232.18</v>
      </c>
      <c r="D21" s="41">
        <f>SUM(D11:D20)+D7+D5+D9</f>
        <v>429.2</v>
      </c>
      <c r="E21" s="41">
        <f>SUM(E11:E20)+E7+E5+E9</f>
        <v>286.26</v>
      </c>
      <c r="F21" s="41">
        <f>SUM(F11:F20)+F7+F5+F9</f>
        <v>1375.1199999999997</v>
      </c>
      <c r="G21" s="44"/>
      <c r="H21" s="49"/>
    </row>
    <row r="22" spans="1:10" ht="21.95" customHeight="1"/>
  </sheetData>
  <mergeCells count="3">
    <mergeCell ref="A2:H2"/>
    <mergeCell ref="A3:H3"/>
    <mergeCell ref="A21:B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"/>
  <sheetViews>
    <sheetView view="pageBreakPreview" zoomScale="87" zoomScaleNormal="87" zoomScaleSheetLayoutView="87" workbookViewId="0">
      <selection activeCell="Q17" sqref="Q17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47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18" customHeight="1">
      <c r="A3" s="53" t="s">
        <v>52</v>
      </c>
      <c r="B3" s="53"/>
      <c r="C3" s="53"/>
      <c r="D3" s="53"/>
      <c r="E3" s="53"/>
      <c r="F3" s="53"/>
      <c r="G3" s="53"/>
      <c r="H3" s="53"/>
    </row>
    <row r="4" spans="1:10" s="1" customFormat="1" ht="24.95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4.95" customHeight="1">
      <c r="A5" s="34">
        <v>1</v>
      </c>
      <c r="B5" s="35" t="s">
        <v>49</v>
      </c>
      <c r="C5" s="36">
        <v>0</v>
      </c>
      <c r="D5" s="36">
        <v>0</v>
      </c>
      <c r="E5" s="36">
        <v>0</v>
      </c>
      <c r="F5" s="36">
        <f>C5+D5-E5</f>
        <v>0</v>
      </c>
      <c r="G5" s="45" t="s">
        <v>12</v>
      </c>
      <c r="H5" s="45" t="s">
        <v>13</v>
      </c>
    </row>
    <row r="6" spans="1:10" s="1" customFormat="1" ht="24.95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4.95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4.95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4.95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4.95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4.95" customHeight="1">
      <c r="A11" s="34">
        <v>1</v>
      </c>
      <c r="B11" s="35" t="s">
        <v>22</v>
      </c>
      <c r="C11" s="36">
        <v>190</v>
      </c>
      <c r="D11" s="36">
        <v>108</v>
      </c>
      <c r="E11" s="36">
        <v>201</v>
      </c>
      <c r="F11" s="36">
        <f t="shared" ref="F11:F20" si="0">C11+D11-E11</f>
        <v>97</v>
      </c>
      <c r="G11" s="46" t="s">
        <v>23</v>
      </c>
      <c r="H11" s="47" t="s">
        <v>13</v>
      </c>
      <c r="J11" s="30"/>
    </row>
    <row r="12" spans="1:10" s="1" customFormat="1" ht="24.95" customHeight="1">
      <c r="A12" s="34">
        <v>2</v>
      </c>
      <c r="B12" s="35" t="s">
        <v>24</v>
      </c>
      <c r="C12" s="36">
        <v>299.8</v>
      </c>
      <c r="D12" s="36">
        <v>96.8</v>
      </c>
      <c r="E12" s="36">
        <v>28.6</v>
      </c>
      <c r="F12" s="36">
        <f t="shared" si="0"/>
        <v>368</v>
      </c>
      <c r="G12" s="47" t="s">
        <v>25</v>
      </c>
      <c r="H12" s="47" t="s">
        <v>13</v>
      </c>
      <c r="J12" s="30"/>
    </row>
    <row r="13" spans="1:10" s="1" customFormat="1" ht="24.95" customHeight="1">
      <c r="A13" s="34">
        <v>3</v>
      </c>
      <c r="B13" s="35" t="s">
        <v>26</v>
      </c>
      <c r="C13" s="36">
        <v>282.95</v>
      </c>
      <c r="D13" s="36">
        <v>65.19</v>
      </c>
      <c r="E13" s="36">
        <v>51.9</v>
      </c>
      <c r="F13" s="36">
        <f t="shared" si="0"/>
        <v>296.24</v>
      </c>
      <c r="G13" s="47" t="s">
        <v>27</v>
      </c>
      <c r="H13" s="47" t="s">
        <v>28</v>
      </c>
      <c r="J13" s="30"/>
    </row>
    <row r="14" spans="1:10" s="1" customFormat="1" ht="24.95" customHeight="1">
      <c r="A14" s="34">
        <v>4</v>
      </c>
      <c r="B14" s="35" t="s">
        <v>29</v>
      </c>
      <c r="C14" s="36">
        <v>78</v>
      </c>
      <c r="D14" s="36">
        <v>8</v>
      </c>
      <c r="E14" s="36">
        <v>14</v>
      </c>
      <c r="F14" s="36">
        <f t="shared" si="0"/>
        <v>72</v>
      </c>
      <c r="G14" s="47" t="s">
        <v>30</v>
      </c>
      <c r="H14" s="47" t="s">
        <v>13</v>
      </c>
      <c r="J14" s="30"/>
    </row>
    <row r="15" spans="1:10" s="1" customFormat="1" ht="24.95" customHeight="1">
      <c r="A15" s="34">
        <v>5</v>
      </c>
      <c r="B15" s="45" t="s">
        <v>34</v>
      </c>
      <c r="C15" s="36">
        <v>86.06</v>
      </c>
      <c r="D15" s="36">
        <v>0.7</v>
      </c>
      <c r="E15" s="36">
        <v>17.41</v>
      </c>
      <c r="F15" s="36">
        <f t="shared" si="0"/>
        <v>69.350000000000009</v>
      </c>
      <c r="G15" s="47" t="s">
        <v>35</v>
      </c>
      <c r="H15" s="47" t="s">
        <v>13</v>
      </c>
      <c r="J15" s="30"/>
    </row>
    <row r="16" spans="1:10" s="1" customFormat="1" ht="24.95" customHeight="1">
      <c r="A16" s="34">
        <v>6</v>
      </c>
      <c r="B16" s="35" t="s">
        <v>36</v>
      </c>
      <c r="C16" s="36">
        <v>65.52</v>
      </c>
      <c r="D16" s="36">
        <v>0</v>
      </c>
      <c r="E16" s="36">
        <v>21</v>
      </c>
      <c r="F16" s="36">
        <f t="shared" si="0"/>
        <v>44.519999999999996</v>
      </c>
      <c r="G16" s="47" t="s">
        <v>37</v>
      </c>
      <c r="H16" s="47" t="s">
        <v>38</v>
      </c>
      <c r="J16" s="30"/>
    </row>
    <row r="17" spans="1:10" s="1" customFormat="1" ht="24.95" customHeight="1">
      <c r="A17" s="34">
        <v>7</v>
      </c>
      <c r="B17" s="35" t="s">
        <v>41</v>
      </c>
      <c r="C17" s="36">
        <v>45.37</v>
      </c>
      <c r="D17" s="36">
        <v>42.5</v>
      </c>
      <c r="E17" s="36">
        <v>44.4</v>
      </c>
      <c r="F17" s="36">
        <f t="shared" si="0"/>
        <v>43.470000000000006</v>
      </c>
      <c r="G17" s="47" t="s">
        <v>42</v>
      </c>
      <c r="H17" s="47" t="s">
        <v>43</v>
      </c>
      <c r="J17" s="30"/>
    </row>
    <row r="18" spans="1:10" s="1" customFormat="1" ht="24.95" customHeight="1">
      <c r="A18" s="34">
        <v>8</v>
      </c>
      <c r="B18" s="35" t="s">
        <v>31</v>
      </c>
      <c r="C18" s="36">
        <v>36.700000000000003</v>
      </c>
      <c r="D18" s="36">
        <v>15</v>
      </c>
      <c r="E18" s="36">
        <v>17.5</v>
      </c>
      <c r="F18" s="36">
        <f t="shared" si="0"/>
        <v>34.200000000000003</v>
      </c>
      <c r="G18" s="47" t="s">
        <v>32</v>
      </c>
      <c r="H18" s="47" t="s">
        <v>33</v>
      </c>
      <c r="J18" s="30"/>
    </row>
    <row r="19" spans="1:10" s="1" customFormat="1" ht="24.95" customHeight="1">
      <c r="A19" s="34">
        <v>9</v>
      </c>
      <c r="B19" s="45" t="s">
        <v>39</v>
      </c>
      <c r="C19" s="36">
        <v>24.91</v>
      </c>
      <c r="D19" s="36">
        <v>28.03</v>
      </c>
      <c r="E19" s="36">
        <v>20.94</v>
      </c>
      <c r="F19" s="36">
        <f t="shared" si="0"/>
        <v>31.999999999999996</v>
      </c>
      <c r="G19" s="47" t="s">
        <v>40</v>
      </c>
      <c r="H19" s="47" t="s">
        <v>28</v>
      </c>
      <c r="J19" s="30"/>
    </row>
    <row r="20" spans="1:10" s="1" customFormat="1" ht="24.95" customHeight="1">
      <c r="A20" s="34">
        <v>10</v>
      </c>
      <c r="B20" s="35" t="s">
        <v>44</v>
      </c>
      <c r="C20" s="36">
        <v>199.8</v>
      </c>
      <c r="D20" s="36">
        <v>0</v>
      </c>
      <c r="E20" s="36">
        <v>24.4</v>
      </c>
      <c r="F20" s="36">
        <f t="shared" si="0"/>
        <v>175.4</v>
      </c>
      <c r="G20" s="47" t="s">
        <v>45</v>
      </c>
      <c r="H20" s="47" t="s">
        <v>13</v>
      </c>
      <c r="J20" s="30"/>
    </row>
    <row r="21" spans="1:10" s="3" customFormat="1" ht="24.95" customHeight="1">
      <c r="A21" s="54" t="s">
        <v>46</v>
      </c>
      <c r="B21" s="55"/>
      <c r="C21" s="41">
        <f>SUM(C11:C20)+C7+C5+C9</f>
        <v>1309.1099999999999</v>
      </c>
      <c r="D21" s="41">
        <f>SUM(D11:D20)+D7+D5+D9</f>
        <v>364.22</v>
      </c>
      <c r="E21" s="41">
        <f>SUM(E11:E20)+E7+E5+E9</f>
        <v>441.15</v>
      </c>
      <c r="F21" s="41">
        <f>SUM(F11:F20)+F7+F5+F9</f>
        <v>1232.18</v>
      </c>
      <c r="G21" s="44"/>
      <c r="H21" s="49"/>
    </row>
    <row r="22" spans="1:10" ht="21.95" customHeight="1"/>
  </sheetData>
  <mergeCells count="3">
    <mergeCell ref="A2:H2"/>
    <mergeCell ref="A3:H3"/>
    <mergeCell ref="A21:B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2"/>
  <sheetViews>
    <sheetView view="pageBreakPreview" topLeftCell="A7" zoomScale="87" zoomScaleNormal="87" zoomScaleSheetLayoutView="87" workbookViewId="0">
      <selection activeCell="A11" sqref="A11:A20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47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18" customHeight="1">
      <c r="A3" s="53" t="s">
        <v>53</v>
      </c>
      <c r="B3" s="53"/>
      <c r="C3" s="53"/>
      <c r="D3" s="53"/>
      <c r="E3" s="53"/>
      <c r="F3" s="53"/>
      <c r="G3" s="53"/>
      <c r="H3" s="53"/>
    </row>
    <row r="4" spans="1:10" s="1" customFormat="1" ht="24.95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4.95" customHeight="1">
      <c r="A5" s="34">
        <v>1</v>
      </c>
      <c r="B5" s="35" t="s">
        <v>49</v>
      </c>
      <c r="C5" s="36">
        <v>0</v>
      </c>
      <c r="D5" s="36">
        <v>0</v>
      </c>
      <c r="E5" s="36">
        <v>0</v>
      </c>
      <c r="F5" s="36">
        <f>C5+D5-E5</f>
        <v>0</v>
      </c>
      <c r="G5" s="45" t="s">
        <v>12</v>
      </c>
      <c r="H5" s="45" t="s">
        <v>13</v>
      </c>
    </row>
    <row r="6" spans="1:10" s="1" customFormat="1" ht="24.95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4.95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4.95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4.95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4.95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4.95" customHeight="1">
      <c r="A11" s="34">
        <v>1</v>
      </c>
      <c r="B11" s="35" t="s">
        <v>22</v>
      </c>
      <c r="C11" s="36">
        <v>200</v>
      </c>
      <c r="D11" s="36">
        <v>52</v>
      </c>
      <c r="E11" s="36">
        <v>62</v>
      </c>
      <c r="F11" s="36">
        <f t="shared" ref="F11:F20" si="0">C11+D11-E11</f>
        <v>190</v>
      </c>
      <c r="G11" s="46" t="s">
        <v>23</v>
      </c>
      <c r="H11" s="47" t="s">
        <v>13</v>
      </c>
      <c r="J11" s="30"/>
    </row>
    <row r="12" spans="1:10" s="1" customFormat="1" ht="24.95" customHeight="1">
      <c r="A12" s="34">
        <v>2</v>
      </c>
      <c r="B12" s="35" t="s">
        <v>24</v>
      </c>
      <c r="C12" s="36">
        <v>505.2</v>
      </c>
      <c r="D12" s="36">
        <v>132.80000000000001</v>
      </c>
      <c r="E12" s="36">
        <v>338.2</v>
      </c>
      <c r="F12" s="36">
        <f t="shared" si="0"/>
        <v>299.8</v>
      </c>
      <c r="G12" s="47" t="s">
        <v>25</v>
      </c>
      <c r="H12" s="47" t="s">
        <v>13</v>
      </c>
      <c r="J12" s="30"/>
    </row>
    <row r="13" spans="1:10" s="1" customFormat="1" ht="24.95" customHeight="1">
      <c r="A13" s="34">
        <v>3</v>
      </c>
      <c r="B13" s="35" t="s">
        <v>26</v>
      </c>
      <c r="C13" s="36">
        <v>360.39</v>
      </c>
      <c r="D13" s="36">
        <v>21.06</v>
      </c>
      <c r="E13" s="36">
        <v>98.5</v>
      </c>
      <c r="F13" s="36">
        <f t="shared" si="0"/>
        <v>282.95</v>
      </c>
      <c r="G13" s="47" t="s">
        <v>27</v>
      </c>
      <c r="H13" s="47" t="s">
        <v>28</v>
      </c>
      <c r="J13" s="30"/>
    </row>
    <row r="14" spans="1:10" s="1" customFormat="1" ht="24.95" customHeight="1">
      <c r="A14" s="34">
        <v>4</v>
      </c>
      <c r="B14" s="45" t="s">
        <v>34</v>
      </c>
      <c r="C14" s="36">
        <v>52.2</v>
      </c>
      <c r="D14" s="36">
        <v>44.6</v>
      </c>
      <c r="E14" s="36">
        <v>10.74</v>
      </c>
      <c r="F14" s="36">
        <f t="shared" si="0"/>
        <v>86.060000000000016</v>
      </c>
      <c r="G14" s="47" t="s">
        <v>35</v>
      </c>
      <c r="H14" s="47" t="s">
        <v>13</v>
      </c>
      <c r="J14" s="30"/>
    </row>
    <row r="15" spans="1:10" s="1" customFormat="1" ht="24.95" customHeight="1">
      <c r="A15" s="34">
        <v>5</v>
      </c>
      <c r="B15" s="35" t="s">
        <v>29</v>
      </c>
      <c r="C15" s="36">
        <v>75</v>
      </c>
      <c r="D15" s="36">
        <v>26</v>
      </c>
      <c r="E15" s="36">
        <v>23</v>
      </c>
      <c r="F15" s="36">
        <f t="shared" si="0"/>
        <v>78</v>
      </c>
      <c r="G15" s="47" t="s">
        <v>30</v>
      </c>
      <c r="H15" s="47" t="s">
        <v>13</v>
      </c>
      <c r="J15" s="30"/>
    </row>
    <row r="16" spans="1:10" s="1" customFormat="1" ht="24.95" customHeight="1">
      <c r="A16" s="34">
        <v>6</v>
      </c>
      <c r="B16" s="35" t="s">
        <v>36</v>
      </c>
      <c r="C16" s="36">
        <v>57.22</v>
      </c>
      <c r="D16" s="36">
        <v>29</v>
      </c>
      <c r="E16" s="36">
        <v>20.7</v>
      </c>
      <c r="F16" s="36">
        <f t="shared" si="0"/>
        <v>65.52</v>
      </c>
      <c r="G16" s="47" t="s">
        <v>37</v>
      </c>
      <c r="H16" s="47" t="s">
        <v>38</v>
      </c>
      <c r="J16" s="30"/>
    </row>
    <row r="17" spans="1:10" s="1" customFormat="1" ht="24.95" customHeight="1">
      <c r="A17" s="34">
        <v>7</v>
      </c>
      <c r="B17" s="35" t="s">
        <v>41</v>
      </c>
      <c r="C17" s="36">
        <v>39.6</v>
      </c>
      <c r="D17" s="36">
        <v>67.489999999999995</v>
      </c>
      <c r="E17" s="36">
        <v>61.72</v>
      </c>
      <c r="F17" s="36">
        <f t="shared" si="0"/>
        <v>45.370000000000005</v>
      </c>
      <c r="G17" s="47" t="s">
        <v>42</v>
      </c>
      <c r="H17" s="47" t="s">
        <v>43</v>
      </c>
      <c r="J17" s="30"/>
    </row>
    <row r="18" spans="1:10" s="1" customFormat="1" ht="24.95" customHeight="1">
      <c r="A18" s="34">
        <v>8</v>
      </c>
      <c r="B18" s="35" t="s">
        <v>31</v>
      </c>
      <c r="C18" s="36">
        <v>35.9</v>
      </c>
      <c r="D18" s="36">
        <v>22.3</v>
      </c>
      <c r="E18" s="36">
        <v>21.5</v>
      </c>
      <c r="F18" s="36">
        <f t="shared" si="0"/>
        <v>36.700000000000003</v>
      </c>
      <c r="G18" s="47" t="s">
        <v>32</v>
      </c>
      <c r="H18" s="47" t="s">
        <v>33</v>
      </c>
      <c r="J18" s="30"/>
    </row>
    <row r="19" spans="1:10" s="1" customFormat="1" ht="24.95" customHeight="1">
      <c r="A19" s="34">
        <v>9</v>
      </c>
      <c r="B19" s="45" t="s">
        <v>39</v>
      </c>
      <c r="C19" s="36">
        <v>12.9</v>
      </c>
      <c r="D19" s="36">
        <v>42.15</v>
      </c>
      <c r="E19" s="36">
        <v>30.14</v>
      </c>
      <c r="F19" s="36">
        <f t="shared" si="0"/>
        <v>24.909999999999997</v>
      </c>
      <c r="G19" s="47" t="s">
        <v>40</v>
      </c>
      <c r="H19" s="47" t="s">
        <v>28</v>
      </c>
      <c r="J19" s="30"/>
    </row>
    <row r="20" spans="1:10" s="1" customFormat="1" ht="24.95" customHeight="1">
      <c r="A20" s="34">
        <v>10</v>
      </c>
      <c r="B20" s="35" t="s">
        <v>44</v>
      </c>
      <c r="C20" s="36">
        <v>226.5</v>
      </c>
      <c r="D20" s="36">
        <v>0</v>
      </c>
      <c r="E20" s="36">
        <v>26.7</v>
      </c>
      <c r="F20" s="36">
        <f t="shared" si="0"/>
        <v>199.8</v>
      </c>
      <c r="G20" s="47" t="s">
        <v>45</v>
      </c>
      <c r="H20" s="47" t="s">
        <v>13</v>
      </c>
      <c r="J20" s="30"/>
    </row>
    <row r="21" spans="1:10" s="3" customFormat="1" ht="24.95" customHeight="1">
      <c r="A21" s="54" t="s">
        <v>46</v>
      </c>
      <c r="B21" s="55"/>
      <c r="C21" s="41">
        <f>SUM(C11:C20)+C7+C5+C9</f>
        <v>1564.9100000000003</v>
      </c>
      <c r="D21" s="41">
        <f>SUM(D11:D20)+D7+D5+D9</f>
        <v>437.40000000000003</v>
      </c>
      <c r="E21" s="41">
        <f>SUM(E11:E20)+E7+E5+E9</f>
        <v>693.20000000000016</v>
      </c>
      <c r="F21" s="41">
        <f>SUM(F11:F20)+F7+F5+F9</f>
        <v>1309.1100000000001</v>
      </c>
      <c r="G21" s="44"/>
      <c r="H21" s="49"/>
    </row>
    <row r="22" spans="1:10" ht="21.95" customHeight="1"/>
  </sheetData>
  <mergeCells count="3">
    <mergeCell ref="A2:H2"/>
    <mergeCell ref="A3:H3"/>
    <mergeCell ref="A21:B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2"/>
  <sheetViews>
    <sheetView view="pageBreakPreview" topLeftCell="A7" zoomScale="87" zoomScaleNormal="87" zoomScaleSheetLayoutView="87" workbookViewId="0">
      <selection activeCell="D17" sqref="D17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47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54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102</v>
      </c>
      <c r="D5" s="36">
        <v>0</v>
      </c>
      <c r="E5" s="36">
        <v>102</v>
      </c>
      <c r="F5" s="36">
        <f>C5+D5-E5</f>
        <v>0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220</v>
      </c>
      <c r="D11" s="36">
        <v>42</v>
      </c>
      <c r="E11" s="36">
        <v>62</v>
      </c>
      <c r="F11" s="36">
        <f t="shared" ref="F11:F19" si="0">C11+D11-E11</f>
        <v>200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601</v>
      </c>
      <c r="D12" s="36">
        <v>57</v>
      </c>
      <c r="E12" s="36">
        <v>152.80000000000001</v>
      </c>
      <c r="F12" s="36">
        <f t="shared" si="0"/>
        <v>505.2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412.01</v>
      </c>
      <c r="D13" s="36">
        <v>15.06</v>
      </c>
      <c r="E13" s="36">
        <v>66.680000000000007</v>
      </c>
      <c r="F13" s="36">
        <f t="shared" si="0"/>
        <v>360.39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82</v>
      </c>
      <c r="D14" s="36">
        <v>9</v>
      </c>
      <c r="E14" s="36">
        <v>16</v>
      </c>
      <c r="F14" s="36">
        <f t="shared" si="0"/>
        <v>75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36</v>
      </c>
      <c r="C15" s="36">
        <v>15.43</v>
      </c>
      <c r="D15" s="36">
        <v>57.04</v>
      </c>
      <c r="E15" s="36">
        <v>15.25</v>
      </c>
      <c r="F15" s="36">
        <f t="shared" si="0"/>
        <v>57.22</v>
      </c>
      <c r="G15" s="47" t="s">
        <v>37</v>
      </c>
      <c r="H15" s="47" t="s">
        <v>38</v>
      </c>
      <c r="J15" s="30"/>
    </row>
    <row r="16" spans="1:10" s="1" customFormat="1" ht="27" customHeight="1">
      <c r="A16" s="34">
        <v>6</v>
      </c>
      <c r="B16" s="35" t="s">
        <v>41</v>
      </c>
      <c r="C16" s="36">
        <v>40.799999999999997</v>
      </c>
      <c r="D16" s="36">
        <v>39.5</v>
      </c>
      <c r="E16" s="36">
        <v>40.700000000000003</v>
      </c>
      <c r="F16" s="36">
        <f t="shared" si="0"/>
        <v>39.599999999999994</v>
      </c>
      <c r="G16" s="47" t="s">
        <v>42</v>
      </c>
      <c r="H16" s="47" t="s">
        <v>43</v>
      </c>
      <c r="J16" s="30"/>
    </row>
    <row r="17" spans="1:10" s="1" customFormat="1" ht="27" customHeight="1">
      <c r="A17" s="34">
        <v>7</v>
      </c>
      <c r="B17" s="35" t="s">
        <v>31</v>
      </c>
      <c r="C17" s="36">
        <v>36.9</v>
      </c>
      <c r="D17" s="36">
        <v>14</v>
      </c>
      <c r="E17" s="36">
        <v>15</v>
      </c>
      <c r="F17" s="36">
        <f t="shared" si="0"/>
        <v>35.9</v>
      </c>
      <c r="G17" s="47" t="s">
        <v>32</v>
      </c>
      <c r="H17" s="47" t="s">
        <v>33</v>
      </c>
      <c r="J17" s="30"/>
    </row>
    <row r="18" spans="1:10" s="1" customFormat="1" ht="27" customHeight="1">
      <c r="A18" s="34">
        <v>8</v>
      </c>
      <c r="B18" s="45" t="s">
        <v>39</v>
      </c>
      <c r="C18" s="36">
        <v>16.899999999999999</v>
      </c>
      <c r="D18" s="36">
        <v>11.13</v>
      </c>
      <c r="E18" s="36">
        <v>15.13</v>
      </c>
      <c r="F18" s="36">
        <f t="shared" si="0"/>
        <v>12.9</v>
      </c>
      <c r="G18" s="47" t="s">
        <v>40</v>
      </c>
      <c r="H18" s="47" t="s">
        <v>28</v>
      </c>
      <c r="J18" s="30"/>
    </row>
    <row r="19" spans="1:10" s="1" customFormat="1" ht="27" customHeight="1">
      <c r="A19" s="34">
        <v>9</v>
      </c>
      <c r="B19" s="35" t="s">
        <v>44</v>
      </c>
      <c r="C19" s="36">
        <v>226.5</v>
      </c>
      <c r="D19" s="36">
        <v>0</v>
      </c>
      <c r="E19" s="36">
        <v>0</v>
      </c>
      <c r="F19" s="36">
        <f t="shared" si="0"/>
        <v>226.5</v>
      </c>
      <c r="G19" s="47" t="s">
        <v>45</v>
      </c>
      <c r="H19" s="47" t="s">
        <v>13</v>
      </c>
      <c r="J19" s="30"/>
    </row>
    <row r="20" spans="1:10" s="3" customFormat="1" ht="27" customHeight="1">
      <c r="A20" s="54" t="s">
        <v>46</v>
      </c>
      <c r="B20" s="55"/>
      <c r="C20" s="41">
        <f>SUM(C11:C19)+C7+C5+C9</f>
        <v>1753.5400000000002</v>
      </c>
      <c r="D20" s="41">
        <f>SUM(D11:D19)+D7+D5+D9</f>
        <v>244.73</v>
      </c>
      <c r="E20" s="41">
        <f>SUM(E11:E19)+E7+E5+E9</f>
        <v>485.56</v>
      </c>
      <c r="F20" s="41">
        <f>SUM(F11:F19)+F7+F5+F9</f>
        <v>1512.7100000000003</v>
      </c>
      <c r="G20" s="44"/>
      <c r="H20" s="44"/>
    </row>
    <row r="21" spans="1:10" s="3" customFormat="1" ht="27" hidden="1" customHeight="1">
      <c r="A21" s="56"/>
      <c r="B21" s="56"/>
      <c r="C21" s="56"/>
      <c r="D21" s="56"/>
      <c r="E21" s="56"/>
      <c r="F21" s="56"/>
      <c r="G21" s="56"/>
      <c r="H21" s="56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0515蔬菜进销存表</vt:lpstr>
      <vt:lpstr>0514蔬菜进销存表</vt:lpstr>
      <vt:lpstr>0513蔬菜进销存表  (2)</vt:lpstr>
      <vt:lpstr>0512蔬菜进销存表 </vt:lpstr>
      <vt:lpstr>0511蔬菜进销存表 </vt:lpstr>
      <vt:lpstr>0510蔬菜进销存表 (2)</vt:lpstr>
      <vt:lpstr>0509蔬菜进销存表</vt:lpstr>
      <vt:lpstr>0508蔬菜进销存表</vt:lpstr>
      <vt:lpstr>0507蔬菜进销存表</vt:lpstr>
      <vt:lpstr>0506蔬菜进销存表</vt:lpstr>
      <vt:lpstr>0505蔬菜进销存表</vt:lpstr>
      <vt:lpstr>0504蔬菜进销存表</vt:lpstr>
      <vt:lpstr>0503蔬菜进销存表</vt:lpstr>
      <vt:lpstr>0502蔬菜进销存表</vt:lpstr>
      <vt:lpstr>0501蔬菜进销存表</vt:lpstr>
      <vt:lpstr>0430蔬菜进销存表</vt:lpstr>
      <vt:lpstr>0429蔬菜进销存表</vt:lpstr>
      <vt:lpstr>0428蔬菜进销存表</vt:lpstr>
      <vt:lpstr>0427蔬菜进销存表</vt:lpstr>
      <vt:lpstr>0426蔬菜进销存表</vt:lpstr>
      <vt:lpstr>0425蔬菜进销存表</vt:lpstr>
      <vt:lpstr>0424蔬菜进销存表</vt:lpstr>
      <vt:lpstr>0423蔬菜进销存表</vt:lpstr>
      <vt:lpstr>0422蔬菜进销存表</vt:lpstr>
      <vt:lpstr>0421蔬菜进销存表</vt:lpstr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 Mao</cp:lastModifiedBy>
  <cp:revision>0</cp:revision>
  <cp:lastPrinted>2022-05-08T15:55:00Z</cp:lastPrinted>
  <dcterms:created xsi:type="dcterms:W3CDTF">2022-03-05T18:54:00Z</dcterms:created>
  <dcterms:modified xsi:type="dcterms:W3CDTF">2022-05-15T09:11:34Z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