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  <sheet name="限上排名" sheetId="7" r:id="rId7"/>
  </sheets>
  <definedNames>
    <definedName name="_xlnm.Print_Area" localSheetId="1">附件1!$A$1:$M$23</definedName>
  </definedNames>
  <calcPr calcId="144525"/>
</workbook>
</file>

<file path=xl/sharedStrings.xml><?xml version="1.0" encoding="utf-8"?>
<sst xmlns="http://schemas.openxmlformats.org/spreadsheetml/2006/main" count="314" uniqueCount="138">
  <si>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</si>
  <si>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</si>
  <si>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</si>
  <si>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</si>
  <si>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</si>
  <si>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</si>
  <si>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</si>
  <si>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</si>
  <si>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</si>
  <si>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</si>
  <si>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</si>
  <si>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</si>
  <si>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</si>
  <si>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</si>
  <si>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</si>
  <si>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</si>
  <si>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</si>
  <si>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</si>
  <si>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</si>
  <si>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</si>
  <si>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</si>
  <si>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</si>
  <si>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</si>
  <si>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</si>
  <si>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</si>
  <si>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</si>
  <si>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</si>
  <si>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</si>
  <si>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t>全市复商复市情况统计表</t>
  </si>
  <si>
    <t>到岗人数</t>
  </si>
  <si>
    <t>上岗率</t>
  </si>
  <si>
    <t>核酸检测
人数</t>
  </si>
  <si>
    <t>市场局提供商贸主体数（六县域为自己提供的主体总数）</t>
  </si>
  <si>
    <t>持电子在岗证人数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</si>
  <si>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</si>
  <si>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</si>
  <si>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</si>
  <si>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</si>
  <si>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</si>
  <si>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</si>
  <si>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</si>
  <si>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</si>
  <si>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</si>
  <si>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</si>
  <si>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</si>
  <si>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</si>
  <si>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</si>
  <si>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</si>
  <si>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</si>
  <si>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</si>
  <si>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</si>
  <si>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</si>
  <si>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</si>
  <si>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</si>
  <si>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</si>
  <si>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</si>
  <si>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</si>
  <si>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</si>
  <si>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</si>
  <si>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</si>
  <si>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</si>
  <si>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</si>
  <si>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</si>
  <si>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</si>
  <si>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</si>
  <si>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</si>
  <si>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</si>
  <si>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</si>
  <si>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</si>
  <si>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</si>
  <si>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</si>
  <si>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</si>
  <si>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</si>
  <si>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</si>
  <si>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</si>
  <si>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</si>
  <si>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</si>
  <si>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</si>
  <si>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</si>
  <si>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</si>
  <si>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</si>
  <si>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</si>
  <si>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</si>
  <si>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</si>
  <si>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</si>
  <si>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</si>
  <si>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</si>
  <si>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</si>
  <si>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</si>
  <si>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</si>
  <si>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</si>
  <si>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</si>
  <si>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</si>
  <si>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</si>
  <si>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</si>
  <si>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</si>
  <si>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</si>
  <si>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</si>
  <si>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</si>
  <si>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</si>
  <si>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rgb="FF000000"/>
        <rFont val="宋体"/>
        <charset val="134"/>
      </rPr>
      <t xml:space="preserve">复市率
</t>
    </r>
    <r>
      <rPr>
        <b/>
        <sz val="10"/>
        <color rgb="FF000000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</si>
  <si>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</si>
  <si>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</si>
  <si>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</si>
  <si>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</si>
  <si>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</si>
  <si>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</si>
  <si>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2503人未查到核酸检测结果，4270企业未审核</t>
  </si>
  <si>
    <t>1、企业正在审核中
2、上岗证人员审核中</t>
  </si>
  <si>
    <t>系统崩溃，数据查询链接不准确，录入较慢。</t>
  </si>
  <si>
    <t>正在申请中，暂未审核通过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</si>
  <si>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</si>
  <si>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</si>
  <si>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</si>
  <si>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</si>
  <si>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一、示范区内实际第一阶段应开尽开的商贸主体单位202家，实际开业193家，开业率95.54%，
  二、京东亚一封闭管理非流动人员及相对封闭的村屯商超人员，未办理电子在岗证，次类人员相对不流动。
  三、示范区商务局实际审批商贸主体持电子证人员347人，另外577人为长春市首批保供单位吉林北药集团和京东员工，该企业电子在岗证审批权限不在示范区。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</si>
  <si>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</si>
  <si>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</si>
  <si>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</si>
  <si>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</si>
  <si>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</si>
  <si>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</si>
  <si>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</si>
  <si>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</si>
  <si>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</si>
  <si>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</si>
  <si>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</si>
  <si>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</si>
  <si>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</si>
  <si>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</si>
  <si>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</si>
  <si>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</si>
  <si>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</si>
  <si>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</si>
  <si>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</si>
  <si>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截止2022年5月5日中午12点数据</t>
  </si>
  <si>
    <t>返岗人数</t>
  </si>
  <si>
    <t>返岗率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</si>
</sst>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0_ "/>
    <numFmt numFmtId="42" formatCode="_ &quot;￥&quot;* #,##0_ ;_ &quot;￥&quot;* \-#,##0_ ;_ &quot;￥&quot;* &quot;-&quot;_ ;_ @_ "/>
    <numFmt numFmtId="178" formatCode="0.0_);[Red]\(0.0\)"/>
  </numFmts>
  <fonts count="52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22"/>
      <color rgb="FF000000"/>
      <name val="宋体"/>
      <charset val="134"/>
    </font>
    <font>
      <sz val="11"/>
      <color rgb="FF000000"/>
      <name val="仿宋_GB2312"/>
      <charset val="134"/>
    </font>
    <font>
      <b/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0"/>
      <color rgb="FF000000"/>
      <name val="方正小标宋简体"/>
      <charset val="134"/>
    </font>
    <font>
      <sz val="10"/>
      <color rgb="FF000000"/>
      <name val="宋体"/>
      <charset val="134"/>
    </font>
    <font>
      <sz val="10"/>
      <color rgb="FF000000"/>
      <name val="方正书宋_GBK"/>
      <charset val="134"/>
    </font>
    <font>
      <b/>
      <sz val="10"/>
      <color rgb="FF000000"/>
      <name val="宋体"/>
      <charset val="134"/>
    </font>
    <font>
      <b/>
      <sz val="10"/>
      <name val="方正书宋_GBK"/>
      <charset val="134"/>
    </font>
    <font>
      <sz val="8"/>
      <color rgb="FF000000"/>
      <name val="方正小标宋简体"/>
      <charset val="134"/>
    </font>
    <font>
      <sz val="11"/>
      <color rgb="FF000000"/>
      <name val="等线"/>
      <charset val="134"/>
    </font>
    <font>
      <sz val="11"/>
      <color rgb="FF000000"/>
      <name val="方正书宋_GBK"/>
      <charset val="134"/>
    </font>
    <font>
      <b/>
      <sz val="11"/>
      <color rgb="FF000000"/>
      <name val="等线"/>
      <charset val="134"/>
    </font>
    <font>
      <b/>
      <sz val="20"/>
      <color rgb="FF000000"/>
      <name val="方正小标宋简体"/>
      <charset val="134"/>
    </font>
    <font>
      <sz val="14"/>
      <color rgb="FF000000"/>
      <name val="华文楷体"/>
      <charset val="134"/>
    </font>
    <font>
      <sz val="11"/>
      <color rgb="FF000000"/>
      <name val="华文楷体"/>
      <charset val="134"/>
    </font>
    <font>
      <b/>
      <sz val="14"/>
      <color rgb="FF000000"/>
      <name val="仿宋_GB2312"/>
      <charset val="134"/>
    </font>
    <font>
      <b/>
      <sz val="14"/>
      <color rgb="FF000000"/>
      <name val="仿宋"/>
      <charset val="134"/>
    </font>
    <font>
      <b/>
      <sz val="14"/>
      <color rgb="FF000000"/>
      <name val="宋体"/>
      <charset val="134"/>
    </font>
    <font>
      <sz val="14"/>
      <color rgb="FF000000"/>
      <name val="仿宋"/>
      <charset val="134"/>
    </font>
    <font>
      <sz val="14"/>
      <color rgb="FF000000"/>
      <name val="宋体"/>
      <charset val="134"/>
    </font>
    <font>
      <sz val="16"/>
      <color rgb="FF000000"/>
      <name val="仿宋"/>
      <charset val="134"/>
    </font>
    <font>
      <sz val="16"/>
      <color rgb="FF000000"/>
      <name val="宋体"/>
      <charset val="134"/>
    </font>
    <font>
      <sz val="10"/>
      <color rgb="FF000000"/>
      <name val="仿宋"/>
      <charset val="134"/>
    </font>
    <font>
      <sz val="14"/>
      <color rgb="FFFF0000"/>
      <name val="仿宋"/>
      <charset val="134"/>
    </font>
    <font>
      <sz val="12"/>
      <color rgb="FF000000"/>
      <name val="方正仿宋_GBK"/>
      <charset val="134"/>
    </font>
    <font>
      <b/>
      <sz val="10.5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rgb="FF000000"/>
      </bottom>
      <diagonal/>
    </border>
    <border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Protection="false">
      <alignment vertical="center"/>
    </xf>
    <xf numFmtId="0" fontId="32" fillId="17" borderId="0" applyNumberFormat="false" applyBorder="false" applyAlignment="false" applyProtection="false">
      <alignment vertical="center"/>
    </xf>
    <xf numFmtId="0" fontId="33" fillId="10" borderId="0" applyNumberFormat="false" applyBorder="false" applyAlignment="false" applyProtection="false">
      <alignment vertical="center"/>
    </xf>
    <xf numFmtId="0" fontId="38" fillId="14" borderId="21" applyNumberFormat="false" applyAlignment="false" applyProtection="false">
      <alignment vertical="center"/>
    </xf>
    <xf numFmtId="0" fontId="49" fillId="26" borderId="26" applyNumberFormat="false" applyAlignment="false" applyProtection="false">
      <alignment vertical="center"/>
    </xf>
    <xf numFmtId="0" fontId="45" fillId="22" borderId="0" applyNumberFormat="false" applyBorder="false" applyAlignment="false" applyProtection="false">
      <alignment vertical="center"/>
    </xf>
    <xf numFmtId="0" fontId="44" fillId="0" borderId="24" applyNumberFormat="false" applyFill="false" applyAlignment="false" applyProtection="false">
      <alignment vertical="center"/>
    </xf>
    <xf numFmtId="0" fontId="46" fillId="0" borderId="0" applyNumberFormat="false" applyFill="false" applyBorder="false" applyAlignment="false" applyProtection="false">
      <alignment vertical="center"/>
    </xf>
    <xf numFmtId="0" fontId="48" fillId="0" borderId="24" applyNumberFormat="false" applyFill="false" applyAlignment="false" applyProtection="false">
      <alignment vertical="center"/>
    </xf>
    <xf numFmtId="0" fontId="33" fillId="23" borderId="0" applyNumberFormat="false" applyBorder="false" applyAlignment="false" applyProtection="false">
      <alignment vertical="center"/>
    </xf>
    <xf numFmtId="41" fontId="35" fillId="0" borderId="0" applyFont="false" applyFill="false" applyBorder="false" applyAlignment="false" applyProtection="false">
      <alignment vertical="center"/>
    </xf>
    <xf numFmtId="0" fontId="33" fillId="8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2" fillId="21" borderId="0" applyNumberFormat="false" applyBorder="false" applyAlignment="false" applyProtection="false">
      <alignment vertical="center"/>
    </xf>
    <xf numFmtId="0" fontId="40" fillId="0" borderId="22" applyNumberFormat="false" applyFill="false" applyAlignment="false" applyProtection="false">
      <alignment vertical="center"/>
    </xf>
    <xf numFmtId="0" fontId="34" fillId="0" borderId="19" applyNumberFormat="false" applyFill="false" applyAlignment="false" applyProtection="false">
      <alignment vertical="center"/>
    </xf>
    <xf numFmtId="0" fontId="33" fillId="12" borderId="0" applyNumberFormat="false" applyBorder="false" applyAlignment="false" applyProtection="false">
      <alignment vertical="center"/>
    </xf>
    <xf numFmtId="0" fontId="33" fillId="7" borderId="0" applyNumberFormat="false" applyBorder="false" applyAlignment="false" applyProtection="false">
      <alignment vertical="center"/>
    </xf>
    <xf numFmtId="0" fontId="32" fillId="18" borderId="0" applyNumberFormat="false" applyBorder="false" applyAlignment="false" applyProtection="false">
      <alignment vertical="center"/>
    </xf>
    <xf numFmtId="43" fontId="35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3" fillId="25" borderId="0" applyNumberFormat="false" applyBorder="false" applyAlignment="false" applyProtection="false">
      <alignment vertical="center"/>
    </xf>
    <xf numFmtId="0" fontId="42" fillId="0" borderId="23" applyNumberFormat="false" applyFill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33" fillId="13" borderId="0" applyNumberFormat="false" applyBorder="false" applyAlignment="false" applyProtection="false">
      <alignment vertical="center"/>
    </xf>
    <xf numFmtId="42" fontId="35" fillId="0" borderId="0" applyFont="false" applyFill="false" applyBorder="false" applyAlignment="false" applyProtection="false">
      <alignment vertical="center"/>
    </xf>
    <xf numFmtId="0" fontId="47" fillId="0" borderId="0" applyNumberFormat="false" applyFill="false" applyBorder="false" applyAlignment="false" applyProtection="false">
      <alignment vertical="center"/>
    </xf>
    <xf numFmtId="0" fontId="33" fillId="29" borderId="0" applyNumberFormat="false" applyBorder="false" applyAlignment="false" applyProtection="false">
      <alignment vertical="center"/>
    </xf>
    <xf numFmtId="0" fontId="35" fillId="19" borderId="25" applyNumberFormat="false" applyFont="false" applyAlignment="false" applyProtection="false">
      <alignment vertical="center"/>
    </xf>
    <xf numFmtId="0" fontId="32" fillId="9" borderId="0" applyNumberFormat="false" applyBorder="false" applyAlignment="false" applyProtection="false">
      <alignment vertical="center"/>
    </xf>
    <xf numFmtId="0" fontId="50" fillId="27" borderId="0" applyNumberFormat="false" applyBorder="false" applyAlignment="false" applyProtection="false">
      <alignment vertical="center"/>
    </xf>
    <xf numFmtId="0" fontId="33" fillId="32" borderId="0" applyNumberFormat="false" applyBorder="false" applyAlignment="false" applyProtection="false">
      <alignment vertical="center"/>
    </xf>
    <xf numFmtId="0" fontId="51" fillId="28" borderId="0" applyNumberFormat="false" applyBorder="false" applyAlignment="false" applyProtection="false">
      <alignment vertical="center"/>
    </xf>
    <xf numFmtId="0" fontId="43" fillId="14" borderId="20" applyNumberFormat="false" applyAlignment="false" applyProtection="false">
      <alignment vertical="center"/>
    </xf>
    <xf numFmtId="0" fontId="32" fillId="20" borderId="0" applyNumberFormat="false" applyBorder="false" applyAlignment="false" applyProtection="false">
      <alignment vertical="center"/>
    </xf>
    <xf numFmtId="0" fontId="32" fillId="30" borderId="0" applyNumberFormat="false" applyBorder="false" applyAlignment="false" applyProtection="false">
      <alignment vertical="center"/>
    </xf>
    <xf numFmtId="0" fontId="32" fillId="31" borderId="0" applyNumberFormat="false" applyBorder="false" applyAlignment="false" applyProtection="false">
      <alignment vertical="center"/>
    </xf>
    <xf numFmtId="0" fontId="32" fillId="24" borderId="0" applyNumberFormat="false" applyBorder="false" applyAlignment="false" applyProtection="false">
      <alignment vertical="center"/>
    </xf>
    <xf numFmtId="0" fontId="32" fillId="16" borderId="0" applyNumberFormat="false" applyBorder="false" applyAlignment="false" applyProtection="false">
      <alignment vertical="center"/>
    </xf>
    <xf numFmtId="9" fontId="35" fillId="0" borderId="0" applyFont="false" applyFill="false" applyBorder="false" applyAlignment="false" applyProtection="false">
      <alignment vertical="center"/>
    </xf>
    <xf numFmtId="0" fontId="32" fillId="33" borderId="0" applyNumberFormat="false" applyBorder="false" applyAlignment="false" applyProtection="false">
      <alignment vertical="center"/>
    </xf>
    <xf numFmtId="44" fontId="35" fillId="0" borderId="0" applyFont="false" applyFill="false" applyBorder="false" applyAlignment="false" applyProtection="false">
      <alignment vertical="center"/>
    </xf>
    <xf numFmtId="0" fontId="32" fillId="15" borderId="0" applyNumberFormat="false" applyBorder="false" applyAlignment="false" applyProtection="false">
      <alignment vertical="center"/>
    </xf>
    <xf numFmtId="0" fontId="33" fillId="35" borderId="0" applyNumberFormat="false" applyBorder="false" applyAlignment="false" applyProtection="false">
      <alignment vertical="center"/>
    </xf>
    <xf numFmtId="0" fontId="37" fillId="11" borderId="20" applyNumberFormat="false" applyAlignment="false" applyProtection="false">
      <alignment vertical="center"/>
    </xf>
    <xf numFmtId="0" fontId="33" fillId="6" borderId="0" applyNumberFormat="false" applyBorder="false" applyAlignment="false" applyProtection="false">
      <alignment vertical="center"/>
    </xf>
    <xf numFmtId="0" fontId="32" fillId="5" borderId="0" applyNumberFormat="false" applyBorder="false" applyAlignment="false" applyProtection="false">
      <alignment vertical="center"/>
    </xf>
    <xf numFmtId="0" fontId="33" fillId="34" borderId="0" applyNumberFormat="false" applyBorder="false" applyAlignment="false" applyProtection="false">
      <alignment vertical="center"/>
    </xf>
  </cellStyleXfs>
  <cellXfs count="115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0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/>
    </xf>
    <xf numFmtId="10" fontId="0" fillId="0" borderId="2" xfId="0" applyNumberFormat="true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0" fillId="0" borderId="0" xfId="0" applyFont="true" applyAlignment="true">
      <alignment vertical="center" wrapText="true"/>
    </xf>
    <xf numFmtId="0" fontId="1" fillId="0" borderId="0" xfId="0" applyFont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6" fillId="0" borderId="2" xfId="0" applyFont="true" applyBorder="true" applyAlignment="true">
      <alignment horizontal="center" vertical="center" wrapText="true"/>
    </xf>
    <xf numFmtId="49" fontId="6" fillId="0" borderId="2" xfId="0" applyNumberFormat="true" applyFont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/>
    </xf>
    <xf numFmtId="0" fontId="8" fillId="2" borderId="2" xfId="0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 wrapText="true"/>
    </xf>
    <xf numFmtId="0" fontId="9" fillId="0" borderId="2" xfId="0" applyFont="true" applyBorder="true" applyAlignment="true">
      <alignment horizontal="center" vertical="center" wrapText="true"/>
    </xf>
    <xf numFmtId="0" fontId="9" fillId="3" borderId="2" xfId="0" applyFont="true" applyFill="true" applyBorder="true" applyAlignment="true">
      <alignment horizontal="center" vertical="center" wrapText="true"/>
    </xf>
    <xf numFmtId="0" fontId="10" fillId="3" borderId="2" xfId="0" applyFont="true" applyFill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center" vertical="center" wrapText="true"/>
    </xf>
    <xf numFmtId="0" fontId="11" fillId="0" borderId="2" xfId="0" applyFont="true" applyBorder="true" applyAlignment="true">
      <alignment horizontal="center" vertical="center" wrapText="true"/>
    </xf>
    <xf numFmtId="0" fontId="8" fillId="3" borderId="2" xfId="0" applyFont="true" applyFill="true" applyBorder="true" applyAlignment="true">
      <alignment horizontal="center" vertical="center" wrapText="true"/>
    </xf>
    <xf numFmtId="10" fontId="8" fillId="3" borderId="2" xfId="0" applyNumberFormat="true" applyFont="true" applyFill="true" applyBorder="true" applyAlignment="true">
      <alignment horizontal="center" vertical="center" wrapText="true"/>
    </xf>
    <xf numFmtId="0" fontId="8" fillId="3" borderId="6" xfId="0" applyFont="true" applyFill="true" applyBorder="true" applyAlignment="true">
      <alignment horizontal="center" vertical="center" wrapText="true"/>
    </xf>
    <xf numFmtId="10" fontId="8" fillId="3" borderId="6" xfId="0" applyNumberFormat="true" applyFont="true" applyFill="true" applyBorder="true" applyAlignment="true">
      <alignment horizontal="center" vertical="center" wrapText="true"/>
    </xf>
    <xf numFmtId="10" fontId="10" fillId="3" borderId="2" xfId="0" applyNumberFormat="true" applyFont="true" applyFill="true" applyBorder="true" applyAlignment="true">
      <alignment horizontal="center" vertical="center" wrapText="true"/>
    </xf>
    <xf numFmtId="0" fontId="7" fillId="0" borderId="2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 wrapText="true"/>
    </xf>
    <xf numFmtId="0" fontId="1" fillId="0" borderId="6" xfId="0" applyFont="true" applyBorder="true" applyAlignment="true">
      <alignment horizontal="center" vertical="center" wrapText="true"/>
    </xf>
    <xf numFmtId="0" fontId="0" fillId="3" borderId="2" xfId="0" applyFont="true" applyFill="true" applyBorder="true" applyAlignment="true">
      <alignment horizontal="center" vertical="center"/>
    </xf>
    <xf numFmtId="0" fontId="12" fillId="3" borderId="2" xfId="0" applyFont="true" applyFill="true" applyBorder="true" applyAlignment="true">
      <alignment horizontal="center" vertical="center"/>
    </xf>
    <xf numFmtId="0" fontId="13" fillId="3" borderId="2" xfId="0" applyFont="true" applyFill="true" applyBorder="true" applyAlignment="true">
      <alignment horizontal="center" vertical="center"/>
    </xf>
    <xf numFmtId="10" fontId="13" fillId="3" borderId="2" xfId="0" applyNumberFormat="true" applyFont="true" applyFill="true" applyBorder="true" applyAlignment="true">
      <alignment horizontal="center" vertical="center"/>
    </xf>
    <xf numFmtId="0" fontId="13" fillId="3" borderId="2" xfId="0" applyFont="true" applyFill="true" applyBorder="true" applyAlignment="true">
      <alignment horizontal="center" vertical="center" wrapText="true"/>
    </xf>
    <xf numFmtId="0" fontId="4" fillId="3" borderId="2" xfId="0" applyFont="true" applyFill="true" applyBorder="true" applyAlignment="true">
      <alignment horizontal="center" vertical="center"/>
    </xf>
    <xf numFmtId="0" fontId="14" fillId="3" borderId="2" xfId="0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3" fillId="2" borderId="2" xfId="0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 wrapText="true"/>
    </xf>
    <xf numFmtId="0" fontId="0" fillId="2" borderId="2" xfId="0" applyFont="true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left" vertical="center" wrapText="true"/>
    </xf>
    <xf numFmtId="0" fontId="13" fillId="0" borderId="2" xfId="0" applyFont="true" applyFill="true" applyBorder="true" applyAlignment="true">
      <alignment horizontal="left" vertical="center"/>
    </xf>
    <xf numFmtId="0" fontId="0" fillId="0" borderId="2" xfId="0" applyFont="true" applyFill="true" applyBorder="true" applyAlignment="true">
      <alignment horizontal="left" vertical="center"/>
    </xf>
    <xf numFmtId="49" fontId="15" fillId="0" borderId="0" xfId="0" applyNumberFormat="true" applyFont="true" applyAlignment="true">
      <alignment horizontal="center" vertical="center"/>
    </xf>
    <xf numFmtId="0" fontId="15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49" fontId="16" fillId="0" borderId="8" xfId="0" applyNumberFormat="true" applyFont="true" applyBorder="true" applyAlignment="true">
      <alignment horizontal="left" vertical="center"/>
    </xf>
    <xf numFmtId="0" fontId="16" fillId="0" borderId="8" xfId="0" applyFont="true" applyBorder="true" applyAlignment="true">
      <alignment horizontal="left" vertical="center"/>
    </xf>
    <xf numFmtId="0" fontId="17" fillId="0" borderId="0" xfId="0" applyFont="true" applyAlignment="true">
      <alignment vertical="center"/>
    </xf>
    <xf numFmtId="0" fontId="0" fillId="0" borderId="9" xfId="0" applyFont="true" applyBorder="true" applyAlignment="true">
      <alignment vertical="center"/>
    </xf>
    <xf numFmtId="49" fontId="18" fillId="0" borderId="10" xfId="0" applyNumberFormat="true" applyFont="true" applyBorder="true" applyAlignment="true">
      <alignment horizontal="center" vertical="center" wrapText="true"/>
    </xf>
    <xf numFmtId="49" fontId="19" fillId="0" borderId="10" xfId="0" applyNumberFormat="true" applyFont="true" applyBorder="true" applyAlignment="true">
      <alignment horizontal="center" vertical="center"/>
    </xf>
    <xf numFmtId="0" fontId="20" fillId="0" borderId="5" xfId="0" applyFont="true" applyBorder="true" applyAlignment="true">
      <alignment horizontal="center" vertical="center" wrapText="true"/>
    </xf>
    <xf numFmtId="10" fontId="20" fillId="0" borderId="2" xfId="0" applyNumberFormat="true" applyFont="true" applyBorder="true" applyAlignment="true">
      <alignment horizontal="center" vertical="center" wrapText="true"/>
    </xf>
    <xf numFmtId="49" fontId="21" fillId="0" borderId="10" xfId="0" applyNumberFormat="true" applyFont="true" applyBorder="true" applyAlignment="true">
      <alignment horizontal="center" vertical="center"/>
    </xf>
    <xf numFmtId="0" fontId="22" fillId="0" borderId="5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2" fillId="0" borderId="5" xfId="0" applyFont="true" applyBorder="true" applyAlignment="true">
      <alignment horizontal="center" vertical="center"/>
    </xf>
    <xf numFmtId="0" fontId="22" fillId="0" borderId="2" xfId="0" applyFont="true" applyBorder="true" applyAlignment="true">
      <alignment horizontal="center" vertical="center"/>
    </xf>
    <xf numFmtId="176" fontId="20" fillId="0" borderId="2" xfId="0" applyNumberFormat="true" applyFont="true" applyBorder="true" applyAlignment="true">
      <alignment horizontal="center" vertical="center" wrapText="true"/>
    </xf>
    <xf numFmtId="49" fontId="23" fillId="0" borderId="11" xfId="0" applyNumberFormat="true" applyFont="true" applyBorder="true" applyAlignment="true">
      <alignment horizontal="left" vertical="center"/>
    </xf>
    <xf numFmtId="49" fontId="23" fillId="0" borderId="0" xfId="0" applyNumberFormat="true" applyFont="true" applyAlignment="true">
      <alignment horizontal="left" vertical="center"/>
    </xf>
    <xf numFmtId="0" fontId="24" fillId="0" borderId="0" xfId="0" applyFont="true" applyAlignment="true">
      <alignment vertical="center"/>
    </xf>
    <xf numFmtId="0" fontId="19" fillId="0" borderId="10" xfId="0" applyFont="true" applyBorder="true" applyAlignment="true">
      <alignment horizontal="center" vertical="center"/>
    </xf>
    <xf numFmtId="49" fontId="25" fillId="0" borderId="10" xfId="0" applyNumberFormat="true" applyFont="true" applyBorder="true" applyAlignment="true">
      <alignment horizontal="center" vertical="center" wrapText="true"/>
    </xf>
    <xf numFmtId="0" fontId="26" fillId="0" borderId="10" xfId="0" applyFont="true" applyBorder="true" applyAlignment="true">
      <alignment horizontal="center" vertical="center" wrapText="true"/>
    </xf>
    <xf numFmtId="0" fontId="21" fillId="0" borderId="10" xfId="0" applyFont="true" applyBorder="true" applyAlignment="true">
      <alignment horizontal="center" vertical="center"/>
    </xf>
    <xf numFmtId="178" fontId="20" fillId="0" borderId="2" xfId="0" applyNumberFormat="true" applyFont="true" applyBorder="true" applyAlignment="true">
      <alignment horizontal="center" vertical="center" wrapText="true"/>
    </xf>
    <xf numFmtId="0" fontId="0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4" fontId="4" fillId="0" borderId="2" xfId="0" applyNumberFormat="true" applyFont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0" fillId="0" borderId="5" xfId="0" applyFont="true" applyFill="true" applyBorder="true" applyAlignment="true">
      <alignment horizontal="center" vertical="center" wrapText="true"/>
    </xf>
    <xf numFmtId="0" fontId="0" fillId="0" borderId="12" xfId="0" applyFont="true" applyFill="true" applyBorder="true" applyAlignment="true">
      <alignment horizontal="center" vertical="center" wrapText="true"/>
    </xf>
    <xf numFmtId="0" fontId="0" fillId="0" borderId="13" xfId="0" applyFont="true" applyFill="true" applyBorder="true" applyAlignment="true">
      <alignment horizontal="center" vertical="center" wrapText="true"/>
    </xf>
    <xf numFmtId="177" fontId="4" fillId="0" borderId="2" xfId="0" applyNumberFormat="true" applyFont="true" applyBorder="true" applyAlignment="true">
      <alignment horizontal="center" vertical="center"/>
    </xf>
    <xf numFmtId="10" fontId="27" fillId="0" borderId="0" xfId="0" applyNumberFormat="true" applyFont="true" applyAlignment="true">
      <alignment horizontal="center" vertical="center"/>
    </xf>
    <xf numFmtId="31" fontId="28" fillId="0" borderId="1" xfId="0" applyNumberFormat="true" applyFont="true" applyBorder="true" applyAlignment="true">
      <alignment horizontal="center" vertical="center"/>
    </xf>
    <xf numFmtId="0" fontId="28" fillId="0" borderId="1" xfId="0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 wrapText="true"/>
    </xf>
    <xf numFmtId="10" fontId="0" fillId="0" borderId="2" xfId="0" applyNumberFormat="true" applyFont="true" applyFill="true" applyBorder="true" applyAlignment="true">
      <alignment horizontal="center" vertical="center" wrapText="true"/>
    </xf>
    <xf numFmtId="0" fontId="0" fillId="0" borderId="14" xfId="0" applyFont="true" applyFill="true" applyBorder="true" applyAlignment="true">
      <alignment horizontal="center" vertical="center" wrapText="true"/>
    </xf>
    <xf numFmtId="0" fontId="0" fillId="0" borderId="15" xfId="0" applyFont="true" applyFill="true" applyBorder="true" applyAlignment="true">
      <alignment horizontal="center" vertical="center" wrapText="true"/>
    </xf>
    <xf numFmtId="0" fontId="0" fillId="0" borderId="10" xfId="0" applyFont="true" applyFill="true" applyBorder="true" applyAlignment="true">
      <alignment horizontal="center" vertical="center" wrapText="true"/>
    </xf>
    <xf numFmtId="0" fontId="0" fillId="0" borderId="16" xfId="0" applyFont="true" applyFill="true" applyBorder="true" applyAlignment="true">
      <alignment horizontal="center" vertical="center" wrapText="true"/>
    </xf>
    <xf numFmtId="0" fontId="0" fillId="0" borderId="17" xfId="0" applyFont="true" applyFill="true" applyBorder="true" applyAlignment="true">
      <alignment horizontal="center" vertical="center" wrapText="true"/>
    </xf>
    <xf numFmtId="0" fontId="0" fillId="0" borderId="18" xfId="0" applyFont="true" applyFill="true" applyBorder="true" applyAlignment="true">
      <alignment horizontal="center" vertical="center" wrapText="true"/>
    </xf>
    <xf numFmtId="10" fontId="4" fillId="0" borderId="2" xfId="0" applyNumberFormat="true" applyFont="true" applyFill="true" applyBorder="true" applyAlignment="true">
      <alignment horizontal="center" vertical="center" wrapText="true"/>
    </xf>
    <xf numFmtId="0" fontId="29" fillId="0" borderId="0" xfId="0" applyFont="true" applyAlignment="true">
      <alignment vertical="center"/>
    </xf>
    <xf numFmtId="0" fontId="30" fillId="0" borderId="0" xfId="0" applyFont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 wrapText="true"/>
    </xf>
    <xf numFmtId="0" fontId="0" fillId="4" borderId="2" xfId="0" applyFont="true" applyFill="true" applyBorder="true" applyAlignment="true">
      <alignment horizontal="center" vertical="center"/>
    </xf>
    <xf numFmtId="10" fontId="0" fillId="4" borderId="2" xfId="0" applyNumberFormat="true" applyFont="true" applyFill="true" applyBorder="true" applyAlignment="true">
      <alignment horizontal="center" vertical="center"/>
    </xf>
    <xf numFmtId="0" fontId="4" fillId="4" borderId="4" xfId="0" applyFont="true" applyFill="true" applyBorder="true" applyAlignment="true">
      <alignment horizontal="center" vertical="center"/>
    </xf>
    <xf numFmtId="0" fontId="31" fillId="4" borderId="6" xfId="0" applyFont="true" applyFill="true" applyBorder="true" applyAlignment="true">
      <alignment horizontal="center" vertical="center" wrapText="true"/>
    </xf>
    <xf numFmtId="10" fontId="9" fillId="0" borderId="2" xfId="0" applyNumberFormat="true" applyFont="true" applyBorder="true" applyAlignment="true">
      <alignment horizontal="center" vertical="center" wrapText="true"/>
    </xf>
    <xf numFmtId="31" fontId="4" fillId="0" borderId="1" xfId="0" applyNumberFormat="true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4" borderId="6" xfId="0" applyFont="true" applyFill="true" applyBorder="true" applyAlignment="true">
      <alignment horizontal="center" vertical="center" wrapText="true"/>
    </xf>
    <xf numFmtId="0" fontId="4" fillId="4" borderId="5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476242</xdr:rowOff>
    </xdr:to>
    <xdr:sp>
      <xdr:nvSpPr>
        <xdr:cNvPr id="2" name="Rectangle 40"/>
        <xdr:cNvSpPr/>
      </xdr:nvSpPr>
      <xdr:spPr>
        <a:xfrm>
          <a:off x="1152525" y="775335"/>
          <a:ext cx="1019175" cy="44704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476242</xdr:rowOff>
    </xdr:to>
    <xdr:sp>
      <xdr:nvSpPr>
        <xdr:cNvPr id="3" name="Rectangle 41"/>
        <xdr:cNvSpPr/>
      </xdr:nvSpPr>
      <xdr:spPr>
        <a:xfrm>
          <a:off x="304800" y="984885"/>
          <a:ext cx="685800" cy="23749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zoomScale="70" zoomScaleNormal="70" workbookViewId="0">
      <selection activeCell="A2" sqref="A2:H23"/>
    </sheetView>
  </sheetViews>
  <sheetFormatPr defaultColWidth="9" defaultRowHeight="13.5" outlineLevelCol="7"/>
  <cols>
    <col min="1" max="1" width="5.25" customWidth="true"/>
    <col min="2" max="2" width="10.625" customWidth="true"/>
    <col min="3" max="4" width="9.5" customWidth="true"/>
    <col min="5" max="5" width="8.375" customWidth="true"/>
    <col min="6" max="6" width="10.125" customWidth="true"/>
    <col min="7" max="7" width="9.625" customWidth="true"/>
    <col min="8" max="8" width="8.8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27" customHeight="true" spans="1:8">
      <c r="A2" s="103" t="s">
        <v>0</v>
      </c>
      <c r="B2" s="103"/>
      <c r="C2" s="103"/>
      <c r="D2" s="103"/>
      <c r="E2" s="103"/>
      <c r="F2" s="103"/>
      <c r="G2" s="103"/>
      <c r="H2" s="103"/>
    </row>
    <row r="3" ht="27" customHeight="true" spans="1:8">
      <c r="A3" s="5" t="s">
        <v>1</v>
      </c>
      <c r="B3" s="5" t="s">
        <v>2</v>
      </c>
      <c r="C3" s="5" t="s">
        <v>3</v>
      </c>
      <c r="D3" s="5"/>
      <c r="E3" s="5"/>
      <c r="F3" s="5" t="s">
        <v>4</v>
      </c>
      <c r="G3" s="5"/>
      <c r="H3" s="5"/>
    </row>
    <row r="4" ht="27" customHeight="true" spans="1:8">
      <c r="A4" s="5"/>
      <c r="B4" s="5"/>
      <c r="C4" s="8" t="s">
        <v>5</v>
      </c>
      <c r="D4" s="8" t="s">
        <v>6</v>
      </c>
      <c r="E4" s="8" t="s">
        <v>7</v>
      </c>
      <c r="F4" s="8" t="s">
        <v>5</v>
      </c>
      <c r="G4" s="8" t="s">
        <v>6</v>
      </c>
      <c r="H4" s="8" t="s">
        <v>7</v>
      </c>
    </row>
    <row r="5" ht="27" customHeight="true" spans="1:8">
      <c r="A5" s="9">
        <v>1</v>
      </c>
      <c r="B5" s="9" t="s">
        <v>8</v>
      </c>
      <c r="C5" s="9">
        <f>附件1!C6</f>
        <v>170</v>
      </c>
      <c r="D5" s="10">
        <f>附件1!D6</f>
        <v>1</v>
      </c>
      <c r="E5" s="9">
        <v>1</v>
      </c>
      <c r="F5" s="9">
        <f>附件1!I6</f>
        <v>18506</v>
      </c>
      <c r="G5" s="10">
        <f>附件1!J6</f>
        <v>0.520547945205479</v>
      </c>
      <c r="H5" s="9">
        <v>9</v>
      </c>
    </row>
    <row r="6" ht="26.25" customHeight="true" spans="1:8">
      <c r="A6" s="9">
        <v>2</v>
      </c>
      <c r="B6" s="9" t="s">
        <v>9</v>
      </c>
      <c r="C6" s="9">
        <f>附件1!C7</f>
        <v>105</v>
      </c>
      <c r="D6" s="10">
        <f>附件1!D7</f>
        <v>0.990566037735849</v>
      </c>
      <c r="E6" s="9">
        <v>13</v>
      </c>
      <c r="F6" s="9">
        <f>附件1!I7</f>
        <v>18151</v>
      </c>
      <c r="G6" s="10">
        <f>附件1!J7</f>
        <v>0.413142440934128</v>
      </c>
      <c r="H6" s="9">
        <v>14</v>
      </c>
    </row>
    <row r="7" ht="27" customHeight="true" spans="1:8">
      <c r="A7" s="9">
        <v>3</v>
      </c>
      <c r="B7" s="9" t="s">
        <v>10</v>
      </c>
      <c r="C7" s="9">
        <f>附件1!C8</f>
        <v>194</v>
      </c>
      <c r="D7" s="10">
        <f>附件1!D8</f>
        <v>1</v>
      </c>
      <c r="E7" s="9">
        <v>1</v>
      </c>
      <c r="F7" s="9">
        <f>附件1!I8</f>
        <v>29139</v>
      </c>
      <c r="G7" s="10">
        <f>附件1!J8</f>
        <v>0.607961776794842</v>
      </c>
      <c r="H7" s="9">
        <v>6</v>
      </c>
    </row>
    <row r="8" ht="27" customHeight="true" spans="1:8">
      <c r="A8" s="9">
        <v>4</v>
      </c>
      <c r="B8" s="9" t="s">
        <v>11</v>
      </c>
      <c r="C8" s="9">
        <f>附件1!C9</f>
        <v>131</v>
      </c>
      <c r="D8" s="10">
        <f>附件1!D9</f>
        <v>1</v>
      </c>
      <c r="E8" s="9">
        <v>1</v>
      </c>
      <c r="F8" s="9">
        <f>附件1!I9</f>
        <v>19112</v>
      </c>
      <c r="G8" s="10">
        <f>附件1!J9</f>
        <v>0.581725208498204</v>
      </c>
      <c r="H8" s="9">
        <v>7</v>
      </c>
    </row>
    <row r="9" ht="27" customHeight="true" spans="1:8">
      <c r="A9" s="9">
        <v>5</v>
      </c>
      <c r="B9" s="9" t="s">
        <v>12</v>
      </c>
      <c r="C9" s="9">
        <f>附件1!C10</f>
        <v>136</v>
      </c>
      <c r="D9" s="10">
        <f>附件1!D10</f>
        <v>0.971428571428571</v>
      </c>
      <c r="E9" s="9">
        <v>15</v>
      </c>
      <c r="F9" s="9">
        <f>附件1!I10</f>
        <v>18067</v>
      </c>
      <c r="G9" s="10">
        <f>附件1!J10</f>
        <v>0.485998655010087</v>
      </c>
      <c r="H9" s="9">
        <v>11</v>
      </c>
    </row>
    <row r="10" ht="27" customHeight="true" spans="1:8">
      <c r="A10" s="9">
        <v>6</v>
      </c>
      <c r="B10" s="9" t="s">
        <v>13</v>
      </c>
      <c r="C10" s="9">
        <f>附件1!C11</f>
        <v>139</v>
      </c>
      <c r="D10" s="10">
        <f>附件1!D11</f>
        <v>0.992857142857142</v>
      </c>
      <c r="E10" s="9">
        <v>12</v>
      </c>
      <c r="F10" s="9">
        <f>附件1!I11</f>
        <v>13648</v>
      </c>
      <c r="G10" s="10">
        <f>附件1!J11</f>
        <v>0.549901285305612</v>
      </c>
      <c r="H10" s="9">
        <v>8</v>
      </c>
    </row>
    <row r="11" ht="27" customHeight="true" spans="1:8">
      <c r="A11" s="9">
        <v>7</v>
      </c>
      <c r="B11" s="9" t="s">
        <v>14</v>
      </c>
      <c r="C11" s="9">
        <f>附件1!C12</f>
        <v>153</v>
      </c>
      <c r="D11" s="10">
        <f>附件1!D12</f>
        <v>0.974522292993631</v>
      </c>
      <c r="E11" s="9">
        <v>14</v>
      </c>
      <c r="F11" s="9">
        <f>附件1!I12</f>
        <v>6305</v>
      </c>
      <c r="G11" s="10">
        <f>附件1!J12</f>
        <v>0.424922496293301</v>
      </c>
      <c r="H11" s="9">
        <v>13</v>
      </c>
    </row>
    <row r="12" ht="27" customHeight="true" spans="1:8">
      <c r="A12" s="9">
        <v>8</v>
      </c>
      <c r="B12" s="9" t="s">
        <v>15</v>
      </c>
      <c r="C12" s="9">
        <f>附件1!C13</f>
        <v>131</v>
      </c>
      <c r="D12" s="10">
        <f>附件1!D13</f>
        <v>1</v>
      </c>
      <c r="E12" s="9">
        <v>1</v>
      </c>
      <c r="F12" s="9">
        <f>附件1!I13</f>
        <v>13251</v>
      </c>
      <c r="G12" s="10">
        <f>附件1!J13</f>
        <v>0.443251379829402</v>
      </c>
      <c r="H12" s="9">
        <v>12</v>
      </c>
    </row>
    <row r="13" ht="27" customHeight="true" spans="1:8">
      <c r="A13" s="9">
        <v>9</v>
      </c>
      <c r="B13" s="9" t="s">
        <v>16</v>
      </c>
      <c r="C13" s="9">
        <f>附件1!C14</f>
        <v>135</v>
      </c>
      <c r="D13" s="10">
        <f>附件1!D14</f>
        <v>1</v>
      </c>
      <c r="E13" s="9">
        <v>1</v>
      </c>
      <c r="F13" s="9">
        <f>附件1!I14</f>
        <v>6950</v>
      </c>
      <c r="G13" s="10">
        <f>附件1!J14</f>
        <v>0.512536873156342</v>
      </c>
      <c r="H13" s="9">
        <v>10</v>
      </c>
    </row>
    <row r="14" ht="27" customHeight="true" spans="1:8">
      <c r="A14" s="9">
        <v>10</v>
      </c>
      <c r="B14" s="9" t="s">
        <v>17</v>
      </c>
      <c r="C14" s="9">
        <f>附件1!C15</f>
        <v>6</v>
      </c>
      <c r="D14" s="10">
        <f>附件1!D15</f>
        <v>1</v>
      </c>
      <c r="E14" s="9">
        <v>1</v>
      </c>
      <c r="F14" s="9">
        <f>附件1!I15</f>
        <v>193</v>
      </c>
      <c r="G14" s="10">
        <f>附件1!J15</f>
        <v>0.116055321707757</v>
      </c>
      <c r="H14" s="9">
        <v>16</v>
      </c>
    </row>
    <row r="15" ht="27" customHeight="true" spans="1:8">
      <c r="A15" s="9">
        <v>11</v>
      </c>
      <c r="B15" s="9" t="s">
        <v>18</v>
      </c>
      <c r="C15" s="9">
        <f>附件1!C16</f>
        <v>6</v>
      </c>
      <c r="D15" s="10">
        <f>附件1!D16</f>
        <v>1</v>
      </c>
      <c r="E15" s="9">
        <v>1</v>
      </c>
      <c r="F15" s="9">
        <f>附件1!I16</f>
        <v>104</v>
      </c>
      <c r="G15" s="10">
        <f>附件1!J16</f>
        <v>0.0565832426550598</v>
      </c>
      <c r="H15" s="9">
        <v>17</v>
      </c>
    </row>
    <row r="16" ht="27" customHeight="true" spans="1:8">
      <c r="A16" s="9">
        <v>12</v>
      </c>
      <c r="B16" s="9" t="s">
        <v>19</v>
      </c>
      <c r="C16" s="9">
        <f>附件1!C17</f>
        <v>47</v>
      </c>
      <c r="D16" s="10">
        <f>附件1!D17</f>
        <v>0.959183673469387</v>
      </c>
      <c r="E16" s="9">
        <v>16</v>
      </c>
      <c r="F16" s="9">
        <f>附件1!I17</f>
        <v>2153</v>
      </c>
      <c r="G16" s="10">
        <f>附件1!J17</f>
        <v>0.234276387377584</v>
      </c>
      <c r="H16" s="9">
        <v>15</v>
      </c>
    </row>
    <row r="17" ht="27" customHeight="true" spans="1:8">
      <c r="A17" s="9">
        <v>13</v>
      </c>
      <c r="B17" s="9" t="s">
        <v>20</v>
      </c>
      <c r="C17" s="9">
        <f>附件1!C18</f>
        <v>16</v>
      </c>
      <c r="D17" s="10">
        <f>附件1!D18</f>
        <v>1</v>
      </c>
      <c r="E17" s="9">
        <v>1</v>
      </c>
      <c r="F17" s="9">
        <f>附件1!I18</f>
        <v>23172</v>
      </c>
      <c r="G17" s="10">
        <f>附件1!J18</f>
        <v>0.954129951412336</v>
      </c>
      <c r="H17" s="9">
        <v>4</v>
      </c>
    </row>
    <row r="18" ht="27" customHeight="true" spans="1:8">
      <c r="A18" s="9">
        <v>14</v>
      </c>
      <c r="B18" s="9" t="s">
        <v>21</v>
      </c>
      <c r="C18" s="9">
        <f>附件1!C19</f>
        <v>52</v>
      </c>
      <c r="D18" s="10">
        <f>附件1!D19</f>
        <v>1</v>
      </c>
      <c r="E18" s="9">
        <v>1</v>
      </c>
      <c r="F18" s="9">
        <f>附件1!I19</f>
        <v>28569</v>
      </c>
      <c r="G18" s="10">
        <f>附件1!J19</f>
        <v>0.885860465116279</v>
      </c>
      <c r="H18" s="9">
        <v>5</v>
      </c>
    </row>
    <row r="19" ht="27" customHeight="true" spans="1:8">
      <c r="A19" s="9">
        <v>15</v>
      </c>
      <c r="B19" s="9" t="s">
        <v>22</v>
      </c>
      <c r="C19" s="9">
        <f>附件1!C20</f>
        <v>14</v>
      </c>
      <c r="D19" s="10">
        <f>附件1!D20</f>
        <v>1</v>
      </c>
      <c r="E19" s="9">
        <v>1</v>
      </c>
      <c r="F19" s="9">
        <f>附件1!I20</f>
        <v>8896</v>
      </c>
      <c r="G19" s="10">
        <f>附件1!J20</f>
        <v>1</v>
      </c>
      <c r="H19" s="9">
        <v>1</v>
      </c>
    </row>
    <row r="20" ht="27" customHeight="true" spans="1:8">
      <c r="A20" s="9">
        <v>16</v>
      </c>
      <c r="B20" s="9" t="s">
        <v>23</v>
      </c>
      <c r="C20" s="9">
        <f>附件1!C21</f>
        <v>31</v>
      </c>
      <c r="D20" s="10">
        <f>附件1!D21</f>
        <v>0.939393939393939</v>
      </c>
      <c r="E20" s="9">
        <v>17</v>
      </c>
      <c r="F20" s="9">
        <f>附件1!I21</f>
        <v>9652</v>
      </c>
      <c r="G20" s="10">
        <f>附件1!J21</f>
        <v>1</v>
      </c>
      <c r="H20" s="9">
        <v>1</v>
      </c>
    </row>
    <row r="21" ht="27" customHeight="true" spans="1:8">
      <c r="A21" s="9">
        <v>17</v>
      </c>
      <c r="B21" s="9" t="s">
        <v>24</v>
      </c>
      <c r="C21" s="9">
        <f>附件1!C22</f>
        <v>23</v>
      </c>
      <c r="D21" s="10">
        <f>附件1!D22</f>
        <v>1</v>
      </c>
      <c r="E21" s="9">
        <v>1</v>
      </c>
      <c r="F21" s="9">
        <f>附件1!I22</f>
        <v>6773</v>
      </c>
      <c r="G21" s="10">
        <f>附件1!J22</f>
        <v>1</v>
      </c>
      <c r="H21" s="9">
        <v>1</v>
      </c>
    </row>
    <row r="22" ht="27" customHeight="true" spans="1:8">
      <c r="A22" s="5"/>
      <c r="B22" s="5" t="s">
        <v>25</v>
      </c>
      <c r="C22" s="5">
        <f>SUM(C5:C21)</f>
        <v>1489</v>
      </c>
      <c r="D22" s="11">
        <f>附件1!D23</f>
        <v>0.990026595744681</v>
      </c>
      <c r="E22" s="9"/>
      <c r="F22" s="5">
        <f>SUM(F5:F21)</f>
        <v>222641</v>
      </c>
      <c r="G22" s="11">
        <f>附件1!J23</f>
        <v>0.593546305947966</v>
      </c>
      <c r="H22" s="9"/>
    </row>
    <row r="23" ht="20.1" customHeight="true" spans="1:8">
      <c r="A23" s="2" t="s">
        <v>26</v>
      </c>
      <c r="B23" s="2"/>
      <c r="C23" s="2"/>
      <c r="D23" s="2"/>
      <c r="E23" s="2"/>
      <c r="F23" s="2"/>
      <c r="G23" s="2"/>
      <c r="H23" s="2"/>
    </row>
  </sheetData>
  <sortState ref="A6:H22">
    <sortCondition ref="A6:A22"/>
  </sortState>
  <mergeCells count="6">
    <mergeCell ref="A2:H2"/>
    <mergeCell ref="C3:E3"/>
    <mergeCell ref="F3:H3"/>
    <mergeCell ref="A23:H23"/>
    <mergeCell ref="A3:A4"/>
    <mergeCell ref="B3:B4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M23"/>
  <sheetViews>
    <sheetView view="pageBreakPreview" zoomScaleNormal="100" zoomScaleSheetLayoutView="100" workbookViewId="0">
      <selection activeCell="H4" sqref="H4:M4"/>
    </sheetView>
  </sheetViews>
  <sheetFormatPr defaultColWidth="9" defaultRowHeight="13.5"/>
  <cols>
    <col min="1" max="1" width="5.75" customWidth="true"/>
    <col min="2" max="2" width="10.5" customWidth="true"/>
    <col min="3" max="7" width="10" customWidth="true"/>
    <col min="8" max="8" width="18.5" customWidth="true"/>
    <col min="9" max="13" width="10" customWidth="true"/>
  </cols>
  <sheetData>
    <row r="1" ht="15.75" customHeight="true" spans="1:1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8.15" customHeight="true" spans="1:13">
      <c r="A2" s="103" t="s">
        <v>28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ht="15.75" customHeight="true" spans="1:13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11">
        <v>44688</v>
      </c>
      <c r="L3" s="112"/>
      <c r="M3" s="112"/>
    </row>
    <row r="4" s="102" customFormat="true" ht="26.1" customHeight="true" spans="1:13">
      <c r="A4" s="5" t="s">
        <v>1</v>
      </c>
      <c r="B4" s="104" t="s">
        <v>2</v>
      </c>
      <c r="C4" s="104" t="s">
        <v>3</v>
      </c>
      <c r="D4" s="104"/>
      <c r="E4" s="104"/>
      <c r="F4" s="104"/>
      <c r="G4" s="104"/>
      <c r="H4" s="108" t="s">
        <v>4</v>
      </c>
      <c r="I4" s="108"/>
      <c r="J4" s="108"/>
      <c r="K4" s="108"/>
      <c r="L4" s="108"/>
      <c r="M4" s="114"/>
    </row>
    <row r="5" s="102" customFormat="true" ht="41.1" customHeight="true" spans="1:13">
      <c r="A5" s="5"/>
      <c r="B5" s="104"/>
      <c r="C5" s="105" t="s">
        <v>5</v>
      </c>
      <c r="D5" s="105" t="s">
        <v>6</v>
      </c>
      <c r="E5" s="105" t="s">
        <v>29</v>
      </c>
      <c r="F5" s="105" t="s">
        <v>30</v>
      </c>
      <c r="G5" s="105" t="s">
        <v>31</v>
      </c>
      <c r="H5" s="109" t="s">
        <v>32</v>
      </c>
      <c r="I5" s="113" t="s">
        <v>5</v>
      </c>
      <c r="J5" s="113" t="s">
        <v>6</v>
      </c>
      <c r="K5" s="113" t="s">
        <v>29</v>
      </c>
      <c r="L5" s="113" t="s">
        <v>31</v>
      </c>
      <c r="M5" s="105" t="s">
        <v>33</v>
      </c>
    </row>
    <row r="6" ht="22.5" customHeight="true" spans="1:13">
      <c r="A6" s="9">
        <v>1</v>
      </c>
      <c r="B6" s="106" t="s">
        <v>8</v>
      </c>
      <c r="C6" s="106">
        <f>汇总表2!U5</f>
        <v>170</v>
      </c>
      <c r="D6" s="107">
        <f>汇总表2!W5</f>
        <v>1</v>
      </c>
      <c r="E6" s="106">
        <f>汇总表2!V5</f>
        <v>11010</v>
      </c>
      <c r="F6" s="107">
        <f>汇总表2!X5</f>
        <v>0.589116592648081</v>
      </c>
      <c r="G6" s="106">
        <f>汇总表2!S5</f>
        <v>11010</v>
      </c>
      <c r="H6" s="106">
        <v>35551</v>
      </c>
      <c r="I6" s="106">
        <f>汇总表1!E5</f>
        <v>18506</v>
      </c>
      <c r="J6" s="107">
        <f t="shared" ref="J6:J16" si="0">I6/H6</f>
        <v>0.520547945205479</v>
      </c>
      <c r="K6" s="106">
        <f>汇总表1!F5</f>
        <v>24911</v>
      </c>
      <c r="L6" s="106">
        <f>汇总表1!G5</f>
        <v>24911</v>
      </c>
      <c r="M6" s="106">
        <f>汇总表1!I5</f>
        <v>18138</v>
      </c>
    </row>
    <row r="7" ht="22.5" customHeight="true" spans="1:13">
      <c r="A7" s="9">
        <v>2</v>
      </c>
      <c r="B7" s="106" t="s">
        <v>9</v>
      </c>
      <c r="C7" s="106">
        <f>汇总表2!U6</f>
        <v>105</v>
      </c>
      <c r="D7" s="107">
        <f>汇总表2!W6</f>
        <v>0.990566037735849</v>
      </c>
      <c r="E7" s="106">
        <f>汇总表2!V6</f>
        <v>4389</v>
      </c>
      <c r="F7" s="107">
        <f>汇总表2!X6</f>
        <v>0.449416342412451</v>
      </c>
      <c r="G7" s="106">
        <f>汇总表2!S6</f>
        <v>4389</v>
      </c>
      <c r="H7" s="106">
        <v>43934</v>
      </c>
      <c r="I7" s="106">
        <f>汇总表1!E6</f>
        <v>18151</v>
      </c>
      <c r="J7" s="107">
        <f t="shared" si="0"/>
        <v>0.413142440934128</v>
      </c>
      <c r="K7" s="106">
        <f>汇总表1!F6</f>
        <v>30241</v>
      </c>
      <c r="L7" s="106">
        <f>汇总表1!G6</f>
        <v>25765</v>
      </c>
      <c r="M7" s="106">
        <f>汇总表1!I6</f>
        <v>25765</v>
      </c>
    </row>
    <row r="8" ht="22.5" customHeight="true" spans="1:13">
      <c r="A8" s="9">
        <v>3</v>
      </c>
      <c r="B8" s="106" t="s">
        <v>10</v>
      </c>
      <c r="C8" s="106">
        <f>汇总表2!U7</f>
        <v>194</v>
      </c>
      <c r="D8" s="107">
        <f>汇总表2!W7</f>
        <v>1</v>
      </c>
      <c r="E8" s="106">
        <f>汇总表2!V7</f>
        <v>14160</v>
      </c>
      <c r="F8" s="107">
        <f>汇总表2!X7</f>
        <v>0.573674188712879</v>
      </c>
      <c r="G8" s="106">
        <f>汇总表2!S7</f>
        <v>14625</v>
      </c>
      <c r="H8" s="106">
        <v>47929</v>
      </c>
      <c r="I8" s="106">
        <f>汇总表1!E7</f>
        <v>29139</v>
      </c>
      <c r="J8" s="107">
        <f t="shared" si="0"/>
        <v>0.607961776794842</v>
      </c>
      <c r="K8" s="106">
        <f>汇总表1!F7</f>
        <v>52808</v>
      </c>
      <c r="L8" s="106">
        <f>汇总表1!G7</f>
        <v>52808</v>
      </c>
      <c r="M8" s="106">
        <f>汇总表1!I7</f>
        <v>47828</v>
      </c>
    </row>
    <row r="9" ht="22.5" customHeight="true" spans="1:13">
      <c r="A9" s="9">
        <v>4</v>
      </c>
      <c r="B9" s="106" t="s">
        <v>11</v>
      </c>
      <c r="C9" s="106">
        <f>汇总表2!U8</f>
        <v>131</v>
      </c>
      <c r="D9" s="107">
        <f>汇总表2!W8</f>
        <v>1</v>
      </c>
      <c r="E9" s="106">
        <f>汇总表2!V8</f>
        <v>8734</v>
      </c>
      <c r="F9" s="107">
        <f>汇总表2!X8</f>
        <v>0.905077720207253</v>
      </c>
      <c r="G9" s="106">
        <f>汇总表2!S8</f>
        <v>8734</v>
      </c>
      <c r="H9" s="106">
        <v>32854</v>
      </c>
      <c r="I9" s="106">
        <f>汇总表1!E8</f>
        <v>19112</v>
      </c>
      <c r="J9" s="107">
        <f t="shared" si="0"/>
        <v>0.581725208498204</v>
      </c>
      <c r="K9" s="106">
        <f>汇总表1!F8</f>
        <v>29295</v>
      </c>
      <c r="L9" s="106">
        <f>汇总表1!G8</f>
        <v>29295</v>
      </c>
      <c r="M9" s="106">
        <f>汇总表1!I8</f>
        <v>9452</v>
      </c>
    </row>
    <row r="10" ht="22.5" customHeight="true" spans="1:13">
      <c r="A10" s="9">
        <v>5</v>
      </c>
      <c r="B10" s="106" t="s">
        <v>12</v>
      </c>
      <c r="C10" s="106">
        <f>汇总表2!U9</f>
        <v>136</v>
      </c>
      <c r="D10" s="107">
        <f>汇总表2!W9</f>
        <v>0.971428571428571</v>
      </c>
      <c r="E10" s="106">
        <f>汇总表2!V9</f>
        <v>4723</v>
      </c>
      <c r="F10" s="107">
        <f>汇总表2!X9</f>
        <v>0.916731366459627</v>
      </c>
      <c r="G10" s="106">
        <f>汇总表2!S9</f>
        <v>4723</v>
      </c>
      <c r="H10" s="106">
        <v>37175</v>
      </c>
      <c r="I10" s="106">
        <f>汇总表1!E9</f>
        <v>18067</v>
      </c>
      <c r="J10" s="107">
        <f t="shared" si="0"/>
        <v>0.485998655010087</v>
      </c>
      <c r="K10" s="106">
        <f>汇总表1!F9</f>
        <v>35504</v>
      </c>
      <c r="L10" s="106">
        <f>汇总表1!G9</f>
        <v>35504</v>
      </c>
      <c r="M10" s="106">
        <f>汇总表1!I9</f>
        <v>35326</v>
      </c>
    </row>
    <row r="11" ht="22.5" customHeight="true" spans="1:13">
      <c r="A11" s="9">
        <v>6</v>
      </c>
      <c r="B11" s="106" t="s">
        <v>13</v>
      </c>
      <c r="C11" s="106">
        <f>汇总表2!U10</f>
        <v>139</v>
      </c>
      <c r="D11" s="107">
        <f>汇总表2!W10</f>
        <v>0.992857142857142</v>
      </c>
      <c r="E11" s="106">
        <f>汇总表2!V10</f>
        <v>5466</v>
      </c>
      <c r="F11" s="107">
        <f>汇总表2!X10</f>
        <v>0.976071428571428</v>
      </c>
      <c r="G11" s="106">
        <f>汇总表2!S10</f>
        <v>5466</v>
      </c>
      <c r="H11" s="106">
        <v>24819</v>
      </c>
      <c r="I11" s="106">
        <f>汇总表1!E10</f>
        <v>13648</v>
      </c>
      <c r="J11" s="107">
        <f t="shared" si="0"/>
        <v>0.549901285305612</v>
      </c>
      <c r="K11" s="106">
        <f>汇总表1!F10</f>
        <v>48508</v>
      </c>
      <c r="L11" s="106">
        <f>汇总表1!G10</f>
        <v>48508</v>
      </c>
      <c r="M11" s="106">
        <f>汇总表1!I10</f>
        <v>42806</v>
      </c>
    </row>
    <row r="12" ht="22.5" customHeight="true" spans="1:13">
      <c r="A12" s="9">
        <v>7</v>
      </c>
      <c r="B12" s="106" t="s">
        <v>14</v>
      </c>
      <c r="C12" s="106">
        <f>汇总表2!U11</f>
        <v>153</v>
      </c>
      <c r="D12" s="107">
        <f>汇总表2!W11</f>
        <v>0.974522292993631</v>
      </c>
      <c r="E12" s="106">
        <f>汇总表2!V11</f>
        <v>3603</v>
      </c>
      <c r="F12" s="107">
        <f>汇总表2!X11</f>
        <v>0.604733131923464</v>
      </c>
      <c r="G12" s="106">
        <f>汇总表2!S11</f>
        <v>3603</v>
      </c>
      <c r="H12" s="106">
        <v>14838</v>
      </c>
      <c r="I12" s="106">
        <f>汇总表1!E11</f>
        <v>6305</v>
      </c>
      <c r="J12" s="107">
        <f t="shared" si="0"/>
        <v>0.424922496293301</v>
      </c>
      <c r="K12" s="106">
        <f>汇总表1!F11</f>
        <v>18920</v>
      </c>
      <c r="L12" s="106">
        <f>汇总表1!G11</f>
        <v>18920</v>
      </c>
      <c r="M12" s="106">
        <f>汇总表1!I11</f>
        <v>5241</v>
      </c>
    </row>
    <row r="13" ht="22.5" customHeight="true" spans="1:13">
      <c r="A13" s="9">
        <v>8</v>
      </c>
      <c r="B13" s="106" t="s">
        <v>15</v>
      </c>
      <c r="C13" s="106">
        <f>汇总表2!U12</f>
        <v>131</v>
      </c>
      <c r="D13" s="107">
        <f>汇总表2!W12</f>
        <v>1</v>
      </c>
      <c r="E13" s="106">
        <f>汇总表2!V12</f>
        <v>3241</v>
      </c>
      <c r="F13" s="107">
        <f>汇总表2!X12</f>
        <v>0.47162398137369</v>
      </c>
      <c r="G13" s="106">
        <f>汇总表2!S12</f>
        <v>3241</v>
      </c>
      <c r="H13" s="106">
        <v>29895</v>
      </c>
      <c r="I13" s="106">
        <f>汇总表1!E12</f>
        <v>13251</v>
      </c>
      <c r="J13" s="107">
        <f t="shared" si="0"/>
        <v>0.443251379829402</v>
      </c>
      <c r="K13" s="106">
        <f>汇总表1!F12</f>
        <v>32700</v>
      </c>
      <c r="L13" s="106">
        <f>汇总表1!G12</f>
        <v>32700</v>
      </c>
      <c r="M13" s="106">
        <f>汇总表1!I12</f>
        <v>31187</v>
      </c>
    </row>
    <row r="14" ht="22.5" customHeight="true" spans="1:13">
      <c r="A14" s="9">
        <v>9</v>
      </c>
      <c r="B14" s="106" t="s">
        <v>16</v>
      </c>
      <c r="C14" s="106">
        <f>汇总表2!U13</f>
        <v>135</v>
      </c>
      <c r="D14" s="107">
        <f>汇总表2!W13</f>
        <v>1</v>
      </c>
      <c r="E14" s="106">
        <f>汇总表2!V13</f>
        <v>5627</v>
      </c>
      <c r="F14" s="107">
        <f>汇总表2!X13</f>
        <v>0.658282639213851</v>
      </c>
      <c r="G14" s="106">
        <f>汇总表2!S13</f>
        <v>5627</v>
      </c>
      <c r="H14" s="106">
        <v>13560</v>
      </c>
      <c r="I14" s="106">
        <f>汇总表1!E13</f>
        <v>6950</v>
      </c>
      <c r="J14" s="107">
        <f t="shared" si="0"/>
        <v>0.512536873156342</v>
      </c>
      <c r="K14" s="106">
        <f>汇总表1!F13</f>
        <v>24500</v>
      </c>
      <c r="L14" s="106">
        <f>汇总表1!G13</f>
        <v>24500</v>
      </c>
      <c r="M14" s="106">
        <f>汇总表1!I13</f>
        <v>24050</v>
      </c>
    </row>
    <row r="15" ht="22.5" customHeight="true" spans="1:13">
      <c r="A15" s="9">
        <v>10</v>
      </c>
      <c r="B15" s="106" t="s">
        <v>17</v>
      </c>
      <c r="C15" s="106">
        <f>汇总表2!U14</f>
        <v>6</v>
      </c>
      <c r="D15" s="107">
        <f>汇总表2!W14</f>
        <v>1</v>
      </c>
      <c r="E15" s="106">
        <f>汇总表2!V14</f>
        <v>1388</v>
      </c>
      <c r="F15" s="107">
        <f>汇总表2!X14</f>
        <v>0.824228028503562</v>
      </c>
      <c r="G15" s="106">
        <f>汇总表2!S14</f>
        <v>1388</v>
      </c>
      <c r="H15" s="106">
        <v>1663</v>
      </c>
      <c r="I15" s="106">
        <f>汇总表1!E14</f>
        <v>193</v>
      </c>
      <c r="J15" s="107">
        <f t="shared" si="0"/>
        <v>0.116055321707757</v>
      </c>
      <c r="K15" s="106">
        <f>汇总表1!F14</f>
        <v>1839</v>
      </c>
      <c r="L15" s="106">
        <f>汇总表1!G14</f>
        <v>1839</v>
      </c>
      <c r="M15" s="106">
        <f>汇总表1!I14</f>
        <v>924</v>
      </c>
    </row>
    <row r="16" ht="22.5" customHeight="true" spans="1:13">
      <c r="A16" s="9">
        <v>11</v>
      </c>
      <c r="B16" s="106" t="s">
        <v>18</v>
      </c>
      <c r="C16" s="106">
        <f>汇总表2!U15</f>
        <v>6</v>
      </c>
      <c r="D16" s="107">
        <f>汇总表2!W15</f>
        <v>1</v>
      </c>
      <c r="E16" s="106">
        <f>汇总表2!V15</f>
        <v>56</v>
      </c>
      <c r="F16" s="107">
        <f>汇总表2!X15</f>
        <v>0.727272727272727</v>
      </c>
      <c r="G16" s="106">
        <f>汇总表2!S15</f>
        <v>56</v>
      </c>
      <c r="H16" s="106">
        <v>1838</v>
      </c>
      <c r="I16" s="106">
        <f>汇总表1!E15</f>
        <v>104</v>
      </c>
      <c r="J16" s="107">
        <f t="shared" si="0"/>
        <v>0.0565832426550598</v>
      </c>
      <c r="K16" s="106">
        <f>汇总表1!F15</f>
        <v>415</v>
      </c>
      <c r="L16" s="106">
        <f>汇总表1!G15</f>
        <v>415</v>
      </c>
      <c r="M16" s="106">
        <f>汇总表1!I15</f>
        <v>403</v>
      </c>
    </row>
    <row r="17" ht="22.5" customHeight="true" spans="1:13">
      <c r="A17" s="9">
        <v>12</v>
      </c>
      <c r="B17" s="9" t="s">
        <v>19</v>
      </c>
      <c r="C17" s="106">
        <f>汇总表2!U16</f>
        <v>47</v>
      </c>
      <c r="D17" s="107">
        <f>汇总表2!W16</f>
        <v>0.959183673469387</v>
      </c>
      <c r="E17" s="106">
        <f>汇总表2!V16</f>
        <v>1119</v>
      </c>
      <c r="F17" s="107">
        <f>汇总表2!X16</f>
        <v>0.927091963545981</v>
      </c>
      <c r="G17" s="106">
        <f>汇总表2!S16</f>
        <v>1050</v>
      </c>
      <c r="H17" s="106">
        <v>9190</v>
      </c>
      <c r="I17" s="106">
        <f>汇总表1!E16</f>
        <v>2153</v>
      </c>
      <c r="J17" s="107">
        <f>汇总表1!D16</f>
        <v>0.234276387377584</v>
      </c>
      <c r="K17" s="106">
        <f>汇总表1!F16</f>
        <v>10021</v>
      </c>
      <c r="L17" s="106">
        <f>汇总表1!G16</f>
        <v>10021</v>
      </c>
      <c r="M17" s="106">
        <f>汇总表1!I16</f>
        <v>0</v>
      </c>
    </row>
    <row r="18" ht="22.5" customHeight="true" spans="1:13">
      <c r="A18" s="9">
        <v>13</v>
      </c>
      <c r="B18" s="9" t="s">
        <v>20</v>
      </c>
      <c r="C18" s="106">
        <f>汇总表2!U17</f>
        <v>16</v>
      </c>
      <c r="D18" s="107">
        <f>汇总表2!W17</f>
        <v>1</v>
      </c>
      <c r="E18" s="106">
        <f>汇总表2!V17</f>
        <v>1453</v>
      </c>
      <c r="F18" s="107">
        <f>汇总表2!X17</f>
        <v>0.963527851458886</v>
      </c>
      <c r="G18" s="106">
        <f>汇总表2!S17</f>
        <v>1453</v>
      </c>
      <c r="H18" s="106">
        <v>24286</v>
      </c>
      <c r="I18" s="106">
        <f>汇总表1!E17</f>
        <v>23172</v>
      </c>
      <c r="J18" s="107">
        <f>汇总表1!D17</f>
        <v>0.954129951412336</v>
      </c>
      <c r="K18" s="106">
        <f>汇总表1!F17</f>
        <v>50425</v>
      </c>
      <c r="L18" s="106">
        <f>汇总表1!G17</f>
        <v>39757</v>
      </c>
      <c r="M18" s="106">
        <f>汇总表1!I17</f>
        <v>0</v>
      </c>
    </row>
    <row r="19" ht="22.5" customHeight="true" spans="1:13">
      <c r="A19" s="9">
        <v>14</v>
      </c>
      <c r="B19" s="9" t="s">
        <v>21</v>
      </c>
      <c r="C19" s="106">
        <f>汇总表2!U18</f>
        <v>52</v>
      </c>
      <c r="D19" s="107">
        <f>汇总表2!W18</f>
        <v>1</v>
      </c>
      <c r="E19" s="106">
        <f>汇总表2!V18</f>
        <v>981</v>
      </c>
      <c r="F19" s="107">
        <f>汇总表2!X18</f>
        <v>1</v>
      </c>
      <c r="G19" s="106">
        <f>汇总表2!S18</f>
        <v>981</v>
      </c>
      <c r="H19" s="106">
        <v>32250</v>
      </c>
      <c r="I19" s="106">
        <f>汇总表1!E18</f>
        <v>28569</v>
      </c>
      <c r="J19" s="107">
        <f>汇总表1!D18</f>
        <v>0.885860465116279</v>
      </c>
      <c r="K19" s="106">
        <f>汇总表1!F18</f>
        <v>34156</v>
      </c>
      <c r="L19" s="106">
        <f>汇总表1!G18</f>
        <v>34156</v>
      </c>
      <c r="M19" s="106" t="str">
        <f>汇总表1!I18</f>
        <v>-</v>
      </c>
    </row>
    <row r="20" ht="22.5" customHeight="true" spans="1:13">
      <c r="A20" s="9">
        <v>15</v>
      </c>
      <c r="B20" s="9" t="s">
        <v>22</v>
      </c>
      <c r="C20" s="106">
        <f>汇总表2!U19</f>
        <v>14</v>
      </c>
      <c r="D20" s="107">
        <f>汇总表2!W19</f>
        <v>1</v>
      </c>
      <c r="E20" s="106">
        <f>汇总表2!V19</f>
        <v>681</v>
      </c>
      <c r="F20" s="107">
        <f>汇总表2!X19</f>
        <v>1</v>
      </c>
      <c r="G20" s="106">
        <f>汇总表2!S19</f>
        <v>681</v>
      </c>
      <c r="H20" s="106">
        <v>8896</v>
      </c>
      <c r="I20" s="106">
        <f>汇总表1!E19</f>
        <v>8896</v>
      </c>
      <c r="J20" s="107">
        <f>汇总表1!D19</f>
        <v>1</v>
      </c>
      <c r="K20" s="106">
        <f>汇总表1!F19</f>
        <v>29715</v>
      </c>
      <c r="L20" s="106">
        <f>汇总表1!G19</f>
        <v>29715</v>
      </c>
      <c r="M20" s="106" t="str">
        <f>汇总表1!I19</f>
        <v>-</v>
      </c>
    </row>
    <row r="21" ht="22.5" customHeight="true" spans="1:13">
      <c r="A21" s="9">
        <v>16</v>
      </c>
      <c r="B21" s="9" t="s">
        <v>23</v>
      </c>
      <c r="C21" s="106">
        <f>汇总表2!U20</f>
        <v>31</v>
      </c>
      <c r="D21" s="107">
        <f>汇总表2!W20</f>
        <v>0.939393939393939</v>
      </c>
      <c r="E21" s="106">
        <f>汇总表2!V20</f>
        <v>1928</v>
      </c>
      <c r="F21" s="107">
        <f>汇总表2!X20</f>
        <v>1</v>
      </c>
      <c r="G21" s="106">
        <f>汇总表2!S20</f>
        <v>1928</v>
      </c>
      <c r="H21" s="106">
        <v>9652</v>
      </c>
      <c r="I21" s="106">
        <f>汇总表1!E20</f>
        <v>9652</v>
      </c>
      <c r="J21" s="107">
        <f>汇总表1!D20</f>
        <v>1</v>
      </c>
      <c r="K21" s="106">
        <f>汇总表1!F20</f>
        <v>91835</v>
      </c>
      <c r="L21" s="106" t="str">
        <f>汇总表1!G20</f>
        <v>-</v>
      </c>
      <c r="M21" s="106" t="str">
        <f>汇总表1!I20</f>
        <v>-</v>
      </c>
    </row>
    <row r="22" ht="22.5" customHeight="true" spans="1:13">
      <c r="A22" s="9">
        <v>17</v>
      </c>
      <c r="B22" s="9" t="s">
        <v>24</v>
      </c>
      <c r="C22" s="106">
        <f>汇总表2!U21</f>
        <v>23</v>
      </c>
      <c r="D22" s="107">
        <f>汇总表2!W21</f>
        <v>1</v>
      </c>
      <c r="E22" s="106">
        <f>汇总表2!V21</f>
        <v>1893</v>
      </c>
      <c r="F22" s="107">
        <f>汇总表2!X21</f>
        <v>1</v>
      </c>
      <c r="G22" s="106">
        <f>汇总表2!S21</f>
        <v>335</v>
      </c>
      <c r="H22" s="106">
        <v>6773</v>
      </c>
      <c r="I22" s="106">
        <f>汇总表1!E21</f>
        <v>6773</v>
      </c>
      <c r="J22" s="107">
        <f>汇总表1!D21</f>
        <v>1</v>
      </c>
      <c r="K22" s="106">
        <f>汇总表1!F21</f>
        <v>20319</v>
      </c>
      <c r="L22" s="106">
        <f>汇总表1!G21</f>
        <v>4064</v>
      </c>
      <c r="M22" s="106">
        <f>汇总表1!I21</f>
        <v>459</v>
      </c>
    </row>
    <row r="23" ht="22.5" customHeight="true" spans="1:13">
      <c r="A23" s="5"/>
      <c r="B23" s="5" t="s">
        <v>25</v>
      </c>
      <c r="C23" s="106">
        <f>SUM(C6:C22)</f>
        <v>1489</v>
      </c>
      <c r="D23" s="11">
        <f>汇总表2!W22</f>
        <v>0.990026595744681</v>
      </c>
      <c r="E23" s="106">
        <f>SUM(E6:E22)</f>
        <v>70452</v>
      </c>
      <c r="F23" s="110">
        <f>汇总表2!X22</f>
        <v>0.671758345490432</v>
      </c>
      <c r="G23" s="106">
        <f>SUM(G6:G22)</f>
        <v>69290</v>
      </c>
      <c r="H23" s="106">
        <f>SUM(H6:H22)</f>
        <v>375103</v>
      </c>
      <c r="I23" s="106">
        <f>SUM(I6:I22)</f>
        <v>222641</v>
      </c>
      <c r="J23" s="11">
        <f>I23/H23</f>
        <v>0.593546305947966</v>
      </c>
      <c r="K23" s="106">
        <f>SUM(K6:K22)</f>
        <v>536112</v>
      </c>
      <c r="L23" s="106">
        <f>SUM(L6:L22)</f>
        <v>412878</v>
      </c>
      <c r="M23" s="106">
        <f>SUM(M6:M22)</f>
        <v>241579</v>
      </c>
    </row>
  </sheetData>
  <mergeCells count="6">
    <mergeCell ref="A2:M2"/>
    <mergeCell ref="K3:M3"/>
    <mergeCell ref="C4:G4"/>
    <mergeCell ref="H4:M4"/>
    <mergeCell ref="A4:A5"/>
    <mergeCell ref="B4:B5"/>
  </mergeCells>
  <pageMargins left="0.74990626395218" right="0.472163215396911" top="0.550625643392248" bottom="0.511741544318011" header="0.499937478012926" footer="0.499937478012926"/>
  <pageSetup paperSize="9" scale="99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view="pageBreakPreview" zoomScaleNormal="100" zoomScaleSheetLayoutView="100" workbookViewId="0">
      <selection activeCell="J28" sqref="J28"/>
    </sheetView>
  </sheetViews>
  <sheetFormatPr defaultColWidth="9" defaultRowHeight="13.5" outlineLevelCol="6"/>
  <cols>
    <col min="1" max="1" width="4.5" customWidth="true"/>
    <col min="2" max="2" width="7.125" customWidth="true"/>
    <col min="3" max="3" width="39.5" customWidth="true"/>
    <col min="4" max="4" width="8" customWidth="true"/>
    <col min="5" max="5" width="8.875" customWidth="true"/>
    <col min="6" max="6" width="7.75" customWidth="true"/>
    <col min="7" max="7" width="9.125" customWidth="true"/>
  </cols>
  <sheetData>
    <row r="1" ht="15.75" customHeight="true" spans="1:7">
      <c r="A1" s="1" t="s">
        <v>34</v>
      </c>
      <c r="B1" s="1"/>
      <c r="C1" s="80"/>
      <c r="D1" s="81"/>
      <c r="E1" s="81"/>
      <c r="F1" s="81"/>
      <c r="G1" s="90"/>
    </row>
    <row r="2" ht="21.7" customHeight="true" spans="1:7">
      <c r="A2" s="82" t="s">
        <v>35</v>
      </c>
      <c r="B2" s="82"/>
      <c r="C2" s="82"/>
      <c r="D2" s="82"/>
      <c r="E2" s="82"/>
      <c r="F2" s="82"/>
      <c r="G2" s="82"/>
    </row>
    <row r="3" ht="21.7" customHeight="true" spans="1:7">
      <c r="A3" s="83"/>
      <c r="B3" s="83"/>
      <c r="C3" s="83"/>
      <c r="D3" s="83"/>
      <c r="E3" s="91">
        <v>44687</v>
      </c>
      <c r="F3" s="92"/>
      <c r="G3" s="92"/>
    </row>
    <row r="4" ht="30" customHeight="true" spans="1:7">
      <c r="A4" s="8" t="s">
        <v>1</v>
      </c>
      <c r="B4" s="8" t="s">
        <v>36</v>
      </c>
      <c r="C4" s="8" t="s">
        <v>37</v>
      </c>
      <c r="D4" s="84" t="s">
        <v>38</v>
      </c>
      <c r="E4" s="84" t="s">
        <v>39</v>
      </c>
      <c r="F4" s="84" t="s">
        <v>40</v>
      </c>
      <c r="G4" s="93" t="s">
        <v>41</v>
      </c>
    </row>
    <row r="5" ht="20.25" customHeight="true" spans="1:7">
      <c r="A5" s="9">
        <v>1</v>
      </c>
      <c r="B5" s="9" t="s">
        <v>42</v>
      </c>
      <c r="C5" s="85" t="s">
        <v>43</v>
      </c>
      <c r="D5" s="86" t="s">
        <v>44</v>
      </c>
      <c r="E5" s="21">
        <v>1457</v>
      </c>
      <c r="F5" s="21">
        <v>2007</v>
      </c>
      <c r="G5" s="94">
        <f t="shared" ref="G5:G35" si="0">F5/E5</f>
        <v>1.37748798901853</v>
      </c>
    </row>
    <row r="6" ht="20.25" customHeight="true" spans="1:7">
      <c r="A6" s="9">
        <v>2</v>
      </c>
      <c r="B6" s="9" t="s">
        <v>45</v>
      </c>
      <c r="C6" s="85" t="s">
        <v>46</v>
      </c>
      <c r="D6" s="87" t="s">
        <v>44</v>
      </c>
      <c r="E6" s="95">
        <v>15000</v>
      </c>
      <c r="F6" s="96">
        <v>10000</v>
      </c>
      <c r="G6" s="94">
        <f t="shared" si="0"/>
        <v>0.666666666666666</v>
      </c>
    </row>
    <row r="7" ht="20.25" customHeight="true" spans="1:7">
      <c r="A7" s="9">
        <v>3</v>
      </c>
      <c r="B7" s="9" t="s">
        <v>47</v>
      </c>
      <c r="C7" s="85" t="s">
        <v>48</v>
      </c>
      <c r="D7" s="88" t="s">
        <v>44</v>
      </c>
      <c r="E7" s="97">
        <v>267</v>
      </c>
      <c r="F7" s="98">
        <v>230</v>
      </c>
      <c r="G7" s="94">
        <f t="shared" si="0"/>
        <v>0.861423220973782</v>
      </c>
    </row>
    <row r="8" ht="20.25" customHeight="true" spans="1:7">
      <c r="A8" s="9">
        <v>4</v>
      </c>
      <c r="B8" s="9" t="s">
        <v>47</v>
      </c>
      <c r="C8" s="85" t="s">
        <v>49</v>
      </c>
      <c r="D8" s="88" t="s">
        <v>44</v>
      </c>
      <c r="E8" s="97">
        <v>479</v>
      </c>
      <c r="F8" s="98">
        <v>245</v>
      </c>
      <c r="G8" s="94">
        <f t="shared" si="0"/>
        <v>0.511482254697286</v>
      </c>
    </row>
    <row r="9" ht="20.25" customHeight="true" spans="1:7">
      <c r="A9" s="9">
        <v>5</v>
      </c>
      <c r="B9" s="9" t="s">
        <v>50</v>
      </c>
      <c r="C9" s="85" t="s">
        <v>51</v>
      </c>
      <c r="D9" s="88" t="s">
        <v>44</v>
      </c>
      <c r="E9" s="97">
        <v>1600</v>
      </c>
      <c r="F9" s="98">
        <v>923</v>
      </c>
      <c r="G9" s="94">
        <f t="shared" si="0"/>
        <v>0.576875</v>
      </c>
    </row>
    <row r="10" ht="20.25" customHeight="true" spans="1:7">
      <c r="A10" s="9">
        <v>6</v>
      </c>
      <c r="B10" s="9" t="s">
        <v>52</v>
      </c>
      <c r="C10" s="85" t="s">
        <v>53</v>
      </c>
      <c r="D10" s="88" t="s">
        <v>44</v>
      </c>
      <c r="E10" s="97">
        <v>3318</v>
      </c>
      <c r="F10" s="98">
        <v>2940</v>
      </c>
      <c r="G10" s="94">
        <f t="shared" si="0"/>
        <v>0.886075949367088</v>
      </c>
    </row>
    <row r="11" ht="20.25" customHeight="true" spans="1:7">
      <c r="A11" s="9">
        <v>7</v>
      </c>
      <c r="B11" s="9" t="s">
        <v>54</v>
      </c>
      <c r="C11" s="85" t="s">
        <v>55</v>
      </c>
      <c r="D11" s="88" t="s">
        <v>44</v>
      </c>
      <c r="E11" s="97">
        <v>4000</v>
      </c>
      <c r="F11" s="98">
        <v>2400</v>
      </c>
      <c r="G11" s="94">
        <f t="shared" si="0"/>
        <v>0.6</v>
      </c>
    </row>
    <row r="12" ht="20.25" customHeight="true" spans="1:7">
      <c r="A12" s="9">
        <v>8</v>
      </c>
      <c r="B12" s="9" t="s">
        <v>54</v>
      </c>
      <c r="C12" s="85" t="s">
        <v>56</v>
      </c>
      <c r="D12" s="88" t="s">
        <v>44</v>
      </c>
      <c r="E12" s="97">
        <v>3000</v>
      </c>
      <c r="F12" s="98">
        <v>1219</v>
      </c>
      <c r="G12" s="94">
        <f t="shared" si="0"/>
        <v>0.406333333333333</v>
      </c>
    </row>
    <row r="13" ht="20.25" customHeight="true" spans="1:7">
      <c r="A13" s="9">
        <v>9</v>
      </c>
      <c r="B13" s="9" t="s">
        <v>15</v>
      </c>
      <c r="C13" s="85" t="s">
        <v>57</v>
      </c>
      <c r="D13" s="88" t="s">
        <v>44</v>
      </c>
      <c r="E13" s="97">
        <v>300</v>
      </c>
      <c r="F13" s="98">
        <v>110</v>
      </c>
      <c r="G13" s="94">
        <f t="shared" si="0"/>
        <v>0.366666666666666</v>
      </c>
    </row>
    <row r="14" ht="20.25" customHeight="true" spans="1:7">
      <c r="A14" s="9">
        <v>10</v>
      </c>
      <c r="B14" s="9" t="s">
        <v>45</v>
      </c>
      <c r="C14" s="85" t="s">
        <v>58</v>
      </c>
      <c r="D14" s="88" t="s">
        <v>44</v>
      </c>
      <c r="E14" s="97">
        <v>41</v>
      </c>
      <c r="F14" s="98">
        <v>30</v>
      </c>
      <c r="G14" s="94">
        <f t="shared" si="0"/>
        <v>0.73170731707317</v>
      </c>
    </row>
    <row r="15" ht="20.25" customHeight="true" spans="1:7">
      <c r="A15" s="9">
        <v>11</v>
      </c>
      <c r="B15" s="9" t="s">
        <v>45</v>
      </c>
      <c r="C15" s="85" t="s">
        <v>59</v>
      </c>
      <c r="D15" s="88" t="s">
        <v>44</v>
      </c>
      <c r="E15" s="97">
        <v>2705</v>
      </c>
      <c r="F15" s="98">
        <v>1413</v>
      </c>
      <c r="G15" s="94">
        <f t="shared" si="0"/>
        <v>0.522365988909427</v>
      </c>
    </row>
    <row r="16" ht="20.25" customHeight="true" spans="1:7">
      <c r="A16" s="9">
        <v>12</v>
      </c>
      <c r="B16" s="9" t="s">
        <v>60</v>
      </c>
      <c r="C16" s="85" t="s">
        <v>61</v>
      </c>
      <c r="D16" s="88" t="s">
        <v>44</v>
      </c>
      <c r="E16" s="97">
        <v>185</v>
      </c>
      <c r="F16" s="98">
        <v>146</v>
      </c>
      <c r="G16" s="94">
        <f t="shared" si="0"/>
        <v>0.789189189189189</v>
      </c>
    </row>
    <row r="17" ht="20.25" customHeight="true" spans="1:7">
      <c r="A17" s="9">
        <v>13</v>
      </c>
      <c r="B17" s="9" t="s">
        <v>60</v>
      </c>
      <c r="C17" s="85" t="s">
        <v>62</v>
      </c>
      <c r="D17" s="88" t="s">
        <v>44</v>
      </c>
      <c r="E17" s="97">
        <v>121</v>
      </c>
      <c r="F17" s="98">
        <v>116</v>
      </c>
      <c r="G17" s="94">
        <f t="shared" si="0"/>
        <v>0.958677685950413</v>
      </c>
    </row>
    <row r="18" ht="20.25" customHeight="true" spans="1:7">
      <c r="A18" s="9">
        <v>14</v>
      </c>
      <c r="B18" s="9" t="s">
        <v>63</v>
      </c>
      <c r="C18" s="85" t="s">
        <v>64</v>
      </c>
      <c r="D18" s="88" t="s">
        <v>44</v>
      </c>
      <c r="E18" s="97">
        <v>172</v>
      </c>
      <c r="F18" s="98">
        <v>141</v>
      </c>
      <c r="G18" s="94">
        <f t="shared" si="0"/>
        <v>0.819767441860465</v>
      </c>
    </row>
    <row r="19" ht="20.25" customHeight="true" spans="1:7">
      <c r="A19" s="9">
        <v>15</v>
      </c>
      <c r="B19" s="9" t="s">
        <v>63</v>
      </c>
      <c r="C19" s="85" t="s">
        <v>65</v>
      </c>
      <c r="D19" s="88" t="s">
        <v>44</v>
      </c>
      <c r="E19" s="97">
        <v>90</v>
      </c>
      <c r="F19" s="98">
        <v>72</v>
      </c>
      <c r="G19" s="94">
        <f t="shared" si="0"/>
        <v>0.8</v>
      </c>
    </row>
    <row r="20" ht="20.25" customHeight="true" spans="1:7">
      <c r="A20" s="9">
        <v>16</v>
      </c>
      <c r="B20" s="9" t="s">
        <v>15</v>
      </c>
      <c r="C20" s="85" t="s">
        <v>66</v>
      </c>
      <c r="D20" s="88" t="s">
        <v>44</v>
      </c>
      <c r="E20" s="97">
        <v>107</v>
      </c>
      <c r="F20" s="98">
        <v>89</v>
      </c>
      <c r="G20" s="94">
        <f t="shared" si="0"/>
        <v>0.831775700934579</v>
      </c>
    </row>
    <row r="21" ht="20.25" customHeight="true" spans="1:7">
      <c r="A21" s="9">
        <v>17</v>
      </c>
      <c r="B21" s="9" t="s">
        <v>67</v>
      </c>
      <c r="C21" s="85" t="s">
        <v>68</v>
      </c>
      <c r="D21" s="88" t="s">
        <v>44</v>
      </c>
      <c r="E21" s="97">
        <v>1330</v>
      </c>
      <c r="F21" s="98">
        <v>660</v>
      </c>
      <c r="G21" s="94">
        <f t="shared" si="0"/>
        <v>0.496240601503759</v>
      </c>
    </row>
    <row r="22" ht="20.25" customHeight="true" spans="1:7">
      <c r="A22" s="9">
        <v>18</v>
      </c>
      <c r="B22" s="9" t="s">
        <v>63</v>
      </c>
      <c r="C22" s="85" t="s">
        <v>69</v>
      </c>
      <c r="D22" s="88" t="s">
        <v>44</v>
      </c>
      <c r="E22" s="97">
        <v>212</v>
      </c>
      <c r="F22" s="98">
        <v>212</v>
      </c>
      <c r="G22" s="94">
        <f t="shared" si="0"/>
        <v>1</v>
      </c>
    </row>
    <row r="23" ht="20.25" customHeight="true" spans="1:7">
      <c r="A23" s="9">
        <v>19</v>
      </c>
      <c r="B23" s="9" t="s">
        <v>63</v>
      </c>
      <c r="C23" s="85" t="s">
        <v>70</v>
      </c>
      <c r="D23" s="88" t="s">
        <v>44</v>
      </c>
      <c r="E23" s="97">
        <v>100</v>
      </c>
      <c r="F23" s="98">
        <v>92</v>
      </c>
      <c r="G23" s="94">
        <f t="shared" si="0"/>
        <v>0.92</v>
      </c>
    </row>
    <row r="24" ht="20.25" customHeight="true" spans="1:7">
      <c r="A24" s="9">
        <v>20</v>
      </c>
      <c r="B24" s="9" t="s">
        <v>63</v>
      </c>
      <c r="C24" s="85" t="s">
        <v>71</v>
      </c>
      <c r="D24" s="88" t="s">
        <v>44</v>
      </c>
      <c r="E24" s="97">
        <v>120</v>
      </c>
      <c r="F24" s="98">
        <v>120</v>
      </c>
      <c r="G24" s="94">
        <f t="shared" si="0"/>
        <v>1</v>
      </c>
    </row>
    <row r="25" ht="20.25" customHeight="true" spans="1:7">
      <c r="A25" s="9">
        <v>21</v>
      </c>
      <c r="B25" s="9" t="s">
        <v>63</v>
      </c>
      <c r="C25" s="85" t="s">
        <v>72</v>
      </c>
      <c r="D25" s="88" t="s">
        <v>44</v>
      </c>
      <c r="E25" s="97">
        <v>98</v>
      </c>
      <c r="F25" s="98">
        <v>70</v>
      </c>
      <c r="G25" s="94">
        <f t="shared" si="0"/>
        <v>0.714285714285714</v>
      </c>
    </row>
    <row r="26" ht="20.25" customHeight="true" spans="1:7">
      <c r="A26" s="9">
        <v>22</v>
      </c>
      <c r="B26" s="9" t="s">
        <v>60</v>
      </c>
      <c r="C26" s="85" t="s">
        <v>73</v>
      </c>
      <c r="D26" s="88" t="s">
        <v>44</v>
      </c>
      <c r="E26" s="97">
        <v>473</v>
      </c>
      <c r="F26" s="98">
        <v>426</v>
      </c>
      <c r="G26" s="94">
        <f t="shared" si="0"/>
        <v>0.900634249471458</v>
      </c>
    </row>
    <row r="27" ht="20.25" customHeight="true" spans="1:7">
      <c r="A27" s="9">
        <v>23</v>
      </c>
      <c r="B27" s="9" t="s">
        <v>60</v>
      </c>
      <c r="C27" s="85" t="s">
        <v>74</v>
      </c>
      <c r="D27" s="88" t="s">
        <v>44</v>
      </c>
      <c r="E27" s="97">
        <v>137</v>
      </c>
      <c r="F27" s="98">
        <v>66</v>
      </c>
      <c r="G27" s="94">
        <f t="shared" si="0"/>
        <v>0.481751824817518</v>
      </c>
    </row>
    <row r="28" ht="20.25" customHeight="true" spans="1:7">
      <c r="A28" s="9">
        <v>24</v>
      </c>
      <c r="B28" s="9" t="s">
        <v>67</v>
      </c>
      <c r="C28" s="85" t="s">
        <v>75</v>
      </c>
      <c r="D28" s="88" t="s">
        <v>44</v>
      </c>
      <c r="E28" s="97">
        <v>108</v>
      </c>
      <c r="F28" s="98">
        <v>80</v>
      </c>
      <c r="G28" s="94">
        <f t="shared" si="0"/>
        <v>0.74074074074074</v>
      </c>
    </row>
    <row r="29" ht="20.25" customHeight="true" spans="1:7">
      <c r="A29" s="9">
        <v>25</v>
      </c>
      <c r="B29" s="9" t="s">
        <v>50</v>
      </c>
      <c r="C29" s="85" t="s">
        <v>76</v>
      </c>
      <c r="D29" s="88" t="s">
        <v>44</v>
      </c>
      <c r="E29" s="97">
        <v>95</v>
      </c>
      <c r="F29" s="98">
        <v>35</v>
      </c>
      <c r="G29" s="94">
        <f t="shared" si="0"/>
        <v>0.368421052631578</v>
      </c>
    </row>
    <row r="30" ht="20.25" customHeight="true" spans="1:7">
      <c r="A30" s="9">
        <v>26</v>
      </c>
      <c r="B30" s="9" t="s">
        <v>52</v>
      </c>
      <c r="C30" s="85" t="s">
        <v>77</v>
      </c>
      <c r="D30" s="88" t="s">
        <v>44</v>
      </c>
      <c r="E30" s="97">
        <v>210</v>
      </c>
      <c r="F30" s="98">
        <v>80</v>
      </c>
      <c r="G30" s="94">
        <f t="shared" si="0"/>
        <v>0.38095238095238</v>
      </c>
    </row>
    <row r="31" ht="20.25" customHeight="true" spans="1:7">
      <c r="A31" s="9">
        <v>27</v>
      </c>
      <c r="B31" s="9" t="s">
        <v>15</v>
      </c>
      <c r="C31" s="85" t="s">
        <v>78</v>
      </c>
      <c r="D31" s="88" t="s">
        <v>44</v>
      </c>
      <c r="E31" s="97">
        <v>1221</v>
      </c>
      <c r="F31" s="98">
        <v>522</v>
      </c>
      <c r="G31" s="94">
        <f t="shared" si="0"/>
        <v>0.427518427518427</v>
      </c>
    </row>
    <row r="32" ht="20.25" customHeight="true" spans="1:7">
      <c r="A32" s="9">
        <v>28</v>
      </c>
      <c r="B32" s="9" t="s">
        <v>15</v>
      </c>
      <c r="C32" s="85" t="s">
        <v>79</v>
      </c>
      <c r="D32" s="88" t="s">
        <v>44</v>
      </c>
      <c r="E32" s="97">
        <v>117</v>
      </c>
      <c r="F32" s="98">
        <v>114</v>
      </c>
      <c r="G32" s="94">
        <f t="shared" si="0"/>
        <v>0.974358974358974</v>
      </c>
    </row>
    <row r="33" ht="20.25" customHeight="true" spans="1:7">
      <c r="A33" s="9">
        <v>29</v>
      </c>
      <c r="B33" s="9" t="s">
        <v>15</v>
      </c>
      <c r="C33" s="85" t="s">
        <v>80</v>
      </c>
      <c r="D33" s="88" t="s">
        <v>44</v>
      </c>
      <c r="E33" s="97">
        <v>468</v>
      </c>
      <c r="F33" s="98">
        <v>339</v>
      </c>
      <c r="G33" s="94">
        <f t="shared" si="0"/>
        <v>0.724358974358974</v>
      </c>
    </row>
    <row r="34" ht="20.25" customHeight="true" spans="1:7">
      <c r="A34" s="9">
        <v>30</v>
      </c>
      <c r="B34" s="9" t="s">
        <v>45</v>
      </c>
      <c r="C34" s="85" t="s">
        <v>81</v>
      </c>
      <c r="D34" s="88" t="s">
        <v>44</v>
      </c>
      <c r="E34" s="99">
        <v>420</v>
      </c>
      <c r="F34" s="100">
        <v>221</v>
      </c>
      <c r="G34" s="94">
        <f t="shared" si="0"/>
        <v>0.526190476190476</v>
      </c>
    </row>
    <row r="35" ht="20.25" customHeight="true" spans="1:7">
      <c r="A35" s="6" t="s">
        <v>25</v>
      </c>
      <c r="B35" s="7"/>
      <c r="C35" s="12"/>
      <c r="D35" s="89"/>
      <c r="E35" s="89">
        <f>SUM(E5:E34)</f>
        <v>37951</v>
      </c>
      <c r="F35" s="89">
        <f>SUM(F5:F34)</f>
        <v>25118</v>
      </c>
      <c r="G35" s="101">
        <f t="shared" si="0"/>
        <v>0.661853442597033</v>
      </c>
    </row>
  </sheetData>
  <mergeCells count="4">
    <mergeCell ref="A1:B1"/>
    <mergeCell ref="A2:G2"/>
    <mergeCell ref="E3:G3"/>
    <mergeCell ref="A35:C35"/>
  </mergeCells>
  <pageMargins left="0.74990626395218" right="0.74990626395218" top="0.999874956025852" bottom="0.999874956025852" header="0.499937478012926" footer="0.499937478012926"/>
  <pageSetup paperSize="9" scale="95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C26" sqref="C26"/>
    </sheetView>
  </sheetViews>
  <sheetFormatPr defaultColWidth="8" defaultRowHeight="13.5" outlineLevelCol="7"/>
  <cols>
    <col min="1" max="1" width="23.25" style="2" customWidth="true"/>
    <col min="2" max="2" width="17.5" style="2" customWidth="true"/>
    <col min="3" max="3" width="17.75" style="2" customWidth="true"/>
    <col min="4" max="4" width="12.5" style="2" customWidth="true"/>
    <col min="5" max="5" width="16" style="2" customWidth="true"/>
    <col min="6" max="7" width="14.75" style="2" customWidth="true"/>
    <col min="8" max="8" width="17.5" style="2" customWidth="true"/>
  </cols>
  <sheetData>
    <row r="1" spans="1:1">
      <c r="A1" t="s">
        <v>27</v>
      </c>
    </row>
    <row r="2" ht="26.25" customHeight="true" spans="1:8">
      <c r="A2" s="53" t="s">
        <v>82</v>
      </c>
      <c r="B2" s="54"/>
      <c r="C2" s="55"/>
      <c r="D2" s="55"/>
      <c r="E2" s="55"/>
      <c r="F2" s="55"/>
      <c r="G2" s="55"/>
      <c r="H2" s="55"/>
    </row>
    <row r="3" ht="19.05" customHeight="true" spans="1:8">
      <c r="A3" s="56" t="s">
        <v>83</v>
      </c>
      <c r="B3" s="57"/>
      <c r="C3" s="58"/>
      <c r="D3" s="58"/>
      <c r="E3" s="58"/>
      <c r="F3" s="58"/>
      <c r="G3" s="56"/>
      <c r="H3" s="56"/>
    </row>
    <row r="4" ht="37.5" customHeight="true" spans="1:8">
      <c r="A4" s="59"/>
      <c r="B4" s="60" t="s">
        <v>84</v>
      </c>
      <c r="C4" s="60" t="s">
        <v>85</v>
      </c>
      <c r="D4" s="60" t="s">
        <v>86</v>
      </c>
      <c r="E4" s="60" t="s">
        <v>87</v>
      </c>
      <c r="F4" s="60" t="s">
        <v>88</v>
      </c>
      <c r="G4" s="60" t="s">
        <v>89</v>
      </c>
      <c r="H4" s="60" t="s">
        <v>90</v>
      </c>
    </row>
    <row r="5" ht="26.1" customHeight="true" spans="1:8">
      <c r="A5" s="61" t="s">
        <v>91</v>
      </c>
      <c r="B5" s="62">
        <v>1504</v>
      </c>
      <c r="C5" s="62">
        <f>C6+C7+C8+C9</f>
        <v>1489</v>
      </c>
      <c r="D5" s="63">
        <f>C5/B5</f>
        <v>0.990026595744681</v>
      </c>
      <c r="E5" s="62">
        <f>E6+E7+E8+E9</f>
        <v>91326</v>
      </c>
      <c r="F5" s="62">
        <f>F6+F7+F8+F9</f>
        <v>70452</v>
      </c>
      <c r="G5" s="63">
        <f>F5/E5</f>
        <v>0.771434202746206</v>
      </c>
      <c r="H5" s="73"/>
    </row>
    <row r="6" ht="26.1" customHeight="true" spans="1:8">
      <c r="A6" s="64" t="s">
        <v>92</v>
      </c>
      <c r="B6" s="65">
        <v>690</v>
      </c>
      <c r="C6" s="66">
        <f>汇总表2!D22</f>
        <v>687</v>
      </c>
      <c r="D6" s="63">
        <f>C6/B6</f>
        <v>0.995652173913044</v>
      </c>
      <c r="E6" s="66">
        <v>28598</v>
      </c>
      <c r="F6" s="66">
        <f>汇总表2!F22</f>
        <v>19124</v>
      </c>
      <c r="G6" s="63">
        <f>F6/E6</f>
        <v>0.668718092174278</v>
      </c>
      <c r="H6" s="74"/>
    </row>
    <row r="7" ht="26.1" customHeight="true" spans="1:8">
      <c r="A7" s="64" t="s">
        <v>93</v>
      </c>
      <c r="B7" s="65">
        <v>620</v>
      </c>
      <c r="C7" s="65">
        <f>汇总表2!H22</f>
        <v>614</v>
      </c>
      <c r="D7" s="63">
        <f>C7/B7</f>
        <v>0.990322580645161</v>
      </c>
      <c r="E7" s="66">
        <v>46404</v>
      </c>
      <c r="F7" s="66">
        <f>汇总表2!J22</f>
        <v>43905</v>
      </c>
      <c r="G7" s="63">
        <f>F7/E7</f>
        <v>0.94614688388932</v>
      </c>
      <c r="H7" s="74"/>
    </row>
    <row r="8" ht="26.1" customHeight="true" spans="1:8">
      <c r="A8" s="64" t="s">
        <v>94</v>
      </c>
      <c r="B8" s="67">
        <v>92</v>
      </c>
      <c r="C8" s="67">
        <f>汇总表2!L22</f>
        <v>89</v>
      </c>
      <c r="D8" s="63">
        <f>C8/B8</f>
        <v>0.967391304347826</v>
      </c>
      <c r="E8" s="66">
        <v>8324</v>
      </c>
      <c r="F8" s="66">
        <f>汇总表2!N22</f>
        <v>3249</v>
      </c>
      <c r="G8" s="63">
        <f>F8/E8</f>
        <v>0.390317155213839</v>
      </c>
      <c r="H8" s="75"/>
    </row>
    <row r="9" ht="26.1" customHeight="true" spans="1:8">
      <c r="A9" s="64" t="s">
        <v>95</v>
      </c>
      <c r="B9" s="65">
        <v>102</v>
      </c>
      <c r="C9" s="65">
        <f>汇总表2!P22</f>
        <v>99</v>
      </c>
      <c r="D9" s="63">
        <f>C9/B9</f>
        <v>0.970588235294118</v>
      </c>
      <c r="E9" s="66">
        <v>8000</v>
      </c>
      <c r="F9" s="66">
        <f>汇总表2!R22</f>
        <v>4174</v>
      </c>
      <c r="G9" s="63">
        <f>F9/E9</f>
        <v>0.52175</v>
      </c>
      <c r="H9" s="76"/>
    </row>
    <row r="10" ht="26.1" customHeight="true" spans="1:8">
      <c r="A10" s="64"/>
      <c r="B10" s="67"/>
      <c r="C10" s="68"/>
      <c r="D10" s="69"/>
      <c r="E10" s="68"/>
      <c r="F10" s="68"/>
      <c r="G10" s="77"/>
      <c r="H10" s="76"/>
    </row>
    <row r="11" ht="20.25" customHeight="true" spans="1:8">
      <c r="A11" s="70" t="s">
        <v>96</v>
      </c>
      <c r="B11" s="71"/>
      <c r="C11" s="72"/>
      <c r="D11" s="72"/>
      <c r="E11" s="72"/>
      <c r="F11" s="72"/>
      <c r="G11" s="71" t="s">
        <v>97</v>
      </c>
      <c r="H11" s="71"/>
    </row>
    <row r="14" spans="5:8">
      <c r="E14" s="78"/>
      <c r="F14" s="78"/>
      <c r="G14" s="78"/>
      <c r="H14" s="78"/>
    </row>
    <row r="15" ht="15.75" customHeight="true" spans="5:8">
      <c r="E15" s="79"/>
      <c r="F15" s="79"/>
      <c r="G15" s="78"/>
      <c r="H15" s="78"/>
    </row>
    <row r="16" spans="5:8">
      <c r="E16" s="78"/>
      <c r="F16" s="78"/>
      <c r="G16" s="78"/>
      <c r="H16" s="78"/>
    </row>
    <row r="19" ht="16.5" customHeight="true" spans="3:6">
      <c r="C19" s="58"/>
      <c r="D19" s="58"/>
      <c r="E19" s="58"/>
      <c r="F19" s="58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workbookViewId="0">
      <selection activeCell="M14" sqref="M14"/>
    </sheetView>
  </sheetViews>
  <sheetFormatPr defaultColWidth="8" defaultRowHeight="13.5"/>
  <cols>
    <col min="1" max="1" width="6.125" style="2" customWidth="true"/>
    <col min="2" max="2" width="10.75" style="2" customWidth="true"/>
    <col min="3" max="3" width="13.25" style="2" customWidth="true"/>
    <col min="4" max="10" width="10.625" style="2" customWidth="true"/>
    <col min="11" max="11" width="32.875" style="2" customWidth="true"/>
  </cols>
  <sheetData>
    <row r="1" ht="15.75" customHeight="true" spans="1:1">
      <c r="A1" s="1" t="s">
        <v>27</v>
      </c>
    </row>
    <row r="2" ht="29.25" customHeight="true" spans="1:11">
      <c r="A2" s="35" t="s">
        <v>98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28.15" customHeight="true" spans="1:11">
      <c r="A3" s="36" t="s">
        <v>1</v>
      </c>
      <c r="B3" s="36" t="s">
        <v>2</v>
      </c>
      <c r="C3" s="37" t="s">
        <v>99</v>
      </c>
      <c r="D3" s="37" t="s">
        <v>100</v>
      </c>
      <c r="E3" s="37" t="s">
        <v>101</v>
      </c>
      <c r="F3" s="46" t="s">
        <v>102</v>
      </c>
      <c r="G3" s="37" t="s">
        <v>103</v>
      </c>
      <c r="H3" s="37" t="s">
        <v>104</v>
      </c>
      <c r="I3" s="37" t="s">
        <v>33</v>
      </c>
      <c r="J3" s="37" t="s">
        <v>105</v>
      </c>
      <c r="K3" s="37" t="s">
        <v>106</v>
      </c>
    </row>
    <row r="4" ht="51" customHeight="true" spans="1:11">
      <c r="A4" s="36"/>
      <c r="B4" s="36"/>
      <c r="C4" s="38"/>
      <c r="D4" s="38"/>
      <c r="E4" s="46"/>
      <c r="F4" s="46"/>
      <c r="G4" s="38"/>
      <c r="H4" s="46"/>
      <c r="I4" s="38"/>
      <c r="J4" s="38"/>
      <c r="K4" s="38"/>
    </row>
    <row r="5" ht="26.1" customHeight="true" spans="1:11">
      <c r="A5" s="39">
        <v>1</v>
      </c>
      <c r="B5" s="40" t="s">
        <v>8</v>
      </c>
      <c r="C5" s="41">
        <v>35551</v>
      </c>
      <c r="D5" s="42">
        <f t="shared" ref="D5:D22" si="0">E5/C5</f>
        <v>0.520547945205479</v>
      </c>
      <c r="E5" s="47">
        <v>18506</v>
      </c>
      <c r="F5" s="47">
        <v>24911</v>
      </c>
      <c r="G5" s="47">
        <v>24911</v>
      </c>
      <c r="H5" s="47">
        <v>24911</v>
      </c>
      <c r="I5" s="47">
        <v>18138</v>
      </c>
      <c r="J5" s="47">
        <v>7048</v>
      </c>
      <c r="K5" s="50" t="s">
        <v>107</v>
      </c>
    </row>
    <row r="6" ht="26.1" customHeight="true" spans="1:11">
      <c r="A6" s="39">
        <v>2</v>
      </c>
      <c r="B6" s="40" t="s">
        <v>9</v>
      </c>
      <c r="C6" s="41">
        <v>43934</v>
      </c>
      <c r="D6" s="42">
        <f t="shared" si="0"/>
        <v>0.413142440934128</v>
      </c>
      <c r="E6" s="47">
        <v>18151</v>
      </c>
      <c r="F6" s="47">
        <v>30241</v>
      </c>
      <c r="G6" s="47">
        <v>25765</v>
      </c>
      <c r="H6" s="47">
        <v>25765</v>
      </c>
      <c r="I6" s="47">
        <v>25765</v>
      </c>
      <c r="J6" s="47">
        <v>0</v>
      </c>
      <c r="K6" s="50" t="s">
        <v>108</v>
      </c>
    </row>
    <row r="7" ht="26.1" customHeight="true" spans="1:11">
      <c r="A7" s="39">
        <v>3</v>
      </c>
      <c r="B7" s="40" t="s">
        <v>10</v>
      </c>
      <c r="C7" s="41">
        <v>47929</v>
      </c>
      <c r="D7" s="42">
        <f t="shared" si="0"/>
        <v>0.607961776794842</v>
      </c>
      <c r="E7" s="47">
        <v>29139</v>
      </c>
      <c r="F7" s="47">
        <v>52808</v>
      </c>
      <c r="G7" s="47">
        <v>52808</v>
      </c>
      <c r="H7" s="47">
        <v>52808</v>
      </c>
      <c r="I7" s="47">
        <v>47828</v>
      </c>
      <c r="J7" s="47">
        <v>4980</v>
      </c>
      <c r="K7" s="50" t="s">
        <v>109</v>
      </c>
    </row>
    <row r="8" ht="26.1" customHeight="true" spans="1:11">
      <c r="A8" s="39">
        <v>4</v>
      </c>
      <c r="B8" s="40" t="s">
        <v>11</v>
      </c>
      <c r="C8" s="41">
        <v>32854</v>
      </c>
      <c r="D8" s="42">
        <f t="shared" si="0"/>
        <v>0.581725208498204</v>
      </c>
      <c r="E8" s="47">
        <v>19112</v>
      </c>
      <c r="F8" s="47">
        <v>29295</v>
      </c>
      <c r="G8" s="47">
        <v>29295</v>
      </c>
      <c r="H8" s="47">
        <v>29295</v>
      </c>
      <c r="I8" s="47">
        <v>9452</v>
      </c>
      <c r="J8" s="47">
        <v>19843</v>
      </c>
      <c r="K8" s="51" t="s">
        <v>110</v>
      </c>
    </row>
    <row r="9" ht="26.1" customHeight="true" spans="1:11">
      <c r="A9" s="39">
        <v>5</v>
      </c>
      <c r="B9" s="40" t="s">
        <v>12</v>
      </c>
      <c r="C9" s="41">
        <v>37175</v>
      </c>
      <c r="D9" s="42">
        <f t="shared" si="0"/>
        <v>0.485998655010087</v>
      </c>
      <c r="E9" s="47">
        <v>18067</v>
      </c>
      <c r="F9" s="47">
        <v>35504</v>
      </c>
      <c r="G9" s="47">
        <v>35504</v>
      </c>
      <c r="H9" s="47">
        <v>35504</v>
      </c>
      <c r="I9" s="47">
        <v>35326</v>
      </c>
      <c r="J9" s="47">
        <v>178</v>
      </c>
      <c r="K9" s="51" t="s">
        <v>111</v>
      </c>
    </row>
    <row r="10" ht="26.1" customHeight="true" spans="1:11">
      <c r="A10" s="39">
        <v>6</v>
      </c>
      <c r="B10" s="40" t="s">
        <v>13</v>
      </c>
      <c r="C10" s="41">
        <v>24819</v>
      </c>
      <c r="D10" s="42">
        <f t="shared" si="0"/>
        <v>0.549901285305612</v>
      </c>
      <c r="E10" s="47">
        <v>13648</v>
      </c>
      <c r="F10" s="47">
        <v>48508</v>
      </c>
      <c r="G10" s="47">
        <v>48508</v>
      </c>
      <c r="H10" s="47">
        <v>48508</v>
      </c>
      <c r="I10" s="47">
        <v>42806</v>
      </c>
      <c r="J10" s="47">
        <v>5702</v>
      </c>
      <c r="K10" s="51" t="s">
        <v>112</v>
      </c>
    </row>
    <row r="11" ht="26.1" customHeight="true" spans="1:11">
      <c r="A11" s="39">
        <v>7</v>
      </c>
      <c r="B11" s="40" t="s">
        <v>14</v>
      </c>
      <c r="C11" s="41">
        <v>14838</v>
      </c>
      <c r="D11" s="42">
        <f t="shared" si="0"/>
        <v>0.424922496293301</v>
      </c>
      <c r="E11" s="47">
        <v>6305</v>
      </c>
      <c r="F11" s="47">
        <v>18920</v>
      </c>
      <c r="G11" s="47">
        <v>18920</v>
      </c>
      <c r="H11" s="47">
        <v>18920</v>
      </c>
      <c r="I11" s="47">
        <v>5241</v>
      </c>
      <c r="J11" s="47">
        <f>H11-I11</f>
        <v>13679</v>
      </c>
      <c r="K11" s="51"/>
    </row>
    <row r="12" ht="26.1" customHeight="true" spans="1:11">
      <c r="A12" s="39">
        <v>8</v>
      </c>
      <c r="B12" s="40" t="s">
        <v>15</v>
      </c>
      <c r="C12" s="43">
        <v>29895</v>
      </c>
      <c r="D12" s="42">
        <f t="shared" si="0"/>
        <v>0.443251379829402</v>
      </c>
      <c r="E12" s="48">
        <v>13251</v>
      </c>
      <c r="F12" s="48">
        <v>32700</v>
      </c>
      <c r="G12" s="48">
        <v>32700</v>
      </c>
      <c r="H12" s="48">
        <v>32700</v>
      </c>
      <c r="I12" s="48">
        <v>31187</v>
      </c>
      <c r="J12" s="48">
        <v>1513</v>
      </c>
      <c r="K12" s="50" t="s">
        <v>113</v>
      </c>
    </row>
    <row r="13" ht="26.1" customHeight="true" spans="1:11">
      <c r="A13" s="39">
        <v>9</v>
      </c>
      <c r="B13" s="40" t="s">
        <v>16</v>
      </c>
      <c r="C13" s="41">
        <v>13560</v>
      </c>
      <c r="D13" s="42">
        <f t="shared" si="0"/>
        <v>0.512536873156342</v>
      </c>
      <c r="E13" s="47">
        <v>6950</v>
      </c>
      <c r="F13" s="47">
        <v>24500</v>
      </c>
      <c r="G13" s="47">
        <v>24500</v>
      </c>
      <c r="H13" s="47">
        <v>24500</v>
      </c>
      <c r="I13" s="47">
        <v>24050</v>
      </c>
      <c r="J13" s="47">
        <v>450</v>
      </c>
      <c r="K13" s="51" t="s">
        <v>114</v>
      </c>
    </row>
    <row r="14" ht="26.1" customHeight="true" spans="1:11">
      <c r="A14" s="39">
        <v>10</v>
      </c>
      <c r="B14" s="40" t="s">
        <v>17</v>
      </c>
      <c r="C14" s="41">
        <v>1663</v>
      </c>
      <c r="D14" s="42">
        <f t="shared" si="0"/>
        <v>0.116055321707757</v>
      </c>
      <c r="E14" s="47">
        <v>193</v>
      </c>
      <c r="F14" s="47">
        <v>1839</v>
      </c>
      <c r="G14" s="47">
        <v>1839</v>
      </c>
      <c r="H14" s="47">
        <v>1839</v>
      </c>
      <c r="I14" s="47">
        <v>924</v>
      </c>
      <c r="J14" s="47">
        <v>915</v>
      </c>
      <c r="K14" s="50" t="s">
        <v>115</v>
      </c>
    </row>
    <row r="15" ht="26.1" customHeight="true" spans="1:11">
      <c r="A15" s="39">
        <v>11</v>
      </c>
      <c r="B15" s="40" t="s">
        <v>18</v>
      </c>
      <c r="C15" s="41">
        <v>1838</v>
      </c>
      <c r="D15" s="42">
        <f t="shared" si="0"/>
        <v>0.0565832426550598</v>
      </c>
      <c r="E15" s="47">
        <v>104</v>
      </c>
      <c r="F15" s="47">
        <v>415</v>
      </c>
      <c r="G15" s="47">
        <v>415</v>
      </c>
      <c r="H15" s="47">
        <v>415</v>
      </c>
      <c r="I15" s="47">
        <v>403</v>
      </c>
      <c r="J15" s="47">
        <v>12</v>
      </c>
      <c r="K15" s="50" t="s">
        <v>116</v>
      </c>
    </row>
    <row r="16" ht="26.1" customHeight="true" spans="1:11">
      <c r="A16" s="39">
        <v>12</v>
      </c>
      <c r="B16" s="40" t="s">
        <v>19</v>
      </c>
      <c r="C16" s="41">
        <v>9190</v>
      </c>
      <c r="D16" s="42">
        <f t="shared" si="0"/>
        <v>0.234276387377584</v>
      </c>
      <c r="E16" s="49">
        <v>2153</v>
      </c>
      <c r="F16" s="49">
        <v>10021</v>
      </c>
      <c r="G16" s="49">
        <v>10021</v>
      </c>
      <c r="H16" s="49">
        <v>9853</v>
      </c>
      <c r="I16" s="49">
        <v>0</v>
      </c>
      <c r="J16" s="47" t="s">
        <v>117</v>
      </c>
      <c r="K16" s="50"/>
    </row>
    <row r="17" ht="26.1" customHeight="true" spans="1:11">
      <c r="A17" s="39">
        <v>13</v>
      </c>
      <c r="B17" s="40" t="s">
        <v>20</v>
      </c>
      <c r="C17" s="41">
        <v>24286</v>
      </c>
      <c r="D17" s="42">
        <f t="shared" si="0"/>
        <v>0.954129951412336</v>
      </c>
      <c r="E17" s="47">
        <v>23172</v>
      </c>
      <c r="F17" s="47">
        <v>50425</v>
      </c>
      <c r="G17" s="47">
        <v>39757</v>
      </c>
      <c r="H17" s="47">
        <v>1453</v>
      </c>
      <c r="I17" s="47">
        <v>0</v>
      </c>
      <c r="J17" s="47" t="s">
        <v>117</v>
      </c>
      <c r="K17" s="50"/>
    </row>
    <row r="18" ht="26.1" customHeight="true" spans="1:11">
      <c r="A18" s="39">
        <v>14</v>
      </c>
      <c r="B18" s="40" t="s">
        <v>21</v>
      </c>
      <c r="C18" s="41">
        <v>32250</v>
      </c>
      <c r="D18" s="42">
        <f t="shared" si="0"/>
        <v>0.885860465116279</v>
      </c>
      <c r="E18" s="47">
        <v>28569</v>
      </c>
      <c r="F18" s="47">
        <v>34156</v>
      </c>
      <c r="G18" s="47">
        <v>34156</v>
      </c>
      <c r="H18" s="47">
        <v>34156</v>
      </c>
      <c r="I18" s="47" t="s">
        <v>117</v>
      </c>
      <c r="J18" s="47" t="s">
        <v>117</v>
      </c>
      <c r="K18" s="50"/>
    </row>
    <row r="19" ht="26.1" customHeight="true" spans="1:11">
      <c r="A19" s="39">
        <v>15</v>
      </c>
      <c r="B19" s="40" t="s">
        <v>22</v>
      </c>
      <c r="C19" s="39">
        <v>8896</v>
      </c>
      <c r="D19" s="42">
        <f t="shared" si="0"/>
        <v>1</v>
      </c>
      <c r="E19" s="49">
        <v>8896</v>
      </c>
      <c r="F19" s="49">
        <v>29715</v>
      </c>
      <c r="G19" s="49">
        <v>29715</v>
      </c>
      <c r="H19" s="49">
        <v>29715</v>
      </c>
      <c r="I19" s="47" t="s">
        <v>117</v>
      </c>
      <c r="J19" s="47" t="s">
        <v>117</v>
      </c>
      <c r="K19" s="50"/>
    </row>
    <row r="20" ht="26.1" customHeight="true" spans="1:11">
      <c r="A20" s="39">
        <v>16</v>
      </c>
      <c r="B20" s="40" t="s">
        <v>23</v>
      </c>
      <c r="C20" s="41">
        <v>9652</v>
      </c>
      <c r="D20" s="42">
        <f t="shared" si="0"/>
        <v>1</v>
      </c>
      <c r="E20" s="47">
        <v>9652</v>
      </c>
      <c r="F20" s="47">
        <v>91835</v>
      </c>
      <c r="G20" s="47" t="s">
        <v>117</v>
      </c>
      <c r="H20" s="47" t="s">
        <v>117</v>
      </c>
      <c r="I20" s="47" t="s">
        <v>117</v>
      </c>
      <c r="J20" s="47" t="s">
        <v>117</v>
      </c>
      <c r="K20" s="52"/>
    </row>
    <row r="21" ht="26.1" customHeight="true" spans="1:11">
      <c r="A21" s="39">
        <v>17</v>
      </c>
      <c r="B21" s="40" t="s">
        <v>24</v>
      </c>
      <c r="C21" s="41">
        <v>6773</v>
      </c>
      <c r="D21" s="42">
        <f t="shared" si="0"/>
        <v>1</v>
      </c>
      <c r="E21" s="47">
        <v>6773</v>
      </c>
      <c r="F21" s="47">
        <v>20319</v>
      </c>
      <c r="G21" s="47">
        <v>4064</v>
      </c>
      <c r="H21" s="47">
        <v>2032</v>
      </c>
      <c r="I21" s="47">
        <v>459</v>
      </c>
      <c r="J21" s="47" t="s">
        <v>117</v>
      </c>
      <c r="K21" s="50"/>
    </row>
    <row r="22" ht="29.25" customHeight="true" spans="1:11">
      <c r="A22" s="44"/>
      <c r="B22" s="45" t="s">
        <v>25</v>
      </c>
      <c r="C22" s="45">
        <f>SUM(C5:C21)</f>
        <v>375103</v>
      </c>
      <c r="D22" s="42">
        <f t="shared" si="0"/>
        <v>0.593546305947966</v>
      </c>
      <c r="E22" s="45">
        <f t="shared" ref="E22:J22" si="1">SUM(E5:E21)</f>
        <v>222641</v>
      </c>
      <c r="F22" s="45">
        <f t="shared" si="1"/>
        <v>536112</v>
      </c>
      <c r="G22" s="45">
        <f t="shared" si="1"/>
        <v>412878</v>
      </c>
      <c r="H22" s="45">
        <f t="shared" si="1"/>
        <v>372374</v>
      </c>
      <c r="I22" s="45">
        <f t="shared" si="1"/>
        <v>241579</v>
      </c>
      <c r="J22" s="45">
        <f t="shared" si="1"/>
        <v>54320</v>
      </c>
      <c r="K22" s="34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4"/>
  <sheetViews>
    <sheetView zoomScale="85" zoomScaleNormal="85" workbookViewId="0">
      <selection activeCell="AD17" sqref="AD17"/>
    </sheetView>
  </sheetViews>
  <sheetFormatPr defaultColWidth="8" defaultRowHeight="13.5"/>
  <cols>
    <col min="1" max="1" width="4.375" style="13" customWidth="true"/>
    <col min="2" max="2" width="6.625" style="13" customWidth="true"/>
    <col min="3" max="18" width="6" style="13" customWidth="true"/>
    <col min="19" max="19" width="7.25" style="13" customWidth="true"/>
    <col min="20" max="20" width="6.5" style="13" customWidth="true"/>
    <col min="21" max="21" width="6" style="13" customWidth="true"/>
    <col min="22" max="22" width="6.5" style="13" customWidth="true"/>
    <col min="23" max="24" width="7.125" style="13" customWidth="true"/>
    <col min="25" max="25" width="6.5" style="13" customWidth="true"/>
  </cols>
  <sheetData>
    <row r="1" ht="15.75" customHeight="true" spans="1:20">
      <c r="A1" s="14" t="s">
        <v>34</v>
      </c>
      <c r="B1" s="14"/>
      <c r="S1"/>
      <c r="T1"/>
    </row>
    <row r="2" ht="22.5" customHeight="true" spans="1:25">
      <c r="A2" s="15" t="s">
        <v>118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21.7" customHeight="true" spans="1:25">
      <c r="A3" s="16" t="s">
        <v>1</v>
      </c>
      <c r="B3" s="16" t="s">
        <v>2</v>
      </c>
      <c r="C3" s="16" t="s">
        <v>119</v>
      </c>
      <c r="D3" s="16"/>
      <c r="E3" s="16"/>
      <c r="F3" s="16"/>
      <c r="G3" s="25" t="s">
        <v>120</v>
      </c>
      <c r="H3" s="26"/>
      <c r="I3" s="26"/>
      <c r="J3" s="27"/>
      <c r="K3" s="25" t="s">
        <v>121</v>
      </c>
      <c r="L3" s="26"/>
      <c r="M3" s="26"/>
      <c r="N3" s="27"/>
      <c r="O3" s="16" t="s">
        <v>122</v>
      </c>
      <c r="P3" s="16"/>
      <c r="Q3" s="16"/>
      <c r="R3" s="16"/>
      <c r="S3" s="28" t="s">
        <v>123</v>
      </c>
      <c r="T3" s="28" t="s">
        <v>124</v>
      </c>
      <c r="U3" s="25" t="s">
        <v>125</v>
      </c>
      <c r="V3" s="16"/>
      <c r="W3" s="25" t="s">
        <v>125</v>
      </c>
      <c r="X3" s="27"/>
      <c r="Y3" s="16" t="s">
        <v>126</v>
      </c>
    </row>
    <row r="4" ht="44.95" customHeight="true" spans="1:25">
      <c r="A4" s="16"/>
      <c r="B4" s="16"/>
      <c r="C4" s="17" t="s">
        <v>127</v>
      </c>
      <c r="D4" s="17" t="s">
        <v>128</v>
      </c>
      <c r="E4" s="17" t="s">
        <v>39</v>
      </c>
      <c r="F4" s="17" t="s">
        <v>129</v>
      </c>
      <c r="G4" s="17" t="s">
        <v>127</v>
      </c>
      <c r="H4" s="17" t="s">
        <v>128</v>
      </c>
      <c r="I4" s="17" t="s">
        <v>39</v>
      </c>
      <c r="J4" s="17" t="s">
        <v>129</v>
      </c>
      <c r="K4" s="17" t="s">
        <v>127</v>
      </c>
      <c r="L4" s="17" t="s">
        <v>128</v>
      </c>
      <c r="M4" s="17" t="s">
        <v>39</v>
      </c>
      <c r="N4" s="17" t="s">
        <v>130</v>
      </c>
      <c r="O4" s="17" t="s">
        <v>127</v>
      </c>
      <c r="P4" s="17" t="s">
        <v>128</v>
      </c>
      <c r="Q4" s="17" t="s">
        <v>39</v>
      </c>
      <c r="R4" s="17" t="s">
        <v>130</v>
      </c>
      <c r="S4" s="28"/>
      <c r="T4" s="28"/>
      <c r="U4" s="17" t="s">
        <v>131</v>
      </c>
      <c r="V4" s="17" t="s">
        <v>132</v>
      </c>
      <c r="W4" s="17" t="s">
        <v>133</v>
      </c>
      <c r="X4" s="17" t="s">
        <v>134</v>
      </c>
      <c r="Y4" s="16"/>
    </row>
    <row r="5" ht="26.1" customHeight="true" spans="1:25">
      <c r="A5" s="18">
        <v>1</v>
      </c>
      <c r="B5" s="18" t="s">
        <v>8</v>
      </c>
      <c r="C5" s="19">
        <v>80</v>
      </c>
      <c r="D5" s="19">
        <v>80</v>
      </c>
      <c r="E5" s="19">
        <v>4471</v>
      </c>
      <c r="F5" s="19">
        <v>2060</v>
      </c>
      <c r="G5" s="19">
        <v>50</v>
      </c>
      <c r="H5" s="19">
        <v>50</v>
      </c>
      <c r="I5" s="19">
        <v>11184</v>
      </c>
      <c r="J5" s="19">
        <v>8199</v>
      </c>
      <c r="K5" s="19">
        <v>19</v>
      </c>
      <c r="L5" s="19">
        <v>19</v>
      </c>
      <c r="M5" s="19">
        <v>1694</v>
      </c>
      <c r="N5" s="19">
        <v>665</v>
      </c>
      <c r="O5" s="19">
        <v>21</v>
      </c>
      <c r="P5" s="19">
        <v>21</v>
      </c>
      <c r="Q5" s="19">
        <v>1340</v>
      </c>
      <c r="R5" s="19">
        <v>86</v>
      </c>
      <c r="S5" s="19">
        <v>11010</v>
      </c>
      <c r="T5" s="19">
        <v>11010</v>
      </c>
      <c r="U5" s="29">
        <f t="shared" ref="U5:U21" si="0">D5+H5+L5+P5</f>
        <v>170</v>
      </c>
      <c r="V5" s="29">
        <f t="shared" ref="V5:V21" si="1">F5+J5+N5+R5</f>
        <v>11010</v>
      </c>
      <c r="W5" s="30">
        <f t="shared" ref="W5:W22" si="2">(D5+H5+L5+P5)/(C5+G5+K5+O5)</f>
        <v>1</v>
      </c>
      <c r="X5" s="30">
        <f t="shared" ref="X5:X22" si="3">(F5+J5+N5+R5)/(E5+I5+M5+Q5)</f>
        <v>0.589116592648081</v>
      </c>
      <c r="Y5" s="34"/>
    </row>
    <row r="6" ht="26.1" customHeight="true" spans="1:25">
      <c r="A6" s="18">
        <v>2</v>
      </c>
      <c r="B6" s="18" t="s">
        <v>9</v>
      </c>
      <c r="C6" s="19">
        <v>64</v>
      </c>
      <c r="D6" s="19">
        <v>64</v>
      </c>
      <c r="E6" s="19">
        <v>3473</v>
      </c>
      <c r="F6" s="19">
        <v>1329</v>
      </c>
      <c r="G6" s="19">
        <v>32</v>
      </c>
      <c r="H6" s="19">
        <v>31</v>
      </c>
      <c r="I6" s="19">
        <v>3895</v>
      </c>
      <c r="J6" s="19">
        <v>2340</v>
      </c>
      <c r="K6" s="19">
        <v>5</v>
      </c>
      <c r="L6" s="19">
        <v>5</v>
      </c>
      <c r="M6" s="19">
        <v>726</v>
      </c>
      <c r="N6" s="19">
        <v>155</v>
      </c>
      <c r="O6" s="19">
        <v>5</v>
      </c>
      <c r="P6" s="19">
        <v>5</v>
      </c>
      <c r="Q6" s="19">
        <v>1672</v>
      </c>
      <c r="R6" s="19">
        <v>565</v>
      </c>
      <c r="S6" s="19">
        <v>4389</v>
      </c>
      <c r="T6" s="19">
        <v>4385</v>
      </c>
      <c r="U6" s="29">
        <f t="shared" si="0"/>
        <v>105</v>
      </c>
      <c r="V6" s="29">
        <f t="shared" si="1"/>
        <v>4389</v>
      </c>
      <c r="W6" s="30">
        <f t="shared" si="2"/>
        <v>0.990566037735849</v>
      </c>
      <c r="X6" s="30">
        <f t="shared" si="3"/>
        <v>0.449416342412451</v>
      </c>
      <c r="Y6" s="34"/>
    </row>
    <row r="7" ht="26.1" customHeight="true" spans="1:25">
      <c r="A7" s="18">
        <v>3</v>
      </c>
      <c r="B7" s="18" t="s">
        <v>10</v>
      </c>
      <c r="C7" s="19">
        <v>74</v>
      </c>
      <c r="D7" s="19">
        <v>74</v>
      </c>
      <c r="E7" s="19">
        <v>2440</v>
      </c>
      <c r="F7" s="19">
        <v>769</v>
      </c>
      <c r="G7" s="19">
        <v>88</v>
      </c>
      <c r="H7" s="19">
        <v>88</v>
      </c>
      <c r="I7" s="19">
        <v>18816</v>
      </c>
      <c r="J7" s="19">
        <v>11926</v>
      </c>
      <c r="K7" s="19">
        <v>22</v>
      </c>
      <c r="L7" s="19">
        <v>22</v>
      </c>
      <c r="M7" s="19">
        <v>2640</v>
      </c>
      <c r="N7" s="19">
        <v>937</v>
      </c>
      <c r="O7" s="19">
        <v>10</v>
      </c>
      <c r="P7" s="19">
        <v>10</v>
      </c>
      <c r="Q7" s="19">
        <v>787</v>
      </c>
      <c r="R7" s="19">
        <v>528</v>
      </c>
      <c r="S7" s="19">
        <v>14625</v>
      </c>
      <c r="T7" s="19">
        <v>14625</v>
      </c>
      <c r="U7" s="29">
        <f t="shared" si="0"/>
        <v>194</v>
      </c>
      <c r="V7" s="29">
        <f t="shared" si="1"/>
        <v>14160</v>
      </c>
      <c r="W7" s="30">
        <f t="shared" si="2"/>
        <v>1</v>
      </c>
      <c r="X7" s="30">
        <f t="shared" si="3"/>
        <v>0.573674188712879</v>
      </c>
      <c r="Y7" s="34"/>
    </row>
    <row r="8" ht="26.1" customHeight="true" spans="1:25">
      <c r="A8" s="18">
        <v>4</v>
      </c>
      <c r="B8" s="18" t="s">
        <v>11</v>
      </c>
      <c r="C8" s="19">
        <v>95</v>
      </c>
      <c r="D8" s="19">
        <v>95</v>
      </c>
      <c r="E8" s="19">
        <v>6659</v>
      </c>
      <c r="F8" s="19">
        <v>6272</v>
      </c>
      <c r="G8" s="19">
        <v>29</v>
      </c>
      <c r="H8" s="19">
        <v>29</v>
      </c>
      <c r="I8" s="19">
        <v>2212</v>
      </c>
      <c r="J8" s="19">
        <v>2017</v>
      </c>
      <c r="K8" s="19">
        <v>6</v>
      </c>
      <c r="L8" s="19">
        <v>6</v>
      </c>
      <c r="M8" s="19">
        <v>479</v>
      </c>
      <c r="N8" s="19">
        <v>215</v>
      </c>
      <c r="O8" s="19">
        <v>1</v>
      </c>
      <c r="P8" s="19">
        <v>1</v>
      </c>
      <c r="Q8" s="19">
        <v>300</v>
      </c>
      <c r="R8" s="19">
        <v>230</v>
      </c>
      <c r="S8" s="19">
        <v>8734</v>
      </c>
      <c r="T8" s="19">
        <v>8734</v>
      </c>
      <c r="U8" s="29">
        <f t="shared" si="0"/>
        <v>131</v>
      </c>
      <c r="V8" s="29">
        <f t="shared" si="1"/>
        <v>8734</v>
      </c>
      <c r="W8" s="30">
        <f t="shared" si="2"/>
        <v>1</v>
      </c>
      <c r="X8" s="30">
        <f t="shared" si="3"/>
        <v>0.905077720207253</v>
      </c>
      <c r="Y8" s="34"/>
    </row>
    <row r="9" ht="26.1" customHeight="true" spans="1:25">
      <c r="A9" s="18">
        <v>5</v>
      </c>
      <c r="B9" s="18" t="s">
        <v>12</v>
      </c>
      <c r="C9" s="19">
        <v>97</v>
      </c>
      <c r="D9" s="19">
        <v>95</v>
      </c>
      <c r="E9" s="19">
        <v>2389</v>
      </c>
      <c r="F9" s="19">
        <v>2265</v>
      </c>
      <c r="G9" s="19">
        <v>28</v>
      </c>
      <c r="H9" s="19">
        <v>28</v>
      </c>
      <c r="I9" s="19">
        <v>1963</v>
      </c>
      <c r="J9" s="19">
        <v>1865</v>
      </c>
      <c r="K9" s="19">
        <v>3</v>
      </c>
      <c r="L9" s="19">
        <v>3</v>
      </c>
      <c r="M9" s="19">
        <v>463</v>
      </c>
      <c r="N9" s="19">
        <v>298</v>
      </c>
      <c r="O9" s="19">
        <v>12</v>
      </c>
      <c r="P9" s="19">
        <v>10</v>
      </c>
      <c r="Q9" s="19">
        <v>337</v>
      </c>
      <c r="R9" s="19">
        <v>295</v>
      </c>
      <c r="S9" s="19">
        <v>4723</v>
      </c>
      <c r="T9" s="19">
        <v>4723</v>
      </c>
      <c r="U9" s="29">
        <f t="shared" si="0"/>
        <v>136</v>
      </c>
      <c r="V9" s="29">
        <f t="shared" si="1"/>
        <v>4723</v>
      </c>
      <c r="W9" s="30">
        <f t="shared" si="2"/>
        <v>0.971428571428571</v>
      </c>
      <c r="X9" s="30">
        <f t="shared" si="3"/>
        <v>0.916731366459627</v>
      </c>
      <c r="Y9" s="34"/>
    </row>
    <row r="10" ht="26.1" customHeight="true" spans="1:25">
      <c r="A10" s="18">
        <v>6</v>
      </c>
      <c r="B10" s="18" t="s">
        <v>13</v>
      </c>
      <c r="C10" s="19">
        <v>55</v>
      </c>
      <c r="D10" s="19">
        <v>55</v>
      </c>
      <c r="E10" s="19">
        <v>1955</v>
      </c>
      <c r="F10" s="19">
        <v>1923</v>
      </c>
      <c r="G10" s="19">
        <v>72</v>
      </c>
      <c r="H10" s="19">
        <v>71</v>
      </c>
      <c r="I10" s="19">
        <v>3180</v>
      </c>
      <c r="J10" s="19">
        <v>3106</v>
      </c>
      <c r="K10" s="19">
        <v>4</v>
      </c>
      <c r="L10" s="19">
        <v>4</v>
      </c>
      <c r="M10" s="19">
        <v>101</v>
      </c>
      <c r="N10" s="19">
        <v>94</v>
      </c>
      <c r="O10" s="19">
        <v>9</v>
      </c>
      <c r="P10" s="19">
        <v>9</v>
      </c>
      <c r="Q10" s="19">
        <v>364</v>
      </c>
      <c r="R10" s="19">
        <v>343</v>
      </c>
      <c r="S10" s="19">
        <v>5466</v>
      </c>
      <c r="T10" s="19">
        <v>5466</v>
      </c>
      <c r="U10" s="29">
        <f t="shared" si="0"/>
        <v>139</v>
      </c>
      <c r="V10" s="29">
        <f t="shared" si="1"/>
        <v>5466</v>
      </c>
      <c r="W10" s="30">
        <f t="shared" si="2"/>
        <v>0.992857142857142</v>
      </c>
      <c r="X10" s="30">
        <f t="shared" si="3"/>
        <v>0.976071428571428</v>
      </c>
      <c r="Y10" s="34"/>
    </row>
    <row r="11" ht="26.1" customHeight="true" spans="1:25">
      <c r="A11" s="18">
        <v>7</v>
      </c>
      <c r="B11" s="18" t="s">
        <v>14</v>
      </c>
      <c r="C11" s="19">
        <v>75</v>
      </c>
      <c r="D11" s="19">
        <v>73</v>
      </c>
      <c r="E11" s="19">
        <v>2242</v>
      </c>
      <c r="F11" s="19">
        <v>1345</v>
      </c>
      <c r="G11" s="19">
        <v>55</v>
      </c>
      <c r="H11" s="19">
        <v>53</v>
      </c>
      <c r="I11" s="19">
        <v>2437</v>
      </c>
      <c r="J11" s="19">
        <v>1462</v>
      </c>
      <c r="K11" s="19">
        <v>13</v>
      </c>
      <c r="L11" s="19">
        <v>13</v>
      </c>
      <c r="M11" s="19">
        <v>749</v>
      </c>
      <c r="N11" s="19">
        <v>536</v>
      </c>
      <c r="O11" s="19">
        <v>14</v>
      </c>
      <c r="P11" s="19">
        <v>14</v>
      </c>
      <c r="Q11" s="19">
        <v>530</v>
      </c>
      <c r="R11" s="19">
        <v>260</v>
      </c>
      <c r="S11" s="19">
        <v>3603</v>
      </c>
      <c r="T11" s="19">
        <v>3603</v>
      </c>
      <c r="U11" s="29">
        <f t="shared" si="0"/>
        <v>153</v>
      </c>
      <c r="V11" s="29">
        <f t="shared" si="1"/>
        <v>3603</v>
      </c>
      <c r="W11" s="30">
        <f t="shared" si="2"/>
        <v>0.974522292993631</v>
      </c>
      <c r="X11" s="30">
        <f t="shared" si="3"/>
        <v>0.604733131923464</v>
      </c>
      <c r="Y11" s="34"/>
    </row>
    <row r="12" ht="26.1" customHeight="true" spans="1:25">
      <c r="A12" s="18">
        <v>8</v>
      </c>
      <c r="B12" s="18" t="s">
        <v>15</v>
      </c>
      <c r="C12" s="19">
        <v>45</v>
      </c>
      <c r="D12" s="19">
        <v>45</v>
      </c>
      <c r="E12" s="19">
        <v>2407</v>
      </c>
      <c r="F12" s="19">
        <v>1035</v>
      </c>
      <c r="G12" s="19">
        <v>62</v>
      </c>
      <c r="H12" s="19">
        <v>62</v>
      </c>
      <c r="I12" s="19">
        <v>2987</v>
      </c>
      <c r="J12" s="19">
        <v>1699</v>
      </c>
      <c r="K12" s="19">
        <v>13</v>
      </c>
      <c r="L12" s="19">
        <v>13</v>
      </c>
      <c r="M12" s="19">
        <v>706</v>
      </c>
      <c r="N12" s="19">
        <v>154</v>
      </c>
      <c r="O12" s="19">
        <v>11</v>
      </c>
      <c r="P12" s="19">
        <v>11</v>
      </c>
      <c r="Q12" s="19">
        <v>772</v>
      </c>
      <c r="R12" s="19">
        <v>353</v>
      </c>
      <c r="S12" s="19">
        <v>3241</v>
      </c>
      <c r="T12" s="19">
        <v>3241</v>
      </c>
      <c r="U12" s="29">
        <f t="shared" si="0"/>
        <v>131</v>
      </c>
      <c r="V12" s="29">
        <f t="shared" si="1"/>
        <v>3241</v>
      </c>
      <c r="W12" s="30">
        <f t="shared" si="2"/>
        <v>1</v>
      </c>
      <c r="X12" s="30">
        <f t="shared" si="3"/>
        <v>0.47162398137369</v>
      </c>
      <c r="Y12" s="34"/>
    </row>
    <row r="13" ht="26.1" customHeight="true" spans="1:25">
      <c r="A13" s="18">
        <v>9</v>
      </c>
      <c r="B13" s="18" t="s">
        <v>16</v>
      </c>
      <c r="C13" s="19">
        <v>12</v>
      </c>
      <c r="D13" s="19">
        <v>12</v>
      </c>
      <c r="E13" s="19">
        <v>135</v>
      </c>
      <c r="F13" s="19">
        <v>102</v>
      </c>
      <c r="G13" s="19">
        <v>113</v>
      </c>
      <c r="H13" s="19">
        <v>113</v>
      </c>
      <c r="I13" s="19">
        <v>6195</v>
      </c>
      <c r="J13" s="19">
        <v>4680</v>
      </c>
      <c r="K13" s="19">
        <v>3</v>
      </c>
      <c r="L13" s="19">
        <v>3</v>
      </c>
      <c r="M13" s="19">
        <v>650</v>
      </c>
      <c r="N13" s="19">
        <v>95</v>
      </c>
      <c r="O13" s="19">
        <v>7</v>
      </c>
      <c r="P13" s="19">
        <v>7</v>
      </c>
      <c r="Q13" s="19">
        <v>1568</v>
      </c>
      <c r="R13" s="19">
        <v>750</v>
      </c>
      <c r="S13" s="19">
        <v>5627</v>
      </c>
      <c r="T13" s="19">
        <v>5627</v>
      </c>
      <c r="U13" s="29">
        <f t="shared" si="0"/>
        <v>135</v>
      </c>
      <c r="V13" s="29">
        <f t="shared" si="1"/>
        <v>5627</v>
      </c>
      <c r="W13" s="30">
        <f t="shared" si="2"/>
        <v>1</v>
      </c>
      <c r="X13" s="30">
        <f t="shared" si="3"/>
        <v>0.658282639213851</v>
      </c>
      <c r="Y13" s="34"/>
    </row>
    <row r="14" ht="26.1" customHeight="true" spans="1:25">
      <c r="A14" s="18">
        <v>10</v>
      </c>
      <c r="B14" s="18" t="s">
        <v>42</v>
      </c>
      <c r="C14" s="19">
        <v>3</v>
      </c>
      <c r="D14" s="19">
        <v>3</v>
      </c>
      <c r="E14" s="19">
        <v>227</v>
      </c>
      <c r="F14" s="19">
        <v>156</v>
      </c>
      <c r="G14" s="19">
        <v>3</v>
      </c>
      <c r="H14" s="19">
        <v>3</v>
      </c>
      <c r="I14" s="19">
        <v>1457</v>
      </c>
      <c r="J14" s="19">
        <v>1232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1388</v>
      </c>
      <c r="T14" s="19">
        <v>1388</v>
      </c>
      <c r="U14" s="29">
        <f t="shared" si="0"/>
        <v>6</v>
      </c>
      <c r="V14" s="29">
        <f t="shared" si="1"/>
        <v>1388</v>
      </c>
      <c r="W14" s="30">
        <f t="shared" si="2"/>
        <v>1</v>
      </c>
      <c r="X14" s="30">
        <f t="shared" si="3"/>
        <v>0.824228028503562</v>
      </c>
      <c r="Y14" s="34"/>
    </row>
    <row r="15" ht="26.1" customHeight="true" spans="1:25">
      <c r="A15" s="18">
        <v>11</v>
      </c>
      <c r="B15" s="18" t="s">
        <v>18</v>
      </c>
      <c r="C15" s="19">
        <v>0</v>
      </c>
      <c r="D15" s="19">
        <v>0</v>
      </c>
      <c r="E15" s="19">
        <v>0</v>
      </c>
      <c r="F15" s="19">
        <v>0</v>
      </c>
      <c r="G15" s="19">
        <v>3</v>
      </c>
      <c r="H15" s="19">
        <v>3</v>
      </c>
      <c r="I15" s="19">
        <v>22</v>
      </c>
      <c r="J15" s="19">
        <v>16</v>
      </c>
      <c r="K15" s="19">
        <v>1</v>
      </c>
      <c r="L15" s="19">
        <v>1</v>
      </c>
      <c r="M15" s="19">
        <v>25</v>
      </c>
      <c r="N15" s="19">
        <v>12</v>
      </c>
      <c r="O15" s="19">
        <v>2</v>
      </c>
      <c r="P15" s="19">
        <v>2</v>
      </c>
      <c r="Q15" s="19">
        <v>30</v>
      </c>
      <c r="R15" s="19">
        <v>28</v>
      </c>
      <c r="S15" s="19">
        <v>56</v>
      </c>
      <c r="T15" s="19">
        <v>56</v>
      </c>
      <c r="U15" s="29">
        <f t="shared" si="0"/>
        <v>6</v>
      </c>
      <c r="V15" s="29">
        <f t="shared" si="1"/>
        <v>56</v>
      </c>
      <c r="W15" s="30">
        <f t="shared" si="2"/>
        <v>1</v>
      </c>
      <c r="X15" s="30">
        <f t="shared" si="3"/>
        <v>0.727272727272727</v>
      </c>
      <c r="Y15" s="34"/>
    </row>
    <row r="16" ht="26.1" customHeight="true" spans="1:25">
      <c r="A16" s="18">
        <v>17</v>
      </c>
      <c r="B16" s="18" t="s">
        <v>19</v>
      </c>
      <c r="C16" s="20">
        <v>23</v>
      </c>
      <c r="D16" s="20">
        <v>22</v>
      </c>
      <c r="E16" s="20">
        <v>288</v>
      </c>
      <c r="F16" s="20">
        <v>269</v>
      </c>
      <c r="G16" s="20">
        <v>20</v>
      </c>
      <c r="H16" s="20">
        <v>20</v>
      </c>
      <c r="I16" s="20">
        <v>769</v>
      </c>
      <c r="J16" s="20">
        <v>705</v>
      </c>
      <c r="K16" s="20">
        <v>0</v>
      </c>
      <c r="L16" s="20">
        <v>0</v>
      </c>
      <c r="M16" s="20">
        <v>0</v>
      </c>
      <c r="N16" s="20">
        <v>0</v>
      </c>
      <c r="O16" s="20">
        <v>6</v>
      </c>
      <c r="P16" s="20">
        <v>5</v>
      </c>
      <c r="Q16" s="20">
        <v>150</v>
      </c>
      <c r="R16" s="20">
        <v>145</v>
      </c>
      <c r="S16" s="20">
        <v>1050</v>
      </c>
      <c r="T16" s="20">
        <v>1050</v>
      </c>
      <c r="U16" s="29">
        <f t="shared" si="0"/>
        <v>47</v>
      </c>
      <c r="V16" s="31">
        <f t="shared" si="1"/>
        <v>1119</v>
      </c>
      <c r="W16" s="32">
        <f t="shared" si="2"/>
        <v>0.959183673469387</v>
      </c>
      <c r="X16" s="32">
        <f t="shared" si="3"/>
        <v>0.927091963545981</v>
      </c>
      <c r="Y16" s="18"/>
    </row>
    <row r="17" ht="26.1" customHeight="true" spans="1:25">
      <c r="A17" s="18">
        <v>14</v>
      </c>
      <c r="B17" s="18" t="s">
        <v>20</v>
      </c>
      <c r="C17" s="20">
        <v>7</v>
      </c>
      <c r="D17" s="20">
        <v>7</v>
      </c>
      <c r="E17" s="20">
        <v>135</v>
      </c>
      <c r="F17" s="20">
        <v>135</v>
      </c>
      <c r="G17" s="20">
        <v>7</v>
      </c>
      <c r="H17" s="20">
        <v>7</v>
      </c>
      <c r="I17" s="20">
        <v>898</v>
      </c>
      <c r="J17" s="20">
        <v>898</v>
      </c>
      <c r="K17" s="20">
        <v>0</v>
      </c>
      <c r="L17" s="20">
        <v>0</v>
      </c>
      <c r="M17" s="20">
        <v>0</v>
      </c>
      <c r="N17" s="20">
        <v>0</v>
      </c>
      <c r="O17" s="20">
        <v>2</v>
      </c>
      <c r="P17" s="20">
        <v>2</v>
      </c>
      <c r="Q17" s="20">
        <v>475</v>
      </c>
      <c r="R17" s="20">
        <v>420</v>
      </c>
      <c r="S17" s="20">
        <v>1453</v>
      </c>
      <c r="T17" s="20">
        <v>0</v>
      </c>
      <c r="U17" s="29">
        <f t="shared" si="0"/>
        <v>16</v>
      </c>
      <c r="V17" s="29">
        <f t="shared" si="1"/>
        <v>1453</v>
      </c>
      <c r="W17" s="30">
        <f t="shared" si="2"/>
        <v>1</v>
      </c>
      <c r="X17" s="30">
        <f t="shared" si="3"/>
        <v>0.963527851458886</v>
      </c>
      <c r="Y17" s="18"/>
    </row>
    <row r="18" ht="26.1" customHeight="true" spans="1:25">
      <c r="A18" s="18">
        <v>15</v>
      </c>
      <c r="B18" s="21" t="s">
        <v>21</v>
      </c>
      <c r="C18" s="20">
        <v>34</v>
      </c>
      <c r="D18" s="20">
        <v>34</v>
      </c>
      <c r="E18" s="20">
        <v>405</v>
      </c>
      <c r="F18" s="20">
        <v>405</v>
      </c>
      <c r="G18" s="20">
        <v>17</v>
      </c>
      <c r="H18" s="20">
        <v>17</v>
      </c>
      <c r="I18" s="20">
        <v>450</v>
      </c>
      <c r="J18" s="20">
        <v>450</v>
      </c>
      <c r="K18" s="20">
        <v>0</v>
      </c>
      <c r="L18" s="20">
        <v>0</v>
      </c>
      <c r="M18" s="20">
        <v>0</v>
      </c>
      <c r="N18" s="20">
        <v>0</v>
      </c>
      <c r="O18" s="20">
        <v>1</v>
      </c>
      <c r="P18" s="20">
        <v>1</v>
      </c>
      <c r="Q18" s="20">
        <v>126</v>
      </c>
      <c r="R18" s="20">
        <v>126</v>
      </c>
      <c r="S18" s="20">
        <v>981</v>
      </c>
      <c r="T18" s="20">
        <v>981</v>
      </c>
      <c r="U18" s="29">
        <f t="shared" si="0"/>
        <v>52</v>
      </c>
      <c r="V18" s="29">
        <f t="shared" si="1"/>
        <v>981</v>
      </c>
      <c r="W18" s="30">
        <f t="shared" si="2"/>
        <v>1</v>
      </c>
      <c r="X18" s="30">
        <f t="shared" si="3"/>
        <v>1</v>
      </c>
      <c r="Y18" s="18"/>
    </row>
    <row r="19" ht="26.1" customHeight="true" spans="1:25">
      <c r="A19" s="18">
        <v>16</v>
      </c>
      <c r="B19" s="18" t="s">
        <v>22</v>
      </c>
      <c r="C19" s="20">
        <v>6</v>
      </c>
      <c r="D19" s="20">
        <v>6</v>
      </c>
      <c r="E19" s="20">
        <v>175</v>
      </c>
      <c r="F19" s="20">
        <v>175</v>
      </c>
      <c r="G19" s="20">
        <v>7</v>
      </c>
      <c r="H19" s="20">
        <v>7</v>
      </c>
      <c r="I19" s="20">
        <v>461</v>
      </c>
      <c r="J19" s="20">
        <v>461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1</v>
      </c>
      <c r="Q19" s="20">
        <v>45</v>
      </c>
      <c r="R19" s="20">
        <v>45</v>
      </c>
      <c r="S19" s="20">
        <v>681</v>
      </c>
      <c r="T19" s="20">
        <v>681</v>
      </c>
      <c r="U19" s="29">
        <f t="shared" si="0"/>
        <v>14</v>
      </c>
      <c r="V19" s="29">
        <f t="shared" si="1"/>
        <v>681</v>
      </c>
      <c r="W19" s="30">
        <f t="shared" si="2"/>
        <v>1</v>
      </c>
      <c r="X19" s="30">
        <f t="shared" si="3"/>
        <v>1</v>
      </c>
      <c r="Y19" s="18"/>
    </row>
    <row r="20" ht="26.1" customHeight="true" spans="1:25">
      <c r="A20" s="18">
        <v>13</v>
      </c>
      <c r="B20" s="18" t="s">
        <v>23</v>
      </c>
      <c r="C20" s="20">
        <v>15</v>
      </c>
      <c r="D20" s="20">
        <v>15</v>
      </c>
      <c r="E20" s="20">
        <v>277</v>
      </c>
      <c r="F20" s="20">
        <v>277</v>
      </c>
      <c r="G20" s="20">
        <v>16</v>
      </c>
      <c r="H20" s="20">
        <v>16</v>
      </c>
      <c r="I20" s="20">
        <v>1563</v>
      </c>
      <c r="J20" s="20">
        <v>1563</v>
      </c>
      <c r="K20" s="20">
        <v>2</v>
      </c>
      <c r="L20" s="20">
        <v>0</v>
      </c>
      <c r="M20" s="20">
        <v>88</v>
      </c>
      <c r="N20" s="20">
        <v>88</v>
      </c>
      <c r="O20" s="20">
        <v>0</v>
      </c>
      <c r="P20" s="20">
        <v>0</v>
      </c>
      <c r="Q20" s="20">
        <v>0</v>
      </c>
      <c r="R20" s="20">
        <v>0</v>
      </c>
      <c r="S20" s="20">
        <v>1928</v>
      </c>
      <c r="T20" s="20">
        <v>0</v>
      </c>
      <c r="U20" s="29">
        <f t="shared" si="0"/>
        <v>31</v>
      </c>
      <c r="V20" s="29">
        <f t="shared" si="1"/>
        <v>1928</v>
      </c>
      <c r="W20" s="30">
        <f t="shared" si="2"/>
        <v>0.939393939393939</v>
      </c>
      <c r="X20" s="30">
        <f t="shared" si="3"/>
        <v>1</v>
      </c>
      <c r="Y20" s="18"/>
    </row>
    <row r="21" ht="26.1" customHeight="true" spans="1:25">
      <c r="A21" s="18">
        <v>12</v>
      </c>
      <c r="B21" s="18" t="s">
        <v>24</v>
      </c>
      <c r="C21" s="20">
        <v>7</v>
      </c>
      <c r="D21" s="20">
        <v>7</v>
      </c>
      <c r="E21" s="20">
        <v>607</v>
      </c>
      <c r="F21" s="20">
        <v>607</v>
      </c>
      <c r="G21" s="20">
        <v>16</v>
      </c>
      <c r="H21" s="20">
        <v>16</v>
      </c>
      <c r="I21" s="20">
        <v>1286</v>
      </c>
      <c r="J21" s="20">
        <v>1286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335</v>
      </c>
      <c r="T21" s="20">
        <v>52</v>
      </c>
      <c r="U21" s="29">
        <f t="shared" si="0"/>
        <v>23</v>
      </c>
      <c r="V21" s="29">
        <f t="shared" si="1"/>
        <v>1893</v>
      </c>
      <c r="W21" s="30">
        <f t="shared" si="2"/>
        <v>1</v>
      </c>
      <c r="X21" s="30">
        <f t="shared" si="3"/>
        <v>1</v>
      </c>
      <c r="Y21" s="18"/>
    </row>
    <row r="22" ht="27" customHeight="true" spans="1:25">
      <c r="A22" s="22"/>
      <c r="B22" s="23" t="s">
        <v>25</v>
      </c>
      <c r="C22" s="24">
        <f t="shared" ref="C22:J22" si="4">SUM(C5:C21)</f>
        <v>692</v>
      </c>
      <c r="D22" s="24">
        <f t="shared" si="4"/>
        <v>687</v>
      </c>
      <c r="E22" s="24">
        <f t="shared" si="4"/>
        <v>28285</v>
      </c>
      <c r="F22" s="24">
        <f t="shared" si="4"/>
        <v>19124</v>
      </c>
      <c r="G22" s="24">
        <f t="shared" si="4"/>
        <v>618</v>
      </c>
      <c r="H22" s="24">
        <f t="shared" si="4"/>
        <v>614</v>
      </c>
      <c r="I22" s="24">
        <f t="shared" si="4"/>
        <v>59775</v>
      </c>
      <c r="J22" s="24">
        <f t="shared" si="4"/>
        <v>43905</v>
      </c>
      <c r="K22" s="24">
        <v>92</v>
      </c>
      <c r="L22" s="24">
        <f t="shared" ref="L22:V22" si="5">SUM(L5:L21)</f>
        <v>89</v>
      </c>
      <c r="M22" s="24">
        <f t="shared" si="5"/>
        <v>8321</v>
      </c>
      <c r="N22" s="24">
        <f t="shared" si="5"/>
        <v>3249</v>
      </c>
      <c r="O22" s="24">
        <f t="shared" si="5"/>
        <v>102</v>
      </c>
      <c r="P22" s="24">
        <f t="shared" si="5"/>
        <v>99</v>
      </c>
      <c r="Q22" s="24">
        <f t="shared" si="5"/>
        <v>8496</v>
      </c>
      <c r="R22" s="24">
        <f t="shared" si="5"/>
        <v>4174</v>
      </c>
      <c r="S22" s="24">
        <f t="shared" si="5"/>
        <v>69290</v>
      </c>
      <c r="T22" s="24">
        <f t="shared" si="5"/>
        <v>65622</v>
      </c>
      <c r="U22" s="24">
        <f t="shared" si="5"/>
        <v>1489</v>
      </c>
      <c r="V22" s="24">
        <f t="shared" si="5"/>
        <v>70452</v>
      </c>
      <c r="W22" s="33">
        <f t="shared" si="2"/>
        <v>0.990026595744681</v>
      </c>
      <c r="X22" s="33">
        <f t="shared" si="3"/>
        <v>0.671758345490432</v>
      </c>
      <c r="Y22" s="22"/>
    </row>
    <row r="23" spans="19:20">
      <c r="S23"/>
      <c r="T23"/>
    </row>
    <row r="24" ht="15" customHeight="true" spans="19:20">
      <c r="S24"/>
      <c r="T24"/>
    </row>
    <row r="25" spans="19:20">
      <c r="S25"/>
      <c r="T25"/>
    </row>
    <row r="26" ht="15" customHeight="true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70" zoomScaleNormal="70" workbookViewId="0">
      <selection activeCell="A6" sqref="A6:H22"/>
    </sheetView>
  </sheetViews>
  <sheetFormatPr defaultColWidth="9" defaultRowHeight="13.5" outlineLevelCol="7"/>
  <cols>
    <col min="1" max="1" width="9.125" customWidth="true"/>
    <col min="2" max="2" width="13" customWidth="true"/>
    <col min="3" max="8" width="9.3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32.95" customHeight="true" spans="1:8">
      <c r="A2" s="3" t="s">
        <v>0</v>
      </c>
      <c r="B2" s="3"/>
      <c r="C2" s="3"/>
      <c r="D2" s="3"/>
      <c r="E2" s="3"/>
      <c r="F2" s="3"/>
      <c r="G2" s="3"/>
      <c r="H2" s="3"/>
    </row>
    <row r="3" ht="25" customHeight="true" spans="1:8">
      <c r="A3" s="4" t="s">
        <v>135</v>
      </c>
      <c r="B3" s="4"/>
      <c r="C3" s="4"/>
      <c r="D3" s="4"/>
      <c r="E3" s="4"/>
      <c r="F3" s="4"/>
      <c r="G3" s="4"/>
      <c r="H3" s="4"/>
    </row>
    <row r="4" ht="36" customHeight="true" spans="1:8">
      <c r="A4" s="5" t="s">
        <v>1</v>
      </c>
      <c r="B4" s="5" t="s">
        <v>2</v>
      </c>
      <c r="C4" s="6" t="s">
        <v>3</v>
      </c>
      <c r="D4" s="7"/>
      <c r="E4" s="7"/>
      <c r="F4" s="7"/>
      <c r="G4" s="7"/>
      <c r="H4" s="12"/>
    </row>
    <row r="5" ht="36" customHeight="true" spans="1:8">
      <c r="A5" s="5"/>
      <c r="B5" s="5"/>
      <c r="C5" s="8" t="s">
        <v>5</v>
      </c>
      <c r="D5" s="8" t="s">
        <v>6</v>
      </c>
      <c r="E5" s="8" t="s">
        <v>7</v>
      </c>
      <c r="F5" s="8" t="s">
        <v>136</v>
      </c>
      <c r="G5" s="8" t="s">
        <v>137</v>
      </c>
      <c r="H5" s="8" t="s">
        <v>7</v>
      </c>
    </row>
    <row r="6" ht="27" customHeight="true" spans="1:8">
      <c r="A6" s="9">
        <v>1</v>
      </c>
      <c r="B6" s="9" t="s">
        <v>8</v>
      </c>
      <c r="C6" s="9">
        <f>附件1!C6</f>
        <v>170</v>
      </c>
      <c r="D6" s="10">
        <f>附件1!D6</f>
        <v>1</v>
      </c>
      <c r="E6" s="9">
        <v>1</v>
      </c>
      <c r="F6" s="9">
        <f>汇总表2!V5</f>
        <v>11010</v>
      </c>
      <c r="G6" s="10">
        <f>汇总表2!X5</f>
        <v>0.589116592648081</v>
      </c>
      <c r="H6" s="9">
        <v>9</v>
      </c>
    </row>
    <row r="7" ht="26.25" customHeight="true" spans="1:8">
      <c r="A7" s="9">
        <v>3</v>
      </c>
      <c r="B7" s="9" t="s">
        <v>10</v>
      </c>
      <c r="C7" s="9">
        <f>附件1!C8</f>
        <v>194</v>
      </c>
      <c r="D7" s="10">
        <f>附件1!D8</f>
        <v>1</v>
      </c>
      <c r="E7" s="9">
        <v>1</v>
      </c>
      <c r="F7" s="9">
        <f>汇总表2!V7</f>
        <v>14160</v>
      </c>
      <c r="G7" s="10">
        <f>汇总表2!X7</f>
        <v>0.573674188712879</v>
      </c>
      <c r="H7" s="9">
        <v>10</v>
      </c>
    </row>
    <row r="8" ht="27" customHeight="true" spans="1:8">
      <c r="A8" s="9">
        <v>4</v>
      </c>
      <c r="B8" s="9" t="s">
        <v>11</v>
      </c>
      <c r="C8" s="9">
        <f>附件1!C9</f>
        <v>131</v>
      </c>
      <c r="D8" s="10">
        <f>附件1!D9</f>
        <v>1</v>
      </c>
      <c r="E8" s="9">
        <v>1</v>
      </c>
      <c r="F8" s="9">
        <f>汇总表2!V8</f>
        <v>8734</v>
      </c>
      <c r="G8" s="10">
        <f>汇总表2!X8</f>
        <v>0.905077720207253</v>
      </c>
      <c r="H8" s="9">
        <v>7</v>
      </c>
    </row>
    <row r="9" ht="27" customHeight="true" spans="1:8">
      <c r="A9" s="9">
        <v>9</v>
      </c>
      <c r="B9" s="9" t="s">
        <v>16</v>
      </c>
      <c r="C9" s="9">
        <f>附件1!C14</f>
        <v>135</v>
      </c>
      <c r="D9" s="10">
        <f>附件1!D14</f>
        <v>1</v>
      </c>
      <c r="E9" s="9">
        <v>1</v>
      </c>
      <c r="F9" s="9">
        <f>汇总表2!V13</f>
        <v>5627</v>
      </c>
      <c r="G9" s="10">
        <f>汇总表2!X13</f>
        <v>0.658282639213851</v>
      </c>
      <c r="H9" s="9">
        <v>16</v>
      </c>
    </row>
    <row r="10" ht="27" customHeight="true" spans="1:8">
      <c r="A10" s="9">
        <v>10</v>
      </c>
      <c r="B10" s="9" t="s">
        <v>17</v>
      </c>
      <c r="C10" s="9">
        <f>附件1!C15</f>
        <v>6</v>
      </c>
      <c r="D10" s="10">
        <f>附件1!D15</f>
        <v>1</v>
      </c>
      <c r="E10" s="9">
        <v>1</v>
      </c>
      <c r="F10" s="9">
        <f>汇总表2!V14</f>
        <v>1388</v>
      </c>
      <c r="G10" s="10">
        <f>汇总表2!X14</f>
        <v>0.824228028503562</v>
      </c>
      <c r="H10" s="9">
        <v>4</v>
      </c>
    </row>
    <row r="11" ht="27" customHeight="true" spans="1:8">
      <c r="A11" s="9">
        <v>11</v>
      </c>
      <c r="B11" s="9" t="s">
        <v>18</v>
      </c>
      <c r="C11" s="9">
        <f>附件1!C16</f>
        <v>6</v>
      </c>
      <c r="D11" s="10">
        <f>附件1!D16</f>
        <v>1</v>
      </c>
      <c r="E11" s="9">
        <v>1</v>
      </c>
      <c r="F11" s="9">
        <f>汇总表2!V15</f>
        <v>56</v>
      </c>
      <c r="G11" s="10">
        <f>汇总表2!X15</f>
        <v>0.727272727272727</v>
      </c>
      <c r="H11" s="9">
        <v>17</v>
      </c>
    </row>
    <row r="12" ht="27" customHeight="true" spans="1:8">
      <c r="A12" s="9">
        <v>13</v>
      </c>
      <c r="B12" s="9" t="s">
        <v>20</v>
      </c>
      <c r="C12" s="9">
        <f>附件1!C18</f>
        <v>16</v>
      </c>
      <c r="D12" s="10">
        <f>附件1!D18</f>
        <v>1</v>
      </c>
      <c r="E12" s="9">
        <v>1</v>
      </c>
      <c r="F12" s="9">
        <f>汇总表2!V17</f>
        <v>1453</v>
      </c>
      <c r="G12" s="10">
        <f>汇总表2!X17</f>
        <v>0.963527851458886</v>
      </c>
      <c r="H12" s="9">
        <v>8</v>
      </c>
    </row>
    <row r="13" ht="27" customHeight="true" spans="1:8">
      <c r="A13" s="9">
        <v>14</v>
      </c>
      <c r="B13" s="9" t="s">
        <v>21</v>
      </c>
      <c r="C13" s="9">
        <f>附件1!C19</f>
        <v>52</v>
      </c>
      <c r="D13" s="10">
        <f>附件1!D19</f>
        <v>1</v>
      </c>
      <c r="E13" s="9">
        <v>1</v>
      </c>
      <c r="F13" s="9">
        <f>汇总表2!V18</f>
        <v>981</v>
      </c>
      <c r="G13" s="10">
        <f>汇总表2!X18</f>
        <v>1</v>
      </c>
      <c r="H13" s="9">
        <v>11</v>
      </c>
    </row>
    <row r="14" ht="27" customHeight="true" spans="1:8">
      <c r="A14" s="9">
        <v>15</v>
      </c>
      <c r="B14" s="9" t="s">
        <v>22</v>
      </c>
      <c r="C14" s="9">
        <f>附件1!C20</f>
        <v>14</v>
      </c>
      <c r="D14" s="10">
        <f>附件1!D20</f>
        <v>1</v>
      </c>
      <c r="E14" s="9">
        <v>1</v>
      </c>
      <c r="F14" s="9">
        <f>汇总表2!V19</f>
        <v>681</v>
      </c>
      <c r="G14" s="10">
        <f>汇总表2!X19</f>
        <v>1</v>
      </c>
      <c r="H14" s="9">
        <v>1</v>
      </c>
    </row>
    <row r="15" ht="27" customHeight="true" spans="1:8">
      <c r="A15" s="9">
        <v>17</v>
      </c>
      <c r="B15" s="9" t="s">
        <v>24</v>
      </c>
      <c r="C15" s="9">
        <f>附件1!C22</f>
        <v>23</v>
      </c>
      <c r="D15" s="10">
        <f>附件1!D22</f>
        <v>1</v>
      </c>
      <c r="E15" s="9">
        <v>1</v>
      </c>
      <c r="F15" s="9">
        <f>汇总表2!V21</f>
        <v>1893</v>
      </c>
      <c r="G15" s="10">
        <f>汇总表2!X21</f>
        <v>1</v>
      </c>
      <c r="H15" s="9">
        <v>5</v>
      </c>
    </row>
    <row r="16" ht="27" customHeight="true" spans="1:8">
      <c r="A16" s="9">
        <v>6</v>
      </c>
      <c r="B16" s="9" t="s">
        <v>13</v>
      </c>
      <c r="C16" s="9">
        <f>附件1!C11</f>
        <v>139</v>
      </c>
      <c r="D16" s="10">
        <f>附件1!D11</f>
        <v>0.992857142857142</v>
      </c>
      <c r="E16" s="9">
        <v>11</v>
      </c>
      <c r="F16" s="9">
        <f>汇总表2!V10</f>
        <v>5466</v>
      </c>
      <c r="G16" s="10">
        <f>汇总表2!X10</f>
        <v>0.976071428571428</v>
      </c>
      <c r="H16" s="9">
        <v>3</v>
      </c>
    </row>
    <row r="17" ht="27" customHeight="true" spans="1:8">
      <c r="A17" s="9">
        <v>2</v>
      </c>
      <c r="B17" s="9" t="s">
        <v>9</v>
      </c>
      <c r="C17" s="9">
        <f>附件1!C7</f>
        <v>105</v>
      </c>
      <c r="D17" s="10">
        <f>附件1!D7</f>
        <v>0.990566037735849</v>
      </c>
      <c r="E17" s="9">
        <v>12</v>
      </c>
      <c r="F17" s="9">
        <f>汇总表2!V6</f>
        <v>4389</v>
      </c>
      <c r="G17" s="10">
        <f>汇总表2!X6</f>
        <v>0.449416342412451</v>
      </c>
      <c r="H17" s="9">
        <v>12</v>
      </c>
    </row>
    <row r="18" ht="27" customHeight="true" spans="1:8">
      <c r="A18" s="9">
        <v>5</v>
      </c>
      <c r="B18" s="9" t="s">
        <v>12</v>
      </c>
      <c r="C18" s="9">
        <f>附件1!C10</f>
        <v>136</v>
      </c>
      <c r="D18" s="10">
        <f>附件1!D10</f>
        <v>0.971428571428571</v>
      </c>
      <c r="E18" s="9">
        <v>13</v>
      </c>
      <c r="F18" s="9">
        <f>汇总表2!V9</f>
        <v>4723</v>
      </c>
      <c r="G18" s="10">
        <f>汇总表2!X9</f>
        <v>0.916731366459627</v>
      </c>
      <c r="H18" s="9">
        <v>5</v>
      </c>
    </row>
    <row r="19" ht="27" customHeight="true" spans="1:8">
      <c r="A19" s="9">
        <v>7</v>
      </c>
      <c r="B19" s="9" t="s">
        <v>14</v>
      </c>
      <c r="C19" s="9">
        <f>附件1!C12</f>
        <v>153</v>
      </c>
      <c r="D19" s="10">
        <f>附件1!D12</f>
        <v>0.974522292993631</v>
      </c>
      <c r="E19" s="9">
        <v>14</v>
      </c>
      <c r="F19" s="9">
        <f>汇总表2!V11</f>
        <v>3603</v>
      </c>
      <c r="G19" s="10">
        <f>汇总表2!X11</f>
        <v>0.604733131923464</v>
      </c>
      <c r="H19" s="9">
        <v>15</v>
      </c>
    </row>
    <row r="20" ht="27" customHeight="true" spans="1:8">
      <c r="A20" s="9">
        <v>12</v>
      </c>
      <c r="B20" s="9" t="s">
        <v>19</v>
      </c>
      <c r="C20" s="9">
        <f>附件1!C17</f>
        <v>47</v>
      </c>
      <c r="D20" s="10">
        <f>附件1!D17</f>
        <v>0.959183673469387</v>
      </c>
      <c r="E20" s="9">
        <v>15</v>
      </c>
      <c r="F20" s="9">
        <f>汇总表2!V16</f>
        <v>1119</v>
      </c>
      <c r="G20" s="10">
        <f>汇总表2!X16</f>
        <v>0.927091963545981</v>
      </c>
      <c r="H20" s="9">
        <v>14</v>
      </c>
    </row>
    <row r="21" ht="27" customHeight="true" spans="1:8">
      <c r="A21" s="9">
        <v>8</v>
      </c>
      <c r="B21" s="9" t="s">
        <v>15</v>
      </c>
      <c r="C21" s="9">
        <f>附件1!C13</f>
        <v>131</v>
      </c>
      <c r="D21" s="10">
        <f>附件1!D13</f>
        <v>1</v>
      </c>
      <c r="E21" s="9">
        <v>16</v>
      </c>
      <c r="F21" s="9">
        <f>汇总表2!V12</f>
        <v>3241</v>
      </c>
      <c r="G21" s="10">
        <f>汇总表2!X12</f>
        <v>0.47162398137369</v>
      </c>
      <c r="H21" s="9">
        <v>13</v>
      </c>
    </row>
    <row r="22" ht="27" customHeight="true" spans="1:8">
      <c r="A22" s="9">
        <v>16</v>
      </c>
      <c r="B22" s="9" t="s">
        <v>23</v>
      </c>
      <c r="C22" s="9">
        <f>附件1!C21</f>
        <v>31</v>
      </c>
      <c r="D22" s="10">
        <f>附件1!D21</f>
        <v>0.939393939393939</v>
      </c>
      <c r="E22" s="9">
        <v>17</v>
      </c>
      <c r="F22" s="9">
        <f>汇总表2!V20</f>
        <v>1928</v>
      </c>
      <c r="G22" s="10">
        <f>汇总表2!X20</f>
        <v>1</v>
      </c>
      <c r="H22" s="9">
        <v>2</v>
      </c>
    </row>
    <row r="23" ht="27" customHeight="true" spans="1:8">
      <c r="A23" s="5"/>
      <c r="B23" s="5" t="s">
        <v>25</v>
      </c>
      <c r="C23" s="5">
        <f>SUM(C6:C22)</f>
        <v>1489</v>
      </c>
      <c r="D23" s="11">
        <f>附件1!D23</f>
        <v>0.990026595744681</v>
      </c>
      <c r="E23" s="9"/>
      <c r="F23" s="5">
        <f>汇总表2!V22</f>
        <v>70452</v>
      </c>
      <c r="G23" s="11">
        <f>汇总表2!X22</f>
        <v>0.671758345490432</v>
      </c>
      <c r="H23" s="9"/>
    </row>
    <row r="24" ht="26.1" customHeight="true" spans="1:8">
      <c r="A24" s="2"/>
      <c r="B24" s="2"/>
      <c r="C24" s="2"/>
      <c r="D24" s="2"/>
      <c r="E24" s="2"/>
      <c r="F24" s="2"/>
      <c r="G24" s="2"/>
      <c r="H24" s="2"/>
    </row>
  </sheetData>
  <sortState ref="A6:H22">
    <sortCondition ref="D6:D22" descending="true"/>
  </sortState>
  <mergeCells count="6">
    <mergeCell ref="A2:H2"/>
    <mergeCell ref="A3:H3"/>
    <mergeCell ref="C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0.排名表</vt:lpstr>
      <vt:lpstr>附件1</vt:lpstr>
      <vt:lpstr>附件2</vt:lpstr>
      <vt:lpstr>省厅报表</vt:lpstr>
      <vt:lpstr>汇总表1</vt:lpstr>
      <vt:lpstr>汇总表2</vt:lpstr>
      <vt:lpstr>限上排名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2022-05-02T22:59:00Z</dcterms:created>
  <cp:lastPrinted>2022-05-05T16:43:00Z</cp:lastPrinted>
  <dcterms:modified xsi:type="dcterms:W3CDTF">2022-05-07T16:23:47Z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