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0420蔬菜进销存表" sheetId="28" r:id="rId1"/>
    <sheet name="0419蔬菜进销存表" sheetId="27" r:id="rId2"/>
    <sheet name="0418蔬菜进销存表" sheetId="26" r:id="rId3"/>
    <sheet name="0417蔬菜进销存表" sheetId="25" r:id="rId4"/>
    <sheet name="0416蔬菜进销存表" sheetId="24" r:id="rId5"/>
    <sheet name="0415蔬菜进销存表" sheetId="23" r:id="rId6"/>
    <sheet name="0414蔬菜进销存表" sheetId="22" r:id="rId7"/>
    <sheet name="0413蔬菜进销存表" sheetId="21" r:id="rId8"/>
    <sheet name="0412蔬菜进销存表" sheetId="20" r:id="rId9"/>
    <sheet name="0411蔬菜进销存表" sheetId="19" r:id="rId10"/>
    <sheet name="0410蔬菜进销存表" sheetId="18" r:id="rId11"/>
    <sheet name="0409蔬菜进销存表" sheetId="17" r:id="rId12"/>
    <sheet name="0408蔬菜进销存表" sheetId="16" r:id="rId13"/>
    <sheet name="0407蔬菜进销存表" sheetId="15" r:id="rId14"/>
    <sheet name="0406蔬菜进销存表" sheetId="13" r:id="rId15"/>
  </sheets>
  <calcPr calcId="144525"/>
</workbook>
</file>

<file path=xl/sharedStrings.xml><?xml version="1.0" encoding="utf-8"?>
<sst xmlns="http://schemas.openxmlformats.org/spreadsheetml/2006/main" count="893" uniqueCount="78">
  <si>
    <t>附件2</t>
  </si>
  <si>
    <t>长春市蔬菜进销存情况统计表</t>
  </si>
  <si>
    <t>统计日期4月20日     单位：吨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</si>
  <si>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</si>
  <si>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</si>
  <si>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</si>
  <si>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</si>
  <si>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</si>
  <si>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</si>
  <si>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</si>
  <si>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</si>
  <si>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市级政府自采</t>
  </si>
  <si>
    <t>海吉星东北亚相关业户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</si>
  <si>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</si>
  <si>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</si>
  <si>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</si>
  <si>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</si>
  <si>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</si>
  <si>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</si>
  <si>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各城区接收
省内市州驰援</t>
  </si>
  <si>
    <t xml:space="preserve">     单位</t>
  </si>
  <si>
    <t>当日进货量</t>
  </si>
  <si>
    <t>当日销售量</t>
  </si>
  <si>
    <t>海吉星</t>
  </si>
  <si>
    <t>辽宁、河北、山东、内蒙古、湖南、河南、四川、福建、北京、云南、广东、浙江等</t>
  </si>
  <si>
    <t>国欧仓储</t>
  </si>
  <si>
    <t>辽宁、山东寿光、河南、河北、内蒙、黑龙江、福建、四川</t>
  </si>
  <si>
    <t>地利生鲜</t>
  </si>
  <si>
    <t>北京、山东、沈阳（目前以北京为主）</t>
  </si>
  <si>
    <t>批发市场采购</t>
  </si>
  <si>
    <t>亚泰超市</t>
  </si>
  <si>
    <t>山东、北京、河北</t>
  </si>
  <si>
    <t>新天地</t>
  </si>
  <si>
    <t>河北高碑店、山东聊城、内蒙</t>
  </si>
  <si>
    <t>市场采购、产地直发</t>
  </si>
  <si>
    <t>远方超市</t>
  </si>
  <si>
    <t>全国各地产地、北京</t>
  </si>
  <si>
    <t>全国各地产地直发60%
北京新发地市场采购40%</t>
  </si>
  <si>
    <t>永辉超市</t>
  </si>
  <si>
    <t>北京、哈尔滨</t>
  </si>
  <si>
    <t>北京产地直发，哈尔滨市场采购</t>
  </si>
  <si>
    <t>供销社</t>
  </si>
  <si>
    <t>山东、福建、湖北、云南、黑龙江、甘肃</t>
  </si>
  <si>
    <t>合计</t>
  </si>
  <si>
    <t>附件1</t>
  </si>
  <si>
    <t>统计日期4月19日     单位：吨</t>
  </si>
  <si>
    <t>统计日期4月18日     单位：吨</t>
  </si>
  <si>
    <t>统计日期4月17日     单位：吨</t>
  </si>
  <si>
    <t>统计日期4月16日     单位：吨</t>
  </si>
  <si>
    <t>4月15日长春市蔬菜进销存情况统计表</t>
  </si>
  <si>
    <t>单位：吨</t>
  </si>
  <si>
    <t>海吉星相关业户</t>
  </si>
  <si>
    <t>各城区、开发区
自采</t>
  </si>
  <si>
    <t>各城区接受
省内市州驰援</t>
  </si>
  <si>
    <t>辽宁、山东寿光、河南、河北、内蒙、
黑龙江、福建、四川</t>
  </si>
  <si>
    <t>河北高碑店、山东
聊城、内蒙</t>
  </si>
  <si>
    <t>市场采购、
产地直发</t>
  </si>
  <si>
    <t>北京产地直发；哈尔滨市场采购</t>
  </si>
  <si>
    <t>全国各地产地直发（占六成）；北京新发地市场采购（占四成）；</t>
  </si>
  <si>
    <t xml:space="preserve">备注：1、当日统计数据为上日数据。 2、市级政府自采通过吉林省域外直接采购，今日清库存，将库存免费分给双阳、农安、公主岭、九台。 3、各城区自采是各城区通过吉林省域外直接采购。4、海吉星市场因为关闭蔬菜已全部腐烂。 </t>
  </si>
  <si>
    <t>4月14日长春市蔬菜进销存情况统计表</t>
  </si>
  <si>
    <t xml:space="preserve">备注：1、当日统计数据为上日数据。 2、市级政府自采通过吉林省域外直接采购。 3、各城区自采是各城区通过吉林省域外直接采购。4、海吉星市场因为关闭蔬菜已全部腐烂。 </t>
  </si>
  <si>
    <t>4月13日长春市蔬菜进销存情况统计表</t>
  </si>
  <si>
    <t>4月12日长春市蔬菜进销存情况统计表</t>
  </si>
  <si>
    <t xml:space="preserve">备注：1、当日统计数据为上日数据。 2、市级政府自采通过吉林省域外直接采购。 3、各城区自采是各城区通过吉林省域外直接采购。 </t>
  </si>
  <si>
    <t>4月11日长春市蔬菜进销存情况统计表</t>
  </si>
  <si>
    <t xml:space="preserve">备注：1、当日统计数据为上日数据。 2、市级政府自采通过吉林省域外直接采购。 3、各城区自采是各城区通过吉林省域外直接采购。4、各城区接受省内市州驰援为0。 </t>
  </si>
  <si>
    <t>4月10日长春市蔬菜进销存情况统计表</t>
  </si>
  <si>
    <t>4月9日长春市蔬菜进销存情况统计表</t>
  </si>
  <si>
    <t xml:space="preserve">    单位</t>
  </si>
  <si>
    <t xml:space="preserve">备注：1、当日统计数据为上日数据。 2、市级政府自采通过吉林省域外直接采购。 3、各城区自采是各城区通过吉林省域外直接采购。
            4、海吉星因关闭部分非耐储菜已烂掉。
         </t>
  </si>
  <si>
    <t>4月8日长春市蔬菜进销存情况统计表</t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</si>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</sst>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177" formatCode="0.00_);[Red]\(0.00\)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3">
    <font>
      <sz val="11"/>
      <name val="宋体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黑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000000"/>
      <name val="仿宋"/>
      <charset val="134"/>
    </font>
    <font>
      <sz val="12"/>
      <name val="仿宋"/>
      <charset val="134"/>
    </font>
    <font>
      <b/>
      <sz val="12"/>
      <color rgb="FFFF0000"/>
      <name val="宋体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b/>
      <sz val="14"/>
      <name val="宋体"/>
      <charset val="134"/>
    </font>
    <font>
      <sz val="12"/>
      <color rgb="FF000000"/>
      <name val="方正小标宋简体"/>
      <charset val="134"/>
    </font>
    <font>
      <b/>
      <sz val="20"/>
      <name val="宋体"/>
      <charset val="134"/>
    </font>
    <font>
      <b/>
      <sz val="20"/>
      <name val="方正小标宋_GBK"/>
      <charset val="134"/>
    </font>
    <font>
      <b/>
      <sz val="11"/>
      <name val="宋体"/>
      <charset val="134"/>
    </font>
    <font>
      <sz val="11"/>
      <name val="仿宋"/>
      <charset val="134"/>
    </font>
    <font>
      <sz val="9"/>
      <name val="宋体"/>
      <charset val="134"/>
    </font>
    <font>
      <sz val="11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5" fillId="16" borderId="0" applyNumberFormat="false" applyBorder="false" applyAlignment="false" applyProtection="false">
      <alignment vertical="center"/>
    </xf>
    <xf numFmtId="0" fontId="23" fillId="17" borderId="0" applyNumberFormat="false" applyBorder="false" applyAlignment="false" applyProtection="false">
      <alignment vertical="center"/>
    </xf>
    <xf numFmtId="0" fontId="33" fillId="15" borderId="10" applyNumberFormat="false" applyAlignment="false" applyProtection="false">
      <alignment vertical="center"/>
    </xf>
    <xf numFmtId="0" fontId="34" fillId="19" borderId="11" applyNumberFormat="false" applyAlignment="false" applyProtection="false">
      <alignment vertical="center"/>
    </xf>
    <xf numFmtId="0" fontId="36" fillId="20" borderId="0" applyNumberFormat="false" applyBorder="false" applyAlignment="false" applyProtection="false">
      <alignment vertical="center"/>
    </xf>
    <xf numFmtId="0" fontId="37" fillId="0" borderId="12" applyNumberFormat="false" applyFill="false" applyAlignment="false" applyProtection="false">
      <alignment vertical="center"/>
    </xf>
    <xf numFmtId="0" fontId="35" fillId="0" borderId="0" applyNumberFormat="false" applyFill="false" applyBorder="false" applyAlignment="false" applyProtection="false">
      <alignment vertical="center"/>
    </xf>
    <xf numFmtId="0" fontId="38" fillId="0" borderId="12" applyNumberFormat="false" applyFill="false" applyAlignment="false" applyProtection="false">
      <alignment vertical="center"/>
    </xf>
    <xf numFmtId="0" fontId="23" fillId="13" borderId="0" applyNumberFormat="false" applyBorder="false" applyAlignment="false" applyProtection="false">
      <alignment vertical="center"/>
    </xf>
    <xf numFmtId="41" fontId="29" fillId="0" borderId="0" applyFont="false" applyFill="false" applyBorder="false" applyAlignment="false" applyProtection="false">
      <alignment vertical="center"/>
    </xf>
    <xf numFmtId="0" fontId="23" fillId="14" borderId="0" applyNumberFormat="false" applyBorder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25" fillId="29" borderId="0" applyNumberFormat="false" applyBorder="false" applyAlignment="false" applyProtection="false">
      <alignment vertical="center"/>
    </xf>
    <xf numFmtId="0" fontId="27" fillId="0" borderId="8" applyNumberFormat="false" applyFill="false" applyAlignment="false" applyProtection="false">
      <alignment vertical="center"/>
    </xf>
    <xf numFmtId="0" fontId="31" fillId="0" borderId="9" applyNumberFormat="false" applyFill="false" applyAlignment="false" applyProtection="false">
      <alignment vertical="center"/>
    </xf>
    <xf numFmtId="0" fontId="23" fillId="12" borderId="0" applyNumberFormat="false" applyBorder="false" applyAlignment="false" applyProtection="false">
      <alignment vertical="center"/>
    </xf>
    <xf numFmtId="0" fontId="23" fillId="9" borderId="0" applyNumberFormat="false" applyBorder="false" applyAlignment="false" applyProtection="false">
      <alignment vertical="center"/>
    </xf>
    <xf numFmtId="0" fontId="25" fillId="10" borderId="0" applyNumberFormat="false" applyBorder="false" applyAlignment="false" applyProtection="false">
      <alignment vertical="center"/>
    </xf>
    <xf numFmtId="43" fontId="29" fillId="0" borderId="0" applyFont="false" applyFill="false" applyBorder="false" applyAlignment="false" applyProtection="false">
      <alignment vertical="center"/>
    </xf>
    <xf numFmtId="0" fontId="39" fillId="0" borderId="0" applyNumberFormat="false" applyFill="false" applyBorder="false" applyAlignment="false" applyProtection="false">
      <alignment vertical="center"/>
    </xf>
    <xf numFmtId="0" fontId="32" fillId="0" borderId="0" applyNumberFormat="false" applyFill="false" applyBorder="false" applyAlignment="false" applyProtection="false">
      <alignment vertical="center"/>
    </xf>
    <xf numFmtId="0" fontId="23" fillId="24" borderId="0" applyNumberFormat="false" applyBorder="false" applyAlignment="false" applyProtection="false">
      <alignment vertical="center"/>
    </xf>
    <xf numFmtId="0" fontId="22" fillId="0" borderId="0">
      <alignment vertical="center"/>
    </xf>
    <xf numFmtId="0" fontId="40" fillId="0" borderId="13" applyNumberFormat="false" applyFill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0" fontId="23" fillId="28" borderId="0" applyNumberFormat="false" applyBorder="false" applyAlignment="false" applyProtection="false">
      <alignment vertical="center"/>
    </xf>
    <xf numFmtId="42" fontId="29" fillId="0" borderId="0" applyFont="false" applyFill="false" applyBorder="false" applyAlignment="false" applyProtection="false">
      <alignment vertical="center"/>
    </xf>
    <xf numFmtId="0" fontId="41" fillId="0" borderId="0" applyNumberFormat="false" applyFill="false" applyBorder="false" applyAlignment="false" applyProtection="false">
      <alignment vertical="center"/>
    </xf>
    <xf numFmtId="0" fontId="23" fillId="21" borderId="0" applyNumberFormat="false" applyBorder="false" applyAlignment="false" applyProtection="false">
      <alignment vertical="center"/>
    </xf>
    <xf numFmtId="0" fontId="29" fillId="30" borderId="14" applyNumberFormat="false" applyFont="false" applyAlignment="false" applyProtection="false">
      <alignment vertical="center"/>
    </xf>
    <xf numFmtId="0" fontId="25" fillId="31" borderId="0" applyNumberFormat="false" applyBorder="false" applyAlignment="false" applyProtection="false">
      <alignment vertical="center"/>
    </xf>
    <xf numFmtId="0" fontId="42" fillId="32" borderId="0" applyNumberFormat="false" applyBorder="false" applyAlignment="false" applyProtection="false">
      <alignment vertical="center"/>
    </xf>
    <xf numFmtId="0" fontId="23" fillId="23" borderId="0" applyNumberFormat="false" applyBorder="false" applyAlignment="false" applyProtection="false">
      <alignment vertical="center"/>
    </xf>
    <xf numFmtId="0" fontId="26" fillId="11" borderId="0" applyNumberFormat="false" applyBorder="false" applyAlignment="false" applyProtection="false">
      <alignment vertical="center"/>
    </xf>
    <xf numFmtId="0" fontId="30" fillId="15" borderId="7" applyNumberFormat="false" applyAlignment="false" applyProtection="false">
      <alignment vertical="center"/>
    </xf>
    <xf numFmtId="0" fontId="25" fillId="26" borderId="0" applyNumberFormat="false" applyBorder="false" applyAlignment="false" applyProtection="false">
      <alignment vertical="center"/>
    </xf>
    <xf numFmtId="0" fontId="25" fillId="34" borderId="0" applyNumberFormat="false" applyBorder="false" applyAlignment="false" applyProtection="false">
      <alignment vertical="center"/>
    </xf>
    <xf numFmtId="0" fontId="25" fillId="18" borderId="0" applyNumberFormat="false" applyBorder="false" applyAlignment="false" applyProtection="false">
      <alignment vertical="center"/>
    </xf>
    <xf numFmtId="0" fontId="25" fillId="33" borderId="0" applyNumberFormat="false" applyBorder="false" applyAlignment="false" applyProtection="false">
      <alignment vertical="center"/>
    </xf>
    <xf numFmtId="0" fontId="25" fillId="27" borderId="0" applyNumberFormat="false" applyBorder="false" applyAlignment="false" applyProtection="false">
      <alignment vertical="center"/>
    </xf>
    <xf numFmtId="9" fontId="29" fillId="0" borderId="0" applyFont="false" applyFill="false" applyBorder="false" applyAlignment="false" applyProtection="false">
      <alignment vertical="center"/>
    </xf>
    <xf numFmtId="0" fontId="25" fillId="35" borderId="0" applyNumberFormat="false" applyBorder="false" applyAlignment="false" applyProtection="false">
      <alignment vertical="center"/>
    </xf>
    <xf numFmtId="44" fontId="29" fillId="0" borderId="0" applyFont="false" applyFill="false" applyBorder="false" applyAlignment="false" applyProtection="false">
      <alignment vertical="center"/>
    </xf>
    <xf numFmtId="0" fontId="25" fillId="8" borderId="0" applyNumberFormat="false" applyBorder="false" applyAlignment="false" applyProtection="false">
      <alignment vertical="center"/>
    </xf>
    <xf numFmtId="0" fontId="23" fillId="7" borderId="0" applyNumberFormat="false" applyBorder="false" applyAlignment="false" applyProtection="false">
      <alignment vertical="center"/>
    </xf>
    <xf numFmtId="0" fontId="24" fillId="6" borderId="7" applyNumberFormat="false" applyAlignment="false" applyProtection="false">
      <alignment vertical="center"/>
    </xf>
    <xf numFmtId="0" fontId="23" fillId="5" borderId="0" applyNumberFormat="false" applyBorder="false" applyAlignment="false" applyProtection="false">
      <alignment vertical="center"/>
    </xf>
    <xf numFmtId="0" fontId="25" fillId="22" borderId="0" applyNumberFormat="false" applyBorder="false" applyAlignment="false" applyProtection="false">
      <alignment vertical="center"/>
    </xf>
    <xf numFmtId="0" fontId="23" fillId="25" borderId="0" applyNumberFormat="false" applyBorder="false" applyAlignment="false" applyProtection="false">
      <alignment vertical="center"/>
    </xf>
  </cellStyleXfs>
  <cellXfs count="59">
    <xf numFmtId="0" fontId="0" fillId="0" borderId="0" xfId="0" applyAlignment="true">
      <alignment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vertical="center"/>
    </xf>
    <xf numFmtId="0" fontId="4" fillId="0" borderId="0" xfId="0" applyFont="true" applyAlignment="true">
      <alignment vertical="center"/>
    </xf>
    <xf numFmtId="0" fontId="5" fillId="0" borderId="0" xfId="0" applyFont="true" applyAlignment="true">
      <alignment vertical="center"/>
    </xf>
    <xf numFmtId="0" fontId="6" fillId="0" borderId="0" xfId="0" applyFont="true" applyAlignment="true">
      <alignment horizontal="center" vertical="center"/>
    </xf>
    <xf numFmtId="0" fontId="7" fillId="0" borderId="1" xfId="0" applyFont="true" applyBorder="true" applyAlignment="true">
      <alignment horizontal="right" vertical="center"/>
    </xf>
    <xf numFmtId="0" fontId="8" fillId="0" borderId="2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 wrapText="true"/>
    </xf>
    <xf numFmtId="177" fontId="9" fillId="2" borderId="2" xfId="0" applyNumberFormat="true" applyFont="true" applyFill="true" applyBorder="true" applyAlignment="true">
      <alignment horizontal="center" vertical="center" wrapText="true"/>
    </xf>
    <xf numFmtId="0" fontId="8" fillId="2" borderId="2" xfId="0" applyFont="true" applyFill="true" applyBorder="true" applyAlignment="true">
      <alignment horizontal="center" vertical="center" wrapText="true"/>
    </xf>
    <xf numFmtId="0" fontId="8" fillId="0" borderId="2" xfId="0" applyFont="true" applyBorder="true" applyAlignment="true">
      <alignment horizontal="center" vertical="center" wrapText="true"/>
    </xf>
    <xf numFmtId="0" fontId="8" fillId="0" borderId="2" xfId="0" applyFont="true" applyBorder="true" applyAlignment="true">
      <alignment vertical="center"/>
    </xf>
    <xf numFmtId="0" fontId="8" fillId="0" borderId="2" xfId="0" applyFont="true" applyBorder="true" applyAlignment="true">
      <alignment vertical="center" wrapText="true"/>
    </xf>
    <xf numFmtId="0" fontId="9" fillId="3" borderId="2" xfId="0" applyFont="true" applyFill="true" applyBorder="true" applyAlignment="true">
      <alignment horizontal="center" vertical="center"/>
    </xf>
    <xf numFmtId="0" fontId="9" fillId="3" borderId="2" xfId="0" applyFont="true" applyFill="true" applyBorder="true" applyAlignment="true">
      <alignment horizontal="center" vertical="center" wrapText="true"/>
    </xf>
    <xf numFmtId="177" fontId="10" fillId="3" borderId="2" xfId="0" applyNumberFormat="true" applyFont="true" applyFill="true" applyBorder="true" applyAlignment="true">
      <alignment horizontal="center" vertical="center"/>
    </xf>
    <xf numFmtId="177" fontId="11" fillId="3" borderId="2" xfId="0" applyNumberFormat="true" applyFont="true" applyFill="true" applyBorder="true" applyAlignment="true">
      <alignment horizontal="center" vertical="center" wrapText="true"/>
    </xf>
    <xf numFmtId="0" fontId="2" fillId="3" borderId="2" xfId="0" applyFont="true" applyFill="true" applyBorder="true" applyAlignment="true">
      <alignment horizontal="center" vertical="center" wrapText="true"/>
    </xf>
    <xf numFmtId="0" fontId="1" fillId="4" borderId="3" xfId="0" applyFont="true" applyFill="true" applyBorder="true" applyAlignment="true">
      <alignment horizontal="center" vertical="center"/>
    </xf>
    <xf numFmtId="177" fontId="12" fillId="4" borderId="2" xfId="0" applyNumberFormat="true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/>
    </xf>
    <xf numFmtId="0" fontId="1" fillId="0" borderId="2" xfId="0" applyFont="true" applyBorder="true" applyAlignment="true">
      <alignment horizontal="center" vertical="center" wrapText="true"/>
    </xf>
    <xf numFmtId="176" fontId="9" fillId="2" borderId="2" xfId="0" applyNumberFormat="true" applyFont="true" applyFill="true" applyBorder="true" applyAlignment="true">
      <alignment horizontal="center" vertical="center" wrapText="true"/>
    </xf>
    <xf numFmtId="0" fontId="1" fillId="0" borderId="2" xfId="0" applyFont="true" applyBorder="true" applyAlignment="true">
      <alignment vertical="center" wrapText="true"/>
    </xf>
    <xf numFmtId="177" fontId="10" fillId="3" borderId="2" xfId="0" applyNumberFormat="true" applyFont="true" applyFill="true" applyBorder="true" applyAlignment="true">
      <alignment horizontal="center" vertical="center" wrapText="true"/>
    </xf>
    <xf numFmtId="0" fontId="13" fillId="0" borderId="2" xfId="0" applyFont="true" applyBorder="true" applyAlignment="true">
      <alignment horizontal="left" vertical="center" wrapText="true"/>
    </xf>
    <xf numFmtId="0" fontId="14" fillId="0" borderId="2" xfId="0" applyFont="true" applyBorder="true" applyAlignment="true">
      <alignment horizontal="center" vertical="center" wrapText="true"/>
    </xf>
    <xf numFmtId="0" fontId="14" fillId="0" borderId="2" xfId="0" applyFont="true" applyBorder="true" applyAlignment="true">
      <alignment horizontal="left" vertical="center" wrapText="true"/>
    </xf>
    <xf numFmtId="0" fontId="2" fillId="0" borderId="2" xfId="0" applyFont="true" applyBorder="true" applyAlignment="true">
      <alignment vertical="center"/>
    </xf>
    <xf numFmtId="0" fontId="1" fillId="4" borderId="5" xfId="0" applyFont="true" applyFill="true" applyBorder="true" applyAlignment="true">
      <alignment horizontal="center" vertical="center"/>
    </xf>
    <xf numFmtId="0" fontId="1" fillId="4" borderId="6" xfId="0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 wrapText="true"/>
    </xf>
    <xf numFmtId="177" fontId="1" fillId="0" borderId="0" xfId="0" applyNumberFormat="true" applyFont="true" applyAlignment="true">
      <alignment horizontal="center" vertical="center"/>
    </xf>
    <xf numFmtId="0" fontId="15" fillId="0" borderId="1" xfId="0" applyFont="true" applyBorder="true" applyAlignment="true">
      <alignment horizontal="right" vertical="center"/>
    </xf>
    <xf numFmtId="0" fontId="3" fillId="0" borderId="0" xfId="0" applyFont="true" applyAlignment="true">
      <alignment horizontal="center" vertical="center"/>
    </xf>
    <xf numFmtId="0" fontId="16" fillId="0" borderId="0" xfId="0" applyFont="true" applyAlignment="true">
      <alignment horizontal="center" vertical="center"/>
    </xf>
    <xf numFmtId="0" fontId="17" fillId="0" borderId="0" xfId="0" applyFont="true" applyAlignment="true">
      <alignment horizontal="center" vertical="center"/>
    </xf>
    <xf numFmtId="0" fontId="18" fillId="0" borderId="0" xfId="0" applyFont="true" applyAlignment="true">
      <alignment horizontal="center" vertical="center"/>
    </xf>
    <xf numFmtId="0" fontId="19" fillId="0" borderId="1" xfId="0" applyFont="true" applyBorder="true" applyAlignment="true">
      <alignment horizontal="right" vertical="center"/>
    </xf>
    <xf numFmtId="0" fontId="19" fillId="0" borderId="2" xfId="0" applyFont="true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 wrapText="true"/>
    </xf>
    <xf numFmtId="177" fontId="0" fillId="0" borderId="2" xfId="0" applyNumberFormat="true" applyBorder="true" applyAlignment="true">
      <alignment horizontal="center" vertical="center" wrapText="true"/>
    </xf>
    <xf numFmtId="0" fontId="19" fillId="0" borderId="2" xfId="0" applyFont="true" applyBorder="true" applyAlignment="true">
      <alignment horizontal="center" vertical="center" wrapText="true"/>
    </xf>
    <xf numFmtId="0" fontId="19" fillId="0" borderId="2" xfId="0" applyFont="true" applyBorder="true" applyAlignment="true">
      <alignment vertical="center" wrapText="true"/>
    </xf>
    <xf numFmtId="177" fontId="20" fillId="0" borderId="2" xfId="0" applyNumberFormat="true" applyFont="true" applyBorder="true" applyAlignment="true">
      <alignment horizontal="center" vertical="center"/>
    </xf>
    <xf numFmtId="177" fontId="20" fillId="0" borderId="2" xfId="0" applyNumberFormat="true" applyFont="true" applyBorder="true" applyAlignment="true">
      <alignment horizontal="center" vertical="center" wrapText="true"/>
    </xf>
    <xf numFmtId="0" fontId="19" fillId="0" borderId="5" xfId="0" applyFont="true" applyBorder="true" applyAlignment="true">
      <alignment horizontal="center" vertical="center"/>
    </xf>
    <xf numFmtId="0" fontId="19" fillId="0" borderId="6" xfId="0" applyFont="true" applyBorder="true" applyAlignment="true">
      <alignment horizontal="center" vertical="center"/>
    </xf>
    <xf numFmtId="177" fontId="19" fillId="0" borderId="2" xfId="0" applyNumberFormat="true" applyFont="true" applyBorder="true" applyAlignment="true">
      <alignment horizontal="center" vertical="center"/>
    </xf>
    <xf numFmtId="0" fontId="21" fillId="0" borderId="2" xfId="0" applyFont="true" applyBorder="true" applyAlignment="true">
      <alignment horizontal="left" vertical="center" wrapText="true"/>
    </xf>
    <xf numFmtId="0" fontId="21" fillId="0" borderId="2" xfId="0" applyFont="true" applyBorder="true" applyAlignment="true">
      <alignment vertical="center" wrapText="true"/>
    </xf>
    <xf numFmtId="0" fontId="21" fillId="0" borderId="2" xfId="0" applyFont="true" applyBorder="true" applyAlignment="true">
      <alignment vertical="center"/>
    </xf>
    <xf numFmtId="0" fontId="22" fillId="0" borderId="4" xfId="0" applyFont="true" applyBorder="true" applyAlignment="true">
      <alignment horizontal="left" vertical="center" wrapText="true"/>
    </xf>
  </cellXfs>
  <cellStyles count="52">
    <cellStyle name="常规" xfId="0" builtinId="0"/>
    <cellStyle name="常规 4" xfId="1"/>
    <cellStyle name="常规 2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40% - 强调文字颜色 4" xfId="24" builtinId="43"/>
    <cellStyle name="常规 3" xfId="25"/>
    <cellStyle name="链接单元格" xfId="26" builtinId="24"/>
    <cellStyle name="标题 4" xfId="27" builtinId="19"/>
    <cellStyle name="20% - 强调文字颜色 2" xfId="28" builtinId="34"/>
    <cellStyle name="货币[0]" xfId="29" builtinId="7"/>
    <cellStyle name="警告文本" xfId="30" builtinId="11"/>
    <cellStyle name="40% - 强调文字颜色 2" xfId="31" builtinId="35"/>
    <cellStyle name="注释" xfId="32" builtinId="10"/>
    <cellStyle name="60% - 强调文字颜色 3" xfId="33" builtinId="40"/>
    <cellStyle name="好" xfId="34" builtinId="26"/>
    <cellStyle name="20% - 强调文字颜色 5" xfId="35" builtinId="46"/>
    <cellStyle name="适中" xfId="36" builtinId="28"/>
    <cellStyle name="计算" xfId="37" builtinId="22"/>
    <cellStyle name="强调文字颜色 1" xfId="38" builtinId="29"/>
    <cellStyle name="60% - 强调文字颜色 4" xfId="39" builtinId="44"/>
    <cellStyle name="60% - 强调文字颜色 1" xfId="40" builtinId="32"/>
    <cellStyle name="强调文字颜色 2" xfId="41" builtinId="33"/>
    <cellStyle name="60% - 强调文字颜色 5" xfId="42" builtinId="48"/>
    <cellStyle name="百分比" xfId="43" builtinId="5"/>
    <cellStyle name="60% - 强调文字颜色 2" xfId="44" builtinId="36"/>
    <cellStyle name="货币" xfId="45" builtinId="4"/>
    <cellStyle name="强调文字颜色 3" xfId="46" builtinId="37"/>
    <cellStyle name="20% - 强调文字颜色 3" xfId="47" builtinId="38"/>
    <cellStyle name="输入" xfId="48" builtinId="20"/>
    <cellStyle name="40% - 强调文字颜色 3" xfId="49" builtinId="39"/>
    <cellStyle name="强调文字颜色 4" xfId="50" builtinId="41"/>
    <cellStyle name="20% - 强调文字颜色 4" xfId="51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abSelected="1" view="pageBreakPreview" zoomScale="87" zoomScaleNormal="87" zoomScaleSheetLayoutView="87" workbookViewId="0">
      <selection activeCell="A2" sqref="A2:H2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0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176.802</v>
      </c>
      <c r="D5" s="47">
        <v>91.27</v>
      </c>
      <c r="E5" s="47">
        <v>62.93</v>
      </c>
      <c r="F5" s="47">
        <f>C5+D5-E5</f>
        <v>205.142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880.762500000001</v>
      </c>
      <c r="D7" s="47">
        <v>378.38</v>
      </c>
      <c r="E7" s="47">
        <v>384.28</v>
      </c>
      <c r="F7" s="47">
        <f>C7+D7-E7</f>
        <v>874.862500000001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483.04</v>
      </c>
      <c r="D9" s="47">
        <v>20</v>
      </c>
      <c r="E9" s="47">
        <v>52.95</v>
      </c>
      <c r="F9" s="47">
        <f>C9+D9-E9</f>
        <v>450.09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201</v>
      </c>
      <c r="D12" s="47">
        <v>48.5</v>
      </c>
      <c r="E12" s="47">
        <v>47.5</v>
      </c>
      <c r="F12" s="47">
        <f t="shared" ref="F12:F18" si="0">C12+D12-E12</f>
        <v>202</v>
      </c>
      <c r="G12" s="55" t="s">
        <v>26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473.916</v>
      </c>
      <c r="D13" s="47">
        <v>33.29</v>
      </c>
      <c r="E13" s="47">
        <v>65.2</v>
      </c>
      <c r="F13" s="47">
        <f t="shared" si="0"/>
        <v>442.006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93</v>
      </c>
      <c r="D14" s="47">
        <v>35</v>
      </c>
      <c r="E14" s="47">
        <v>21</v>
      </c>
      <c r="F14" s="47">
        <f t="shared" si="0"/>
        <v>107</v>
      </c>
      <c r="G14" s="55" t="s">
        <v>31</v>
      </c>
      <c r="H14" s="56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94.8504086</v>
      </c>
      <c r="D15" s="47">
        <v>30</v>
      </c>
      <c r="E15" s="47">
        <v>29</v>
      </c>
      <c r="F15" s="47">
        <f t="shared" si="0"/>
        <v>95.8504086</v>
      </c>
      <c r="G15" s="55" t="s">
        <v>33</v>
      </c>
      <c r="H15" s="56" t="s">
        <v>34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55.3</v>
      </c>
      <c r="D16" s="47">
        <v>15.5</v>
      </c>
      <c r="E16" s="47">
        <v>15</v>
      </c>
      <c r="F16" s="47">
        <f t="shared" si="0"/>
        <v>55.8</v>
      </c>
      <c r="G16" s="55" t="s">
        <v>36</v>
      </c>
      <c r="H16" s="56" t="s">
        <v>37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24.399342</v>
      </c>
      <c r="D17" s="47">
        <v>27.6</v>
      </c>
      <c r="E17" s="47">
        <v>24.5</v>
      </c>
      <c r="F17" s="47">
        <f t="shared" si="0"/>
        <v>27.499342</v>
      </c>
      <c r="G17" s="55" t="s">
        <v>39</v>
      </c>
      <c r="H17" s="56" t="s">
        <v>40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657.1</v>
      </c>
      <c r="D18" s="47">
        <v>33</v>
      </c>
      <c r="E18" s="47">
        <v>34.4</v>
      </c>
      <c r="F18" s="47">
        <f t="shared" si="0"/>
        <v>655.7</v>
      </c>
      <c r="G18" s="55" t="s">
        <v>42</v>
      </c>
      <c r="H18" s="56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3140.1702506</v>
      </c>
      <c r="D19" s="54">
        <f>SUM(D11:D18)+D7+D5+D9</f>
        <v>712.54</v>
      </c>
      <c r="E19" s="54">
        <f>SUM(E11:E18)+E7+E5+E9</f>
        <v>736.76</v>
      </c>
      <c r="F19" s="54">
        <f>SUM(F11:F18)+F7+F5+F9</f>
        <v>3115.9502506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65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50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929.33</v>
      </c>
      <c r="E5" s="13">
        <v>929.33</v>
      </c>
      <c r="F5" s="13">
        <v>0</v>
      </c>
      <c r="G5" s="26" t="s">
        <v>51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52</v>
      </c>
      <c r="C7" s="13">
        <v>308.7</v>
      </c>
      <c r="D7" s="13">
        <v>2009.9</v>
      </c>
      <c r="E7" s="13">
        <v>1697.1</v>
      </c>
      <c r="F7" s="13">
        <f>C7+D7-E7</f>
        <v>621.5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53</v>
      </c>
      <c r="C9" s="13">
        <v>0</v>
      </c>
      <c r="D9" s="13">
        <v>0</v>
      </c>
      <c r="E9" s="13">
        <v>0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798</v>
      </c>
      <c r="D12" s="20">
        <v>95</v>
      </c>
      <c r="E12" s="29">
        <v>367</v>
      </c>
      <c r="F12" s="20">
        <f t="shared" si="0"/>
        <v>526</v>
      </c>
      <c r="G12" s="32" t="s">
        <v>54</v>
      </c>
      <c r="H12" s="31" t="s">
        <v>13</v>
      </c>
      <c r="J12" s="37"/>
    </row>
    <row r="13" s="1" customFormat="true" ht="30" customHeight="true" spans="1:10">
      <c r="A13" s="18">
        <v>3</v>
      </c>
      <c r="B13" s="19" t="s">
        <v>27</v>
      </c>
      <c r="C13" s="21">
        <v>330.766</v>
      </c>
      <c r="D13" s="21">
        <v>111.13</v>
      </c>
      <c r="E13" s="21">
        <v>45.88</v>
      </c>
      <c r="F13" s="20">
        <f t="shared" si="0"/>
        <v>396.016</v>
      </c>
      <c r="G13" s="32" t="s">
        <v>28</v>
      </c>
      <c r="H13" s="31" t="s">
        <v>29</v>
      </c>
      <c r="J13" s="37"/>
    </row>
    <row r="14" s="1" customFormat="true" ht="34.5" customHeight="true" spans="1:10">
      <c r="A14" s="18">
        <v>4</v>
      </c>
      <c r="B14" s="19" t="s">
        <v>32</v>
      </c>
      <c r="C14" s="20">
        <v>306.5704086</v>
      </c>
      <c r="D14" s="20">
        <v>0</v>
      </c>
      <c r="E14" s="21">
        <v>5.55</v>
      </c>
      <c r="F14" s="20">
        <f t="shared" si="0"/>
        <v>301.0204086</v>
      </c>
      <c r="G14" s="32" t="s">
        <v>55</v>
      </c>
      <c r="H14" s="31" t="s">
        <v>56</v>
      </c>
      <c r="J14" s="37"/>
    </row>
    <row r="15" s="1" customFormat="true" ht="34.5" customHeight="true" spans="1:10">
      <c r="A15" s="18">
        <v>5</v>
      </c>
      <c r="B15" s="19" t="s">
        <v>35</v>
      </c>
      <c r="C15" s="21">
        <v>59</v>
      </c>
      <c r="D15" s="21">
        <v>30.3</v>
      </c>
      <c r="E15" s="21">
        <v>17</v>
      </c>
      <c r="F15" s="20">
        <f t="shared" si="0"/>
        <v>72.3</v>
      </c>
      <c r="G15" s="32" t="s">
        <v>36</v>
      </c>
      <c r="H15" s="31" t="s">
        <v>58</v>
      </c>
      <c r="J15" s="37"/>
    </row>
    <row r="16" s="1" customFormat="true" ht="32.25" customHeight="true" spans="1:10">
      <c r="A16" s="18">
        <v>6</v>
      </c>
      <c r="B16" s="22" t="s">
        <v>30</v>
      </c>
      <c r="C16" s="21">
        <v>56</v>
      </c>
      <c r="D16" s="21">
        <v>33</v>
      </c>
      <c r="E16" s="21">
        <v>19</v>
      </c>
      <c r="F16" s="20">
        <f t="shared" si="0"/>
        <v>70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38</v>
      </c>
      <c r="C17" s="21">
        <v>28.999342</v>
      </c>
      <c r="D17" s="21">
        <v>35.47</v>
      </c>
      <c r="E17" s="21">
        <v>27.89</v>
      </c>
      <c r="F17" s="20">
        <f t="shared" si="0"/>
        <v>36.579342</v>
      </c>
      <c r="G17" s="32" t="s">
        <v>39</v>
      </c>
      <c r="H17" s="31" t="s">
        <v>57</v>
      </c>
      <c r="J17" s="37"/>
    </row>
    <row r="18" s="1" customFormat="true" ht="29.25" customHeight="true" spans="1:10">
      <c r="A18" s="18">
        <v>8</v>
      </c>
      <c r="B18" s="19" t="s">
        <v>41</v>
      </c>
      <c r="C18" s="20">
        <v>891</v>
      </c>
      <c r="D18" s="20">
        <v>198</v>
      </c>
      <c r="E18" s="21">
        <v>155</v>
      </c>
      <c r="F18" s="20">
        <f t="shared" si="0"/>
        <v>934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3579.0357506</v>
      </c>
      <c r="D19" s="24">
        <f>SUM(D11:D18)+D7+D5+D9</f>
        <v>3442.13</v>
      </c>
      <c r="E19" s="24">
        <f>SUM(E11:E18)+E7+E5+E9</f>
        <v>3263.75</v>
      </c>
      <c r="F19" s="24">
        <f>SUM(F11:F18)+F7+F5+F9</f>
        <v>3757.4157506</v>
      </c>
      <c r="G19" s="33"/>
      <c r="H19" s="33"/>
    </row>
    <row r="20" ht="66" customHeight="true" spans="1:8">
      <c r="A20" s="36" t="s">
        <v>66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6" workbookViewId="0">
      <selection activeCell="B5" sqref="B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67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50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641.06</v>
      </c>
      <c r="E5" s="13">
        <v>641.06</v>
      </c>
      <c r="F5" s="13">
        <v>0</v>
      </c>
      <c r="G5" s="26" t="s">
        <v>51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52</v>
      </c>
      <c r="C7" s="13">
        <v>97.4</v>
      </c>
      <c r="D7" s="13">
        <v>1398.02</v>
      </c>
      <c r="E7" s="13">
        <v>1186.72</v>
      </c>
      <c r="F7" s="13">
        <f>C7+D7-E7</f>
        <v>308.7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53</v>
      </c>
      <c r="C9" s="13">
        <v>0</v>
      </c>
      <c r="D9" s="13">
        <v>100.2</v>
      </c>
      <c r="E9" s="13">
        <v>100.2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967</v>
      </c>
      <c r="D12" s="20">
        <v>200</v>
      </c>
      <c r="E12" s="29">
        <v>369</v>
      </c>
      <c r="F12" s="20">
        <f t="shared" si="0"/>
        <v>798</v>
      </c>
      <c r="G12" s="32" t="s">
        <v>26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32</v>
      </c>
      <c r="C13" s="20">
        <v>315.0904086</v>
      </c>
      <c r="D13" s="20">
        <v>0</v>
      </c>
      <c r="E13" s="21">
        <v>8.52</v>
      </c>
      <c r="F13" s="20">
        <f t="shared" si="0"/>
        <v>306.5704086</v>
      </c>
      <c r="G13" s="32" t="s">
        <v>33</v>
      </c>
      <c r="H13" s="31" t="s">
        <v>34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271.786</v>
      </c>
      <c r="D14" s="21">
        <v>88.1</v>
      </c>
      <c r="E14" s="21">
        <v>29.12</v>
      </c>
      <c r="F14" s="20">
        <f t="shared" si="0"/>
        <v>330.766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35</v>
      </c>
      <c r="C15" s="21">
        <v>61</v>
      </c>
      <c r="D15" s="21">
        <v>15</v>
      </c>
      <c r="E15" s="21">
        <v>17</v>
      </c>
      <c r="F15" s="20">
        <f t="shared" si="0"/>
        <v>59</v>
      </c>
      <c r="G15" s="32" t="s">
        <v>36</v>
      </c>
      <c r="H15" s="31" t="s">
        <v>58</v>
      </c>
      <c r="J15" s="37"/>
    </row>
    <row r="16" s="1" customFormat="true" ht="19.5" customHeight="true" spans="1:10">
      <c r="A16" s="18">
        <v>6</v>
      </c>
      <c r="B16" s="22" t="s">
        <v>30</v>
      </c>
      <c r="C16" s="21">
        <v>35</v>
      </c>
      <c r="D16" s="21">
        <v>38</v>
      </c>
      <c r="E16" s="21">
        <v>17</v>
      </c>
      <c r="F16" s="20">
        <f t="shared" si="0"/>
        <v>56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38</v>
      </c>
      <c r="C17" s="21">
        <v>33.479342</v>
      </c>
      <c r="D17" s="21">
        <v>25.97</v>
      </c>
      <c r="E17" s="21">
        <v>30.45</v>
      </c>
      <c r="F17" s="20">
        <f t="shared" si="0"/>
        <v>28.999342</v>
      </c>
      <c r="G17" s="32" t="s">
        <v>39</v>
      </c>
      <c r="H17" s="31" t="s">
        <v>57</v>
      </c>
      <c r="J17" s="37"/>
    </row>
    <row r="18" s="1" customFormat="true" ht="29.25" customHeight="true" spans="1:10">
      <c r="A18" s="18">
        <v>8</v>
      </c>
      <c r="B18" s="19" t="s">
        <v>41</v>
      </c>
      <c r="C18" s="20">
        <v>832</v>
      </c>
      <c r="D18" s="20">
        <v>99</v>
      </c>
      <c r="E18" s="21">
        <v>40</v>
      </c>
      <c r="F18" s="20">
        <f t="shared" si="0"/>
        <v>891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3412.7557506</v>
      </c>
      <c r="D19" s="24">
        <f>SUM(D11:D18)+D7+D5+D9</f>
        <v>2605.35</v>
      </c>
      <c r="E19" s="24">
        <f>SUM(E11:E18)+E7+E5+E9</f>
        <v>2439.07</v>
      </c>
      <c r="F19" s="24">
        <f>SUM(F11:F18)+F7+F5+F9</f>
        <v>3579.0357506</v>
      </c>
      <c r="G19" s="33"/>
      <c r="H19" s="33"/>
    </row>
    <row r="20" ht="66" customHeight="true" spans="1:8">
      <c r="A20" s="36" t="s">
        <v>64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6" workbookViewId="0">
      <selection activeCell="E24" sqref="E2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68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50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691.52</v>
      </c>
      <c r="E5" s="13">
        <v>691.52</v>
      </c>
      <c r="F5" s="13">
        <v>0</v>
      </c>
      <c r="G5" s="26" t="s">
        <v>51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52</v>
      </c>
      <c r="C7" s="13">
        <v>0</v>
      </c>
      <c r="D7" s="13">
        <v>707.8</v>
      </c>
      <c r="E7" s="13">
        <v>610.4</v>
      </c>
      <c r="F7" s="13">
        <f>C7+D7-E7</f>
        <v>97.4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53</v>
      </c>
      <c r="C9" s="13">
        <v>6.8</v>
      </c>
      <c r="D9" s="13">
        <v>60.8</v>
      </c>
      <c r="E9" s="13">
        <v>67.6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69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497</v>
      </c>
      <c r="D12" s="20">
        <v>585</v>
      </c>
      <c r="E12" s="29">
        <v>115</v>
      </c>
      <c r="F12" s="20">
        <v>967</v>
      </c>
      <c r="G12" s="32" t="s">
        <v>26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32</v>
      </c>
      <c r="C13" s="20">
        <v>307.9204086</v>
      </c>
      <c r="D13" s="20">
        <v>20.67</v>
      </c>
      <c r="E13" s="21">
        <v>13.5</v>
      </c>
      <c r="F13" s="20">
        <v>315.0904086</v>
      </c>
      <c r="G13" s="32" t="s">
        <v>33</v>
      </c>
      <c r="H13" s="31" t="s">
        <v>34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280.106</v>
      </c>
      <c r="D14" s="21">
        <v>14.13</v>
      </c>
      <c r="E14" s="21">
        <v>22.45</v>
      </c>
      <c r="F14" s="20">
        <v>271.786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35</v>
      </c>
      <c r="C15" s="21">
        <v>64.9</v>
      </c>
      <c r="D15" s="21">
        <v>12</v>
      </c>
      <c r="E15" s="21">
        <v>15.9</v>
      </c>
      <c r="F15" s="20">
        <v>61</v>
      </c>
      <c r="G15" s="32" t="s">
        <v>36</v>
      </c>
      <c r="H15" s="31" t="s">
        <v>58</v>
      </c>
      <c r="J15" s="37"/>
    </row>
    <row r="16" s="1" customFormat="true" ht="19.5" customHeight="true" spans="1:10">
      <c r="A16" s="18">
        <v>6</v>
      </c>
      <c r="B16" s="22" t="s">
        <v>30</v>
      </c>
      <c r="C16" s="21">
        <v>49</v>
      </c>
      <c r="D16" s="21">
        <v>3</v>
      </c>
      <c r="E16" s="21">
        <v>17</v>
      </c>
      <c r="F16" s="20">
        <v>35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38</v>
      </c>
      <c r="C17" s="21">
        <v>30.029342</v>
      </c>
      <c r="D17" s="21">
        <v>31.79</v>
      </c>
      <c r="E17" s="21">
        <v>28.34</v>
      </c>
      <c r="F17" s="20">
        <v>33.479342</v>
      </c>
      <c r="G17" s="32" t="s">
        <v>39</v>
      </c>
      <c r="H17" s="31" t="s">
        <v>57</v>
      </c>
      <c r="J17" s="37"/>
    </row>
    <row r="18" s="1" customFormat="true" ht="29.25" customHeight="true" spans="1:10">
      <c r="A18" s="18">
        <v>8</v>
      </c>
      <c r="B18" s="19" t="s">
        <v>41</v>
      </c>
      <c r="C18" s="20">
        <v>816</v>
      </c>
      <c r="D18" s="20">
        <v>66</v>
      </c>
      <c r="E18" s="21">
        <v>50</v>
      </c>
      <c r="F18" s="20">
        <v>832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2851.7557506</v>
      </c>
      <c r="D19" s="24">
        <f>SUM(D11:D18)+D7+D5+D9</f>
        <v>2192.71</v>
      </c>
      <c r="E19" s="24">
        <f>SUM(E11:E18)+E7+E5+E9</f>
        <v>1631.71</v>
      </c>
      <c r="F19" s="24">
        <f>SUM(F11:F18)+F7+F5+F9</f>
        <v>3412.7557506</v>
      </c>
      <c r="G19" s="33"/>
      <c r="H19" s="33"/>
    </row>
    <row r="20" ht="66" customHeight="true" spans="1:8">
      <c r="A20" s="36" t="s">
        <v>70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view="pageBreakPreview" zoomScale="87" zoomScaleNormal="87" zoomScaleSheetLayoutView="87" topLeftCell="A16" workbookViewId="0">
      <selection activeCell="A20" sqref="A20:H20"/>
    </sheetView>
  </sheetViews>
  <sheetFormatPr defaultColWidth="9" defaultRowHeight="13.5" outlineLevelCol="7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71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50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383.71</v>
      </c>
      <c r="E5" s="13">
        <v>383.71</v>
      </c>
      <c r="F5" s="13">
        <v>0</v>
      </c>
      <c r="G5" s="26" t="s">
        <v>51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16</v>
      </c>
      <c r="C7" s="13">
        <v>0</v>
      </c>
      <c r="D7" s="13">
        <v>388.1</v>
      </c>
      <c r="E7" s="13">
        <v>388.1</v>
      </c>
      <c r="F7" s="13">
        <v>0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53</v>
      </c>
      <c r="C9" s="13">
        <v>0</v>
      </c>
      <c r="D9" s="13">
        <v>70</v>
      </c>
      <c r="E9" s="13">
        <v>63.2</v>
      </c>
      <c r="F9" s="27">
        <f>C9+D9-E9</f>
        <v>6.8</v>
      </c>
      <c r="G9" s="26"/>
      <c r="H9" s="26"/>
    </row>
    <row r="10" s="2" customFormat="true" ht="30.95" customHeight="true" spans="1:8">
      <c r="A10" s="16" t="s">
        <v>3</v>
      </c>
      <c r="B10" s="17" t="s">
        <v>69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8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</row>
    <row r="12" s="1" customFormat="true" ht="45.75" customHeight="true" spans="1:8">
      <c r="A12" s="18">
        <v>2</v>
      </c>
      <c r="B12" s="19" t="s">
        <v>25</v>
      </c>
      <c r="C12" s="20">
        <v>491</v>
      </c>
      <c r="D12" s="20">
        <v>80</v>
      </c>
      <c r="E12" s="29">
        <v>74</v>
      </c>
      <c r="F12" s="20">
        <f t="shared" si="0"/>
        <v>497</v>
      </c>
      <c r="G12" s="32" t="s">
        <v>26</v>
      </c>
      <c r="H12" s="31" t="s">
        <v>13</v>
      </c>
    </row>
    <row r="13" s="1" customFormat="true" ht="34.5" customHeight="true" spans="1:8">
      <c r="A13" s="18">
        <v>3</v>
      </c>
      <c r="B13" s="19" t="s">
        <v>32</v>
      </c>
      <c r="C13" s="20">
        <v>329.0696598</v>
      </c>
      <c r="D13" s="20">
        <v>0</v>
      </c>
      <c r="E13" s="21">
        <v>21.1492512</v>
      </c>
      <c r="F13" s="20">
        <f t="shared" si="0"/>
        <v>307.9204086</v>
      </c>
      <c r="G13" s="32" t="s">
        <v>33</v>
      </c>
      <c r="H13" s="31" t="s">
        <v>34</v>
      </c>
    </row>
    <row r="14" s="1" customFormat="true" ht="30" customHeight="true" spans="1:8">
      <c r="A14" s="18">
        <v>4</v>
      </c>
      <c r="B14" s="19" t="s">
        <v>27</v>
      </c>
      <c r="C14" s="21">
        <v>285.024</v>
      </c>
      <c r="D14" s="21">
        <v>32.563</v>
      </c>
      <c r="E14" s="21">
        <v>37.481</v>
      </c>
      <c r="F14" s="20">
        <f t="shared" si="0"/>
        <v>280.106</v>
      </c>
      <c r="G14" s="32" t="s">
        <v>28</v>
      </c>
      <c r="H14" s="31" t="s">
        <v>29</v>
      </c>
    </row>
    <row r="15" s="1" customFormat="true" ht="34.5" customHeight="true" spans="1:8">
      <c r="A15" s="18">
        <v>5</v>
      </c>
      <c r="B15" s="19" t="s">
        <v>35</v>
      </c>
      <c r="C15" s="21">
        <v>68.1</v>
      </c>
      <c r="D15" s="21">
        <v>13</v>
      </c>
      <c r="E15" s="21">
        <v>16.2</v>
      </c>
      <c r="F15" s="20">
        <f t="shared" si="0"/>
        <v>64.9</v>
      </c>
      <c r="G15" s="32" t="s">
        <v>36</v>
      </c>
      <c r="H15" s="31" t="s">
        <v>58</v>
      </c>
    </row>
    <row r="16" s="1" customFormat="true" ht="19.5" customHeight="true" spans="1:8">
      <c r="A16" s="18">
        <v>6</v>
      </c>
      <c r="B16" s="22" t="s">
        <v>30</v>
      </c>
      <c r="C16" s="21">
        <v>48</v>
      </c>
      <c r="D16" s="21">
        <v>17</v>
      </c>
      <c r="E16" s="21">
        <v>16</v>
      </c>
      <c r="F16" s="20">
        <f t="shared" si="0"/>
        <v>49</v>
      </c>
      <c r="G16" s="32" t="s">
        <v>31</v>
      </c>
      <c r="H16" s="31" t="s">
        <v>13</v>
      </c>
    </row>
    <row r="17" s="1" customFormat="true" ht="29.25" customHeight="true" spans="1:8">
      <c r="A17" s="18">
        <v>7</v>
      </c>
      <c r="B17" s="19" t="s">
        <v>38</v>
      </c>
      <c r="C17" s="21">
        <v>33.607004</v>
      </c>
      <c r="D17" s="21">
        <v>27.1309</v>
      </c>
      <c r="E17" s="21">
        <v>30.708562</v>
      </c>
      <c r="F17" s="20">
        <f t="shared" si="0"/>
        <v>30.029342</v>
      </c>
      <c r="G17" s="32" t="s">
        <v>39</v>
      </c>
      <c r="H17" s="31" t="s">
        <v>57</v>
      </c>
    </row>
    <row r="18" s="1" customFormat="true" ht="29.25" customHeight="true" spans="1:8">
      <c r="A18" s="18">
        <v>8</v>
      </c>
      <c r="B18" s="19" t="s">
        <v>41</v>
      </c>
      <c r="C18" s="20">
        <v>771</v>
      </c>
      <c r="D18" s="20">
        <v>165</v>
      </c>
      <c r="E18" s="21">
        <v>120</v>
      </c>
      <c r="F18" s="20">
        <f t="shared" si="0"/>
        <v>816</v>
      </c>
      <c r="G18" s="32" t="s">
        <v>42</v>
      </c>
      <c r="H18" s="31" t="s">
        <v>13</v>
      </c>
    </row>
    <row r="19" s="3" customFormat="true" ht="24" customHeight="true" spans="1:8">
      <c r="A19" s="34" t="s">
        <v>43</v>
      </c>
      <c r="B19" s="35"/>
      <c r="C19" s="24">
        <f>SUM(C11:C18)+C7+C5+C9</f>
        <v>2825.8006638</v>
      </c>
      <c r="D19" s="24">
        <f>SUM(D11:D18)+D7+D5+D9</f>
        <v>1176.5039</v>
      </c>
      <c r="E19" s="24">
        <f>SUM(E11:E18)+E7+E5+E9</f>
        <v>1150.5488132</v>
      </c>
      <c r="F19" s="24">
        <f>SUM(F11:F18)+F7+F5+F9</f>
        <v>2851.7557506</v>
      </c>
      <c r="G19" s="33"/>
      <c r="H19" s="33"/>
    </row>
    <row r="20" ht="66" customHeight="true" spans="1:8">
      <c r="A20" s="36" t="s">
        <v>72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topLeftCell="A4" workbookViewId="0">
      <selection activeCell="F9" sqref="F9:F1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73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50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74</v>
      </c>
      <c r="C5" s="13">
        <v>868.52</v>
      </c>
      <c r="D5" s="13">
        <v>0</v>
      </c>
      <c r="E5" s="13">
        <v>0</v>
      </c>
      <c r="F5" s="13">
        <v>0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53</v>
      </c>
      <c r="C7" s="13">
        <v>0</v>
      </c>
      <c r="D7" s="13">
        <v>0</v>
      </c>
      <c r="E7" s="13">
        <v>152.7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69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v>1446</v>
      </c>
      <c r="G9" s="30" t="s">
        <v>24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525</v>
      </c>
      <c r="D10" s="20">
        <v>15</v>
      </c>
      <c r="E10" s="29">
        <v>49</v>
      </c>
      <c r="F10" s="20">
        <f t="shared" ref="F10:F16" si="0">C10+D10-E10</f>
        <v>491</v>
      </c>
      <c r="G10" s="32" t="s">
        <v>26</v>
      </c>
      <c r="H10" s="31" t="s">
        <v>13</v>
      </c>
    </row>
    <row r="11" s="1" customFormat="true" ht="34.5" customHeight="true" spans="1:8">
      <c r="A11" s="18">
        <v>3</v>
      </c>
      <c r="B11" s="19" t="s">
        <v>32</v>
      </c>
      <c r="C11" s="20">
        <v>347.6096598</v>
      </c>
      <c r="D11" s="20">
        <v>0</v>
      </c>
      <c r="E11" s="21">
        <v>18.54</v>
      </c>
      <c r="F11" s="20">
        <f t="shared" si="0"/>
        <v>329.0696598</v>
      </c>
      <c r="G11" s="32" t="s">
        <v>33</v>
      </c>
      <c r="H11" s="31" t="s">
        <v>34</v>
      </c>
    </row>
    <row r="12" s="1" customFormat="true" ht="30" customHeight="true" spans="1:8">
      <c r="A12" s="18">
        <v>4</v>
      </c>
      <c r="B12" s="19" t="s">
        <v>27</v>
      </c>
      <c r="C12" s="21">
        <v>308.624</v>
      </c>
      <c r="D12" s="21">
        <v>13.881</v>
      </c>
      <c r="E12" s="21">
        <v>37.481</v>
      </c>
      <c r="F12" s="20">
        <f t="shared" si="0"/>
        <v>285.024</v>
      </c>
      <c r="G12" s="32" t="s">
        <v>28</v>
      </c>
      <c r="H12" s="31" t="s">
        <v>29</v>
      </c>
    </row>
    <row r="13" s="1" customFormat="true" ht="34.5" customHeight="true" spans="1:8">
      <c r="A13" s="18">
        <v>5</v>
      </c>
      <c r="B13" s="19" t="s">
        <v>35</v>
      </c>
      <c r="C13" s="21">
        <v>67.5</v>
      </c>
      <c r="D13" s="21">
        <v>16.5</v>
      </c>
      <c r="E13" s="21">
        <v>15.9</v>
      </c>
      <c r="F13" s="20">
        <f t="shared" si="0"/>
        <v>68.1</v>
      </c>
      <c r="G13" s="32" t="s">
        <v>36</v>
      </c>
      <c r="H13" s="31" t="s">
        <v>58</v>
      </c>
    </row>
    <row r="14" s="1" customFormat="true" ht="19.5" customHeight="true" spans="1:8">
      <c r="A14" s="18">
        <v>6</v>
      </c>
      <c r="B14" s="22" t="s">
        <v>30</v>
      </c>
      <c r="C14" s="21">
        <v>58</v>
      </c>
      <c r="D14" s="21">
        <v>5</v>
      </c>
      <c r="E14" s="21">
        <v>15</v>
      </c>
      <c r="F14" s="20">
        <f t="shared" si="0"/>
        <v>48</v>
      </c>
      <c r="G14" s="32" t="s">
        <v>31</v>
      </c>
      <c r="H14" s="31" t="s">
        <v>13</v>
      </c>
    </row>
    <row r="15" s="1" customFormat="true" ht="29.25" customHeight="true" spans="1:8">
      <c r="A15" s="18">
        <v>7</v>
      </c>
      <c r="B15" s="19" t="s">
        <v>38</v>
      </c>
      <c r="C15" s="21">
        <v>38.423236</v>
      </c>
      <c r="D15" s="21">
        <v>18.69265</v>
      </c>
      <c r="E15" s="21">
        <v>23.508882</v>
      </c>
      <c r="F15" s="20">
        <f t="shared" si="0"/>
        <v>33.607004</v>
      </c>
      <c r="G15" s="32" t="s">
        <v>39</v>
      </c>
      <c r="H15" s="31" t="s">
        <v>57</v>
      </c>
    </row>
    <row r="16" s="1" customFormat="true" ht="29.25" customHeight="true" spans="1:8">
      <c r="A16" s="18">
        <v>8</v>
      </c>
      <c r="B16" s="19" t="s">
        <v>41</v>
      </c>
      <c r="C16" s="20">
        <v>699</v>
      </c>
      <c r="D16" s="20">
        <v>132</v>
      </c>
      <c r="E16" s="21">
        <v>60</v>
      </c>
      <c r="F16" s="20">
        <f t="shared" si="0"/>
        <v>771</v>
      </c>
      <c r="G16" s="32" t="s">
        <v>42</v>
      </c>
      <c r="H16" s="31" t="s">
        <v>13</v>
      </c>
    </row>
    <row r="17" s="3" customFormat="true" ht="24" customHeight="true" spans="1:8">
      <c r="A17" s="34" t="s">
        <v>43</v>
      </c>
      <c r="B17" s="35"/>
      <c r="C17" s="24">
        <f>SUM(C9:C16)+C7+C5</f>
        <v>3847.6768958</v>
      </c>
      <c r="D17" s="24">
        <f>SUM(D9:D16)+D7+D5</f>
        <v>201.07365</v>
      </c>
      <c r="E17" s="24">
        <f>SUM(E9:E16)+E7+E5</f>
        <v>372.129882</v>
      </c>
      <c r="F17" s="24">
        <f>SUM(F9:F16)+F7+F5</f>
        <v>3471.8006638</v>
      </c>
      <c r="G17" s="33"/>
      <c r="H17" s="33"/>
    </row>
    <row r="18" ht="66" customHeight="true" spans="1:8">
      <c r="A18" s="36" t="s">
        <v>75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scale="99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topLeftCell="A7" workbookViewId="0">
      <selection activeCell="G6" sqref="G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76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50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74</v>
      </c>
      <c r="C5" s="13">
        <v>709</v>
      </c>
      <c r="D5" s="13">
        <v>159.52</v>
      </c>
      <c r="E5" s="13">
        <v>0</v>
      </c>
      <c r="F5" s="13">
        <f>C5+D5-E5</f>
        <v>868.52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53</v>
      </c>
      <c r="C7" s="13">
        <v>162.9</v>
      </c>
      <c r="D7" s="13">
        <v>0</v>
      </c>
      <c r="E7" s="13">
        <v>162.9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69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f t="shared" ref="F9:F16" si="0">C9+D9-E9</f>
        <v>935</v>
      </c>
      <c r="G9" s="30" t="s">
        <v>24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560</v>
      </c>
      <c r="D10" s="20">
        <v>20</v>
      </c>
      <c r="E10" s="29">
        <v>55</v>
      </c>
      <c r="F10" s="20">
        <f t="shared" si="0"/>
        <v>525</v>
      </c>
      <c r="G10" s="32" t="s">
        <v>26</v>
      </c>
      <c r="H10" s="31" t="s">
        <v>13</v>
      </c>
    </row>
    <row r="11" s="1" customFormat="true" ht="30" customHeight="true" spans="1:8">
      <c r="A11" s="18">
        <v>3</v>
      </c>
      <c r="B11" s="19" t="s">
        <v>27</v>
      </c>
      <c r="C11" s="21">
        <v>359.643</v>
      </c>
      <c r="D11" s="21">
        <v>140.125</v>
      </c>
      <c r="E11" s="21">
        <v>191.144</v>
      </c>
      <c r="F11" s="20">
        <f t="shared" si="0"/>
        <v>308.624</v>
      </c>
      <c r="G11" s="32" t="s">
        <v>28</v>
      </c>
      <c r="H11" s="31" t="s">
        <v>29</v>
      </c>
    </row>
    <row r="12" s="1" customFormat="true" ht="34.5" customHeight="true" spans="1:8">
      <c r="A12" s="18">
        <v>4</v>
      </c>
      <c r="B12" s="19" t="s">
        <v>32</v>
      </c>
      <c r="C12" s="20">
        <v>295</v>
      </c>
      <c r="D12" s="20">
        <v>75.1009</v>
      </c>
      <c r="E12" s="21">
        <v>22.4912402</v>
      </c>
      <c r="F12" s="20">
        <f t="shared" si="0"/>
        <v>347.6096598</v>
      </c>
      <c r="G12" s="32" t="s">
        <v>33</v>
      </c>
      <c r="H12" s="31" t="s">
        <v>34</v>
      </c>
    </row>
    <row r="13" s="1" customFormat="true" ht="19.5" customHeight="true" spans="1:8">
      <c r="A13" s="18">
        <v>5</v>
      </c>
      <c r="B13" s="22" t="s">
        <v>30</v>
      </c>
      <c r="C13" s="21">
        <v>73</v>
      </c>
      <c r="D13" s="21">
        <v>2</v>
      </c>
      <c r="E13" s="21">
        <v>17</v>
      </c>
      <c r="F13" s="20">
        <f t="shared" si="0"/>
        <v>58</v>
      </c>
      <c r="G13" s="32" t="s">
        <v>31</v>
      </c>
      <c r="H13" s="31" t="s">
        <v>13</v>
      </c>
    </row>
    <row r="14" s="1" customFormat="true" ht="34.5" customHeight="true" spans="1:8">
      <c r="A14" s="18">
        <v>6</v>
      </c>
      <c r="B14" s="19" t="s">
        <v>35</v>
      </c>
      <c r="C14" s="21">
        <v>67.8</v>
      </c>
      <c r="D14" s="21">
        <v>16</v>
      </c>
      <c r="E14" s="21">
        <v>16.3</v>
      </c>
      <c r="F14" s="20">
        <f t="shared" si="0"/>
        <v>67.5</v>
      </c>
      <c r="G14" s="32" t="s">
        <v>36</v>
      </c>
      <c r="H14" s="31" t="s">
        <v>58</v>
      </c>
    </row>
    <row r="15" s="1" customFormat="true" ht="29.25" customHeight="true" spans="1:8">
      <c r="A15" s="18">
        <v>7</v>
      </c>
      <c r="B15" s="19" t="s">
        <v>38</v>
      </c>
      <c r="C15" s="21">
        <v>67.164526</v>
      </c>
      <c r="D15" s="21">
        <v>2.292</v>
      </c>
      <c r="E15" s="21">
        <v>31.03329</v>
      </c>
      <c r="F15" s="20">
        <f t="shared" si="0"/>
        <v>38.423236</v>
      </c>
      <c r="G15" s="32" t="s">
        <v>39</v>
      </c>
      <c r="H15" s="31" t="s">
        <v>57</v>
      </c>
    </row>
    <row r="16" s="1" customFormat="true" ht="29.25" customHeight="true" spans="1:8">
      <c r="A16" s="18">
        <v>8</v>
      </c>
      <c r="B16" s="19" t="s">
        <v>41</v>
      </c>
      <c r="C16" s="20">
        <v>485</v>
      </c>
      <c r="D16" s="20">
        <v>264</v>
      </c>
      <c r="E16" s="21">
        <v>50</v>
      </c>
      <c r="F16" s="20">
        <f t="shared" si="0"/>
        <v>699</v>
      </c>
      <c r="G16" s="32" t="s">
        <v>42</v>
      </c>
      <c r="H16" s="31" t="s">
        <v>13</v>
      </c>
    </row>
    <row r="17" s="3" customFormat="true" ht="30.95" customHeight="true" spans="1:8">
      <c r="A17" s="23" t="s">
        <v>43</v>
      </c>
      <c r="B17" s="23"/>
      <c r="C17" s="24">
        <f>SUM(C9:C16)+C7+C5</f>
        <v>3714.507526</v>
      </c>
      <c r="D17" s="24">
        <f>SUM(D9:D16)+D7+D5</f>
        <v>679.0379</v>
      </c>
      <c r="E17" s="24">
        <f>SUM(E9:E16)+E7+E5</f>
        <v>545.8685302</v>
      </c>
      <c r="F17" s="24">
        <f>SUM(F9:F16)+F7+F5</f>
        <v>3847.6768958</v>
      </c>
      <c r="G17" s="33"/>
      <c r="H17" s="33"/>
    </row>
    <row r="18" ht="51" customHeight="true" spans="1:8">
      <c r="A18" s="25" t="s">
        <v>77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6" sqref="F16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45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157.67</v>
      </c>
      <c r="D5" s="47">
        <v>73.06</v>
      </c>
      <c r="E5" s="47">
        <v>53.928</v>
      </c>
      <c r="F5" s="47">
        <f>C5+D5-E5</f>
        <v>176.802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864.062500000001</v>
      </c>
      <c r="D7" s="47">
        <v>323.46</v>
      </c>
      <c r="E7" s="47">
        <v>306.76</v>
      </c>
      <c r="F7" s="47">
        <f>C7+D7-E7</f>
        <v>880.762500000001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552.7</v>
      </c>
      <c r="D9" s="47">
        <v>20</v>
      </c>
      <c r="E9" s="47">
        <v>89.66</v>
      </c>
      <c r="F9" s="47">
        <f>C9+D9-E9</f>
        <v>483.04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145</v>
      </c>
      <c r="D12" s="47">
        <v>120.1</v>
      </c>
      <c r="E12" s="47">
        <v>64.1</v>
      </c>
      <c r="F12" s="47">
        <f t="shared" ref="F12:F18" si="0">C12+D12-E12</f>
        <v>201</v>
      </c>
      <c r="G12" s="55" t="s">
        <v>26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514.906</v>
      </c>
      <c r="D13" s="47">
        <v>39.36</v>
      </c>
      <c r="E13" s="47">
        <v>80.35</v>
      </c>
      <c r="F13" s="47">
        <f t="shared" si="0"/>
        <v>473.916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146.8504086</v>
      </c>
      <c r="D14" s="47">
        <v>0</v>
      </c>
      <c r="E14" s="47">
        <v>52</v>
      </c>
      <c r="F14" s="47">
        <f t="shared" si="0"/>
        <v>94.8504086</v>
      </c>
      <c r="G14" s="55" t="s">
        <v>33</v>
      </c>
      <c r="H14" s="56" t="s">
        <v>34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108.5</v>
      </c>
      <c r="D15" s="47">
        <v>16</v>
      </c>
      <c r="E15" s="47">
        <v>31.5</v>
      </c>
      <c r="F15" s="47">
        <f t="shared" si="0"/>
        <v>93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56.3</v>
      </c>
      <c r="D16" s="47">
        <v>15.5</v>
      </c>
      <c r="E16" s="47">
        <v>16.5</v>
      </c>
      <c r="F16" s="47">
        <f t="shared" si="0"/>
        <v>55.3</v>
      </c>
      <c r="G16" s="55" t="s">
        <v>36</v>
      </c>
      <c r="H16" s="56" t="s">
        <v>37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44.619342</v>
      </c>
      <c r="D17" s="47">
        <v>23.9</v>
      </c>
      <c r="E17" s="47">
        <v>44.12</v>
      </c>
      <c r="F17" s="47">
        <f t="shared" si="0"/>
        <v>24.399342</v>
      </c>
      <c r="G17" s="55" t="s">
        <v>39</v>
      </c>
      <c r="H17" s="56" t="s">
        <v>40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597.4</v>
      </c>
      <c r="D18" s="47">
        <v>99</v>
      </c>
      <c r="E18" s="47">
        <v>39.3</v>
      </c>
      <c r="F18" s="47">
        <f t="shared" si="0"/>
        <v>657.1</v>
      </c>
      <c r="G18" s="55" t="s">
        <v>42</v>
      </c>
      <c r="H18" s="56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3188.0082506</v>
      </c>
      <c r="D19" s="54">
        <f>SUM(D11:D18)+D7+D5+D9</f>
        <v>730.38</v>
      </c>
      <c r="E19" s="54">
        <f>SUM(E11:E18)+E7+E5+E9</f>
        <v>778.218</v>
      </c>
      <c r="F19" s="54">
        <f>SUM(F11:F18)+F7+F5+F9</f>
        <v>3140.1702506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46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189.91</v>
      </c>
      <c r="D5" s="47">
        <v>86.5</v>
      </c>
      <c r="E5" s="47">
        <f>118+0.74</f>
        <v>118.74</v>
      </c>
      <c r="F5" s="47">
        <f>C5+D5-E5</f>
        <v>157.67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1021.0625</v>
      </c>
      <c r="D7" s="47">
        <v>311.49</v>
      </c>
      <c r="E7" s="47">
        <v>468.49</v>
      </c>
      <c r="F7" s="47">
        <f>C7+D7-E7</f>
        <v>864.062500000001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696.41</v>
      </c>
      <c r="D9" s="47">
        <v>42.8</v>
      </c>
      <c r="E9" s="47">
        <v>186.51</v>
      </c>
      <c r="F9" s="47">
        <f>C9+D9-E9</f>
        <v>552.7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161</v>
      </c>
      <c r="D12" s="47">
        <v>59</v>
      </c>
      <c r="E12" s="47">
        <v>75</v>
      </c>
      <c r="F12" s="47">
        <f t="shared" ref="F12:F18" si="0">C12+D12-E12</f>
        <v>145</v>
      </c>
      <c r="G12" s="55" t="s">
        <v>26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510.356</v>
      </c>
      <c r="D13" s="47">
        <v>59.43</v>
      </c>
      <c r="E13" s="47">
        <v>54.88</v>
      </c>
      <c r="F13" s="47">
        <f t="shared" si="0"/>
        <v>514.906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210.8504086</v>
      </c>
      <c r="D14" s="47">
        <v>0</v>
      </c>
      <c r="E14" s="47">
        <v>64</v>
      </c>
      <c r="F14" s="47">
        <f t="shared" si="0"/>
        <v>146.8504086</v>
      </c>
      <c r="G14" s="55" t="s">
        <v>33</v>
      </c>
      <c r="H14" s="56" t="s">
        <v>34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107.5</v>
      </c>
      <c r="D15" s="47">
        <v>16</v>
      </c>
      <c r="E15" s="47">
        <v>15</v>
      </c>
      <c r="F15" s="47">
        <f t="shared" si="0"/>
        <v>108.5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60.3</v>
      </c>
      <c r="D16" s="47">
        <v>14.5</v>
      </c>
      <c r="E16" s="47">
        <v>18.5</v>
      </c>
      <c r="F16" s="47">
        <f t="shared" si="0"/>
        <v>56.3</v>
      </c>
      <c r="G16" s="55" t="s">
        <v>36</v>
      </c>
      <c r="H16" s="56" t="s">
        <v>37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93.169342</v>
      </c>
      <c r="D17" s="47">
        <v>18.05</v>
      </c>
      <c r="E17" s="47">
        <v>66.6</v>
      </c>
      <c r="F17" s="47">
        <f t="shared" si="0"/>
        <v>44.619342</v>
      </c>
      <c r="G17" s="55" t="s">
        <v>39</v>
      </c>
      <c r="H17" s="56" t="s">
        <v>40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677</v>
      </c>
      <c r="D18" s="47">
        <v>0</v>
      </c>
      <c r="E18" s="47">
        <v>79.6</v>
      </c>
      <c r="F18" s="47">
        <f t="shared" si="0"/>
        <v>597.4</v>
      </c>
      <c r="G18" s="55" t="s">
        <v>42</v>
      </c>
      <c r="H18" s="56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3727.5582506</v>
      </c>
      <c r="D19" s="54">
        <f>SUM(D11:D18)+D7+D5+D9</f>
        <v>607.77</v>
      </c>
      <c r="E19" s="54">
        <f>SUM(E11:E18)+E7+E5+E9</f>
        <v>1147.32</v>
      </c>
      <c r="F19" s="54">
        <f>SUM(F11:F18)+F7+F5+F9</f>
        <v>3188.0082506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298.56</v>
      </c>
      <c r="D5" s="47">
        <v>92.83</v>
      </c>
      <c r="E5" s="47">
        <v>145.8</v>
      </c>
      <c r="F5" s="47">
        <f>C5+D5-E5-55.68</f>
        <v>189.91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1029.3025</v>
      </c>
      <c r="D7" s="47">
        <v>388.35</v>
      </c>
      <c r="E7" s="47">
        <v>396.59</v>
      </c>
      <c r="F7" s="47">
        <f>C7+D7-E7</f>
        <v>1021.0625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669.77</v>
      </c>
      <c r="D9" s="47">
        <v>369.17</v>
      </c>
      <c r="E9" s="47">
        <v>342.53</v>
      </c>
      <c r="F9" s="47">
        <f>C9+D9-E9</f>
        <v>696.41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230</v>
      </c>
      <c r="D12" s="47">
        <v>45</v>
      </c>
      <c r="E12" s="47">
        <v>114</v>
      </c>
      <c r="F12" s="47">
        <f t="shared" ref="F12:F18" si="0">C12+D12-E12</f>
        <v>161</v>
      </c>
      <c r="G12" s="55" t="s">
        <v>26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462.266</v>
      </c>
      <c r="D13" s="47">
        <v>196.85</v>
      </c>
      <c r="E13" s="47">
        <v>148.76</v>
      </c>
      <c r="F13" s="47">
        <f t="shared" si="0"/>
        <v>510.356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283.1404086</v>
      </c>
      <c r="D14" s="47">
        <v>4.5</v>
      </c>
      <c r="E14" s="47">
        <v>76.79</v>
      </c>
      <c r="F14" s="47">
        <f t="shared" si="0"/>
        <v>210.8504086</v>
      </c>
      <c r="G14" s="55" t="s">
        <v>33</v>
      </c>
      <c r="H14" s="56" t="s">
        <v>34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117.5</v>
      </c>
      <c r="D15" s="47">
        <v>11</v>
      </c>
      <c r="E15" s="47">
        <v>21</v>
      </c>
      <c r="F15" s="47">
        <f t="shared" si="0"/>
        <v>107.5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38</v>
      </c>
      <c r="C16" s="47">
        <v>112.679342</v>
      </c>
      <c r="D16" s="47">
        <v>10.81</v>
      </c>
      <c r="E16" s="47">
        <v>30.32</v>
      </c>
      <c r="F16" s="47">
        <f t="shared" si="0"/>
        <v>93.169342</v>
      </c>
      <c r="G16" s="55" t="s">
        <v>39</v>
      </c>
      <c r="H16" s="56" t="s">
        <v>40</v>
      </c>
      <c r="J16" s="37"/>
    </row>
    <row r="17" s="1" customFormat="true" ht="27" customHeight="true" spans="1:10">
      <c r="A17" s="45">
        <v>7</v>
      </c>
      <c r="B17" s="46" t="s">
        <v>35</v>
      </c>
      <c r="C17" s="47">
        <v>65.3</v>
      </c>
      <c r="D17" s="47">
        <v>13</v>
      </c>
      <c r="E17" s="47">
        <v>18</v>
      </c>
      <c r="F17" s="47">
        <f t="shared" si="0"/>
        <v>60.3</v>
      </c>
      <c r="G17" s="55" t="s">
        <v>36</v>
      </c>
      <c r="H17" s="56" t="s">
        <v>37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752.4</v>
      </c>
      <c r="D18" s="47">
        <v>0</v>
      </c>
      <c r="E18" s="47">
        <v>75.4</v>
      </c>
      <c r="F18" s="47">
        <f t="shared" si="0"/>
        <v>677</v>
      </c>
      <c r="G18" s="55" t="s">
        <v>42</v>
      </c>
      <c r="H18" s="56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4020.9182506</v>
      </c>
      <c r="D19" s="54">
        <f>SUM(D11:D18)+D7+D5+D9</f>
        <v>1131.51</v>
      </c>
      <c r="E19" s="54">
        <f>SUM(E11:E18)+E7+E5+E9</f>
        <v>1369.19</v>
      </c>
      <c r="F19" s="54">
        <f>SUM(F11:F18)+F7+F5+F9</f>
        <v>3727.5582506</v>
      </c>
      <c r="G19" s="57"/>
      <c r="H19" s="57"/>
    </row>
    <row r="20" s="3" customFormat="true" ht="27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view="pageBreakPreview" zoomScale="87" zoomScaleNormal="87" zoomScaleSheetLayoutView="87" topLeftCell="A4" workbookViewId="0">
      <selection activeCell="O12" sqref="O12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30" customHeight="true" spans="1:8">
      <c r="A3" s="43" t="s">
        <v>48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179.99</v>
      </c>
      <c r="D5" s="47">
        <v>444.39</v>
      </c>
      <c r="E5" s="47">
        <v>325.82</v>
      </c>
      <c r="F5" s="47">
        <f>C5+D5-E5</f>
        <v>298.56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978.362500000001</v>
      </c>
      <c r="D7" s="47">
        <v>521.25</v>
      </c>
      <c r="E7" s="47">
        <v>470.31</v>
      </c>
      <c r="F7" s="47">
        <f>C7+D7-E7</f>
        <v>1029.3025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656.54</v>
      </c>
      <c r="D9" s="47">
        <v>552.43</v>
      </c>
      <c r="E9" s="47">
        <v>539.2</v>
      </c>
      <c r="F9" s="47">
        <f>C9+D9-E9</f>
        <v>669.77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9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50">
        <v>0</v>
      </c>
      <c r="D11" s="50">
        <v>0</v>
      </c>
      <c r="E11" s="51">
        <v>0</v>
      </c>
      <c r="F11" s="50">
        <f t="shared" ref="F11:F18" si="0"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50">
        <v>264</v>
      </c>
      <c r="D12" s="50">
        <v>41</v>
      </c>
      <c r="E12" s="51">
        <v>75</v>
      </c>
      <c r="F12" s="50">
        <f t="shared" si="0"/>
        <v>230</v>
      </c>
      <c r="G12" s="55" t="s">
        <v>26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51">
        <v>425.376</v>
      </c>
      <c r="D13" s="51">
        <v>80.02</v>
      </c>
      <c r="E13" s="51">
        <v>43.13</v>
      </c>
      <c r="F13" s="50">
        <f t="shared" si="0"/>
        <v>462.266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50">
        <v>328.1404086</v>
      </c>
      <c r="D14" s="50">
        <v>0</v>
      </c>
      <c r="E14" s="51">
        <v>45</v>
      </c>
      <c r="F14" s="50">
        <f t="shared" si="0"/>
        <v>283.1404086</v>
      </c>
      <c r="G14" s="55" t="s">
        <v>33</v>
      </c>
      <c r="H14" s="56" t="s">
        <v>34</v>
      </c>
      <c r="J14" s="37"/>
    </row>
    <row r="15" s="1" customFormat="true" ht="27" customHeight="true" spans="1:10">
      <c r="A15" s="45">
        <v>5</v>
      </c>
      <c r="B15" s="46" t="s">
        <v>30</v>
      </c>
      <c r="C15" s="51">
        <v>110.5</v>
      </c>
      <c r="D15" s="51">
        <v>26</v>
      </c>
      <c r="E15" s="51">
        <v>19</v>
      </c>
      <c r="F15" s="50">
        <f t="shared" si="0"/>
        <v>117.5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38</v>
      </c>
      <c r="C16" s="51">
        <v>94.479342</v>
      </c>
      <c r="D16" s="51">
        <v>56.5</v>
      </c>
      <c r="E16" s="51">
        <v>38.3</v>
      </c>
      <c r="F16" s="50">
        <f t="shared" si="0"/>
        <v>112.679342</v>
      </c>
      <c r="G16" s="55" t="s">
        <v>39</v>
      </c>
      <c r="H16" s="56" t="s">
        <v>40</v>
      </c>
      <c r="J16" s="37"/>
    </row>
    <row r="17" s="1" customFormat="true" ht="27" customHeight="true" spans="1:10">
      <c r="A17" s="45">
        <v>7</v>
      </c>
      <c r="B17" s="46" t="s">
        <v>35</v>
      </c>
      <c r="C17" s="51">
        <v>70.3</v>
      </c>
      <c r="D17" s="51">
        <v>14</v>
      </c>
      <c r="E17" s="51">
        <v>19</v>
      </c>
      <c r="F17" s="50">
        <f t="shared" si="0"/>
        <v>65.3</v>
      </c>
      <c r="G17" s="55" t="s">
        <v>36</v>
      </c>
      <c r="H17" s="56" t="s">
        <v>37</v>
      </c>
      <c r="J17" s="37"/>
    </row>
    <row r="18" s="1" customFormat="true" ht="27" customHeight="true" spans="1:10">
      <c r="A18" s="45">
        <v>8</v>
      </c>
      <c r="B18" s="46" t="s">
        <v>41</v>
      </c>
      <c r="C18" s="50">
        <v>791.3</v>
      </c>
      <c r="D18" s="50">
        <v>0</v>
      </c>
      <c r="E18" s="51">
        <v>38.9</v>
      </c>
      <c r="F18" s="50">
        <f t="shared" si="0"/>
        <v>752.4</v>
      </c>
      <c r="G18" s="55" t="s">
        <v>42</v>
      </c>
      <c r="H18" s="56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3898.9882506</v>
      </c>
      <c r="D19" s="54">
        <f>SUM(D11:D18)+D7+D5+D9</f>
        <v>1735.59</v>
      </c>
      <c r="E19" s="54">
        <f>SUM(E11:E18)+E7+E5+E9</f>
        <v>1613.66</v>
      </c>
      <c r="F19" s="54">
        <f>SUM(F11:F18)+F7+F5+F9</f>
        <v>4020.9182506</v>
      </c>
      <c r="G19" s="57"/>
      <c r="H19" s="57"/>
    </row>
    <row r="20" ht="20.25" customHeight="true"/>
  </sheetData>
  <mergeCells count="3">
    <mergeCell ref="A2:H2"/>
    <mergeCell ref="A3:H3"/>
    <mergeCell ref="A19:B19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3" workbookViewId="0">
      <selection activeCell="E14" sqref="E1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49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50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1298.93</v>
      </c>
      <c r="D5" s="13">
        <v>140.59</v>
      </c>
      <c r="E5" s="13">
        <f>92.74+1166.79</f>
        <v>1259.53</v>
      </c>
      <c r="F5" s="13">
        <f>C5+D5-E5</f>
        <v>179.99</v>
      </c>
      <c r="G5" s="26" t="s">
        <v>51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52</v>
      </c>
      <c r="C7" s="13">
        <v>992.6425</v>
      </c>
      <c r="D7" s="13">
        <v>547.95</v>
      </c>
      <c r="E7" s="13">
        <v>562.23</v>
      </c>
      <c r="F7" s="13">
        <f>C7+D7-E7</f>
        <v>978.3625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53</v>
      </c>
      <c r="C9" s="13">
        <v>636.22</v>
      </c>
      <c r="D9" s="13">
        <v>524.11</v>
      </c>
      <c r="E9" s="13">
        <v>503.79</v>
      </c>
      <c r="F9" s="13">
        <f>C9+D9-E9</f>
        <v>656.54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248</v>
      </c>
      <c r="D12" s="20">
        <v>86</v>
      </c>
      <c r="E12" s="29">
        <v>70</v>
      </c>
      <c r="F12" s="20">
        <f t="shared" si="0"/>
        <v>264</v>
      </c>
      <c r="G12" s="32" t="s">
        <v>54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442.086</v>
      </c>
      <c r="D13" s="21">
        <v>20.86</v>
      </c>
      <c r="E13" s="21">
        <v>37.57</v>
      </c>
      <c r="F13" s="20">
        <f t="shared" si="0"/>
        <v>425.376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32</v>
      </c>
      <c r="C14" s="20">
        <v>347.3404086</v>
      </c>
      <c r="D14" s="20">
        <v>0</v>
      </c>
      <c r="E14" s="21">
        <v>19.2</v>
      </c>
      <c r="F14" s="20">
        <f t="shared" si="0"/>
        <v>328.1404086</v>
      </c>
      <c r="G14" s="32" t="s">
        <v>55</v>
      </c>
      <c r="H14" s="31" t="s">
        <v>56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86.5</v>
      </c>
      <c r="D15" s="21">
        <v>41</v>
      </c>
      <c r="E15" s="21">
        <v>17</v>
      </c>
      <c r="F15" s="20">
        <f t="shared" si="0"/>
        <v>110.5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38</v>
      </c>
      <c r="C16" s="21">
        <v>83.889342</v>
      </c>
      <c r="D16" s="21">
        <v>25.98</v>
      </c>
      <c r="E16" s="21">
        <v>15.39</v>
      </c>
      <c r="F16" s="20">
        <f t="shared" si="0"/>
        <v>94.479342</v>
      </c>
      <c r="G16" s="32" t="s">
        <v>39</v>
      </c>
      <c r="H16" s="31" t="s">
        <v>57</v>
      </c>
      <c r="J16" s="37"/>
    </row>
    <row r="17" s="1" customFormat="true" ht="34.5" customHeight="true" spans="1:10">
      <c r="A17" s="18">
        <v>7</v>
      </c>
      <c r="B17" s="19" t="s">
        <v>35</v>
      </c>
      <c r="C17" s="21">
        <v>76.3</v>
      </c>
      <c r="D17" s="21">
        <v>15.5</v>
      </c>
      <c r="E17" s="21">
        <v>21.5</v>
      </c>
      <c r="F17" s="20">
        <f t="shared" si="0"/>
        <v>70.3</v>
      </c>
      <c r="G17" s="32" t="s">
        <v>36</v>
      </c>
      <c r="H17" s="31" t="s">
        <v>58</v>
      </c>
      <c r="J17" s="37"/>
    </row>
    <row r="18" s="1" customFormat="true" ht="34.5" customHeight="true" spans="1:10">
      <c r="A18" s="18">
        <v>8</v>
      </c>
      <c r="B18" s="19" t="s">
        <v>41</v>
      </c>
      <c r="C18" s="20">
        <v>806.8</v>
      </c>
      <c r="D18" s="20">
        <v>14.3</v>
      </c>
      <c r="E18" s="21">
        <v>29.8</v>
      </c>
      <c r="F18" s="20">
        <f t="shared" si="0"/>
        <v>791.3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5018.7082506</v>
      </c>
      <c r="D19" s="24">
        <f>SUM(D11:D18)+D7+D5+D9</f>
        <v>1416.29</v>
      </c>
      <c r="E19" s="24">
        <f>SUM(E11:E18)+E7+E5+E9</f>
        <v>2536.01</v>
      </c>
      <c r="F19" s="24">
        <f>SUM(F11:F18)+F7+F5+F9</f>
        <v>3898.9882506</v>
      </c>
      <c r="G19" s="33"/>
      <c r="H19" s="33"/>
    </row>
    <row r="20" ht="66" customHeight="true" spans="1:8">
      <c r="A20" s="36" t="s">
        <v>59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0" workbookViewId="0">
      <selection activeCell="J10" sqref="J10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60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50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951.5</v>
      </c>
      <c r="D5" s="13">
        <v>391.55</v>
      </c>
      <c r="E5" s="13">
        <v>44.12</v>
      </c>
      <c r="F5" s="13">
        <f>C5+D5-E5</f>
        <v>1298.93</v>
      </c>
      <c r="G5" s="26" t="s">
        <v>51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52</v>
      </c>
      <c r="C7" s="13">
        <v>919.722500000001</v>
      </c>
      <c r="D7" s="13">
        <v>837.8</v>
      </c>
      <c r="E7" s="13">
        <v>764.88</v>
      </c>
      <c r="F7" s="13">
        <f>C7+D7-E7</f>
        <v>992.642500000001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53</v>
      </c>
      <c r="C9" s="13">
        <v>528.26</v>
      </c>
      <c r="D9" s="13">
        <v>309.06</v>
      </c>
      <c r="E9" s="13">
        <v>201.1</v>
      </c>
      <c r="F9" s="13">
        <f>C9+D9-E9</f>
        <v>636.22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251</v>
      </c>
      <c r="D12" s="20">
        <v>95</v>
      </c>
      <c r="E12" s="29">
        <v>98</v>
      </c>
      <c r="F12" s="20">
        <f t="shared" si="0"/>
        <v>248</v>
      </c>
      <c r="G12" s="32" t="s">
        <v>54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469.946</v>
      </c>
      <c r="D13" s="21">
        <v>26.6</v>
      </c>
      <c r="E13" s="21">
        <v>54.46</v>
      </c>
      <c r="F13" s="20">
        <f t="shared" si="0"/>
        <v>442.086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32</v>
      </c>
      <c r="C14" s="20">
        <v>287.6304086</v>
      </c>
      <c r="D14" s="20">
        <v>69.03</v>
      </c>
      <c r="E14" s="21">
        <v>9.32</v>
      </c>
      <c r="F14" s="20">
        <f t="shared" si="0"/>
        <v>347.3404086</v>
      </c>
      <c r="G14" s="32" t="s">
        <v>55</v>
      </c>
      <c r="H14" s="31" t="s">
        <v>56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100</v>
      </c>
      <c r="D15" s="21">
        <v>3.5</v>
      </c>
      <c r="E15" s="21">
        <v>17</v>
      </c>
      <c r="F15" s="20">
        <f t="shared" si="0"/>
        <v>86.5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38</v>
      </c>
      <c r="C16" s="21">
        <v>88.689342</v>
      </c>
      <c r="D16" s="21">
        <v>37</v>
      </c>
      <c r="E16" s="21">
        <v>41.8</v>
      </c>
      <c r="F16" s="20">
        <f t="shared" si="0"/>
        <v>83.889342</v>
      </c>
      <c r="G16" s="32" t="s">
        <v>39</v>
      </c>
      <c r="H16" s="31" t="s">
        <v>57</v>
      </c>
      <c r="J16" s="37"/>
    </row>
    <row r="17" s="1" customFormat="true" ht="34.5" customHeight="true" spans="1:10">
      <c r="A17" s="18">
        <v>7</v>
      </c>
      <c r="B17" s="19" t="s">
        <v>35</v>
      </c>
      <c r="C17" s="21">
        <v>81.3</v>
      </c>
      <c r="D17" s="21">
        <v>15</v>
      </c>
      <c r="E17" s="21">
        <v>20</v>
      </c>
      <c r="F17" s="20">
        <f t="shared" si="0"/>
        <v>76.3</v>
      </c>
      <c r="G17" s="32" t="s">
        <v>36</v>
      </c>
      <c r="H17" s="31" t="s">
        <v>58</v>
      </c>
      <c r="J17" s="37"/>
    </row>
    <row r="18" s="1" customFormat="true" ht="34.5" customHeight="true" spans="1:10">
      <c r="A18" s="18">
        <v>8</v>
      </c>
      <c r="B18" s="19" t="s">
        <v>41</v>
      </c>
      <c r="C18" s="20">
        <v>811.7</v>
      </c>
      <c r="D18" s="20">
        <v>33</v>
      </c>
      <c r="E18" s="21">
        <v>37.9</v>
      </c>
      <c r="F18" s="20">
        <f t="shared" si="0"/>
        <v>806.8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4489.7482506</v>
      </c>
      <c r="D19" s="24">
        <f>SUM(D11:D18)+D7+D5+D9</f>
        <v>1817.54</v>
      </c>
      <c r="E19" s="24">
        <f>SUM(E11:E18)+E7+E5+E9</f>
        <v>1288.58</v>
      </c>
      <c r="F19" s="24">
        <f>SUM(F11:F18)+F7+F5+F9</f>
        <v>5018.7082506</v>
      </c>
      <c r="G19" s="33"/>
      <c r="H19" s="33"/>
    </row>
    <row r="20" ht="66" customHeight="true" spans="1:8">
      <c r="A20" s="36" t="s">
        <v>61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D19" sqref="D19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62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50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486.06</v>
      </c>
      <c r="D5" s="13">
        <f>337.63+384.96</f>
        <v>722.59</v>
      </c>
      <c r="E5" s="13">
        <f>143.31+C5-372.22</f>
        <v>257.15</v>
      </c>
      <c r="F5" s="13">
        <f>C5+D5-E5</f>
        <v>951.5</v>
      </c>
      <c r="G5" s="26" t="s">
        <v>51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52</v>
      </c>
      <c r="C7" s="13">
        <v>819.72</v>
      </c>
      <c r="D7" s="13">
        <v>1228.0525</v>
      </c>
      <c r="E7" s="13">
        <v>1128.05</v>
      </c>
      <c r="F7" s="13">
        <f>C7+D7-E7</f>
        <v>919.7225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53</v>
      </c>
      <c r="C9" s="13">
        <v>127.5</v>
      </c>
      <c r="D9" s="13">
        <v>727.19</v>
      </c>
      <c r="E9" s="13">
        <v>326.43</v>
      </c>
      <c r="F9" s="13">
        <f>C9+D9-E9</f>
        <v>528.26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266</v>
      </c>
      <c r="D12" s="20">
        <v>155</v>
      </c>
      <c r="E12" s="29">
        <v>170</v>
      </c>
      <c r="F12" s="20">
        <f t="shared" ref="F12:F18" si="0">C12+D12-E12</f>
        <v>251</v>
      </c>
      <c r="G12" s="32" t="s">
        <v>54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452.316</v>
      </c>
      <c r="D13" s="21">
        <v>46.47</v>
      </c>
      <c r="E13" s="21">
        <v>28.84</v>
      </c>
      <c r="F13" s="20">
        <f t="shared" si="0"/>
        <v>469.946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32</v>
      </c>
      <c r="C14" s="20">
        <v>296.5504086</v>
      </c>
      <c r="D14" s="20">
        <v>0</v>
      </c>
      <c r="E14" s="21">
        <v>8.92</v>
      </c>
      <c r="F14" s="20">
        <f t="shared" si="0"/>
        <v>287.6304086</v>
      </c>
      <c r="G14" s="32" t="s">
        <v>55</v>
      </c>
      <c r="H14" s="31" t="s">
        <v>56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95</v>
      </c>
      <c r="D15" s="21">
        <v>33</v>
      </c>
      <c r="E15" s="21">
        <v>28</v>
      </c>
      <c r="F15" s="20">
        <f t="shared" si="0"/>
        <v>100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38</v>
      </c>
      <c r="C16" s="21">
        <v>59.919342</v>
      </c>
      <c r="D16" s="21">
        <v>65.1</v>
      </c>
      <c r="E16" s="21">
        <v>36.33</v>
      </c>
      <c r="F16" s="20">
        <f t="shared" si="0"/>
        <v>88.689342</v>
      </c>
      <c r="G16" s="32" t="s">
        <v>39</v>
      </c>
      <c r="H16" s="31" t="s">
        <v>57</v>
      </c>
      <c r="J16" s="37"/>
    </row>
    <row r="17" s="1" customFormat="true" ht="34.5" customHeight="true" spans="1:10">
      <c r="A17" s="18">
        <v>7</v>
      </c>
      <c r="B17" s="19" t="s">
        <v>35</v>
      </c>
      <c r="C17" s="21">
        <v>82.3</v>
      </c>
      <c r="D17" s="21">
        <v>20</v>
      </c>
      <c r="E17" s="21">
        <v>21</v>
      </c>
      <c r="F17" s="20">
        <f t="shared" si="0"/>
        <v>81.3</v>
      </c>
      <c r="G17" s="32" t="s">
        <v>36</v>
      </c>
      <c r="H17" s="31" t="s">
        <v>58</v>
      </c>
      <c r="J17" s="37"/>
    </row>
    <row r="18" s="1" customFormat="true" ht="34.5" customHeight="true" spans="1:10">
      <c r="A18" s="18">
        <v>8</v>
      </c>
      <c r="B18" s="19" t="s">
        <v>41</v>
      </c>
      <c r="C18" s="20">
        <v>863</v>
      </c>
      <c r="D18" s="20">
        <v>33</v>
      </c>
      <c r="E18" s="21">
        <v>84.3</v>
      </c>
      <c r="F18" s="20">
        <f t="shared" si="0"/>
        <v>811.7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4348.3657506</v>
      </c>
      <c r="D19" s="24">
        <f>SUM(D11:D18)+D7+D5+D9</f>
        <v>3030.4025</v>
      </c>
      <c r="E19" s="24">
        <f>SUM(E11:E18)+E7+E5+E9</f>
        <v>2089.02</v>
      </c>
      <c r="F19" s="24">
        <f>SUM(F11:F18)+F7+F5+F9</f>
        <v>4489.7482506</v>
      </c>
      <c r="G19" s="33"/>
      <c r="H19" s="33"/>
    </row>
    <row r="20" ht="66" customHeight="true" spans="1:8">
      <c r="A20" s="36" t="s">
        <v>61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D6" sqref="D6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63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50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1191.96</v>
      </c>
      <c r="E5" s="13">
        <v>705.9</v>
      </c>
      <c r="F5" s="13">
        <v>486.06</v>
      </c>
      <c r="G5" s="26" t="s">
        <v>51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52</v>
      </c>
      <c r="C7" s="13">
        <v>621.5</v>
      </c>
      <c r="D7" s="13">
        <v>1331.23</v>
      </c>
      <c r="E7" s="13">
        <v>1133.01</v>
      </c>
      <c r="F7" s="13">
        <f>C7+D7-E7</f>
        <v>819.72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53</v>
      </c>
      <c r="C9" s="13">
        <v>0</v>
      </c>
      <c r="D9" s="13">
        <v>630</v>
      </c>
      <c r="E9" s="13">
        <v>502.5</v>
      </c>
      <c r="F9" s="13">
        <f>C9+D9-E9</f>
        <v>127.5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526</v>
      </c>
      <c r="D12" s="20">
        <v>149</v>
      </c>
      <c r="E12" s="29">
        <v>409</v>
      </c>
      <c r="F12" s="20">
        <f t="shared" si="0"/>
        <v>266</v>
      </c>
      <c r="G12" s="32" t="s">
        <v>54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396.016</v>
      </c>
      <c r="D13" s="21">
        <v>87.77</v>
      </c>
      <c r="E13" s="21">
        <v>31.47</v>
      </c>
      <c r="F13" s="20">
        <f t="shared" si="0"/>
        <v>452.316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32</v>
      </c>
      <c r="C14" s="20">
        <v>301.0204086</v>
      </c>
      <c r="D14" s="20">
        <v>0.82</v>
      </c>
      <c r="E14" s="21">
        <v>5.29</v>
      </c>
      <c r="F14" s="20">
        <f t="shared" si="0"/>
        <v>296.5504086</v>
      </c>
      <c r="G14" s="32" t="s">
        <v>55</v>
      </c>
      <c r="H14" s="31" t="s">
        <v>56</v>
      </c>
      <c r="J14" s="37"/>
    </row>
    <row r="15" s="1" customFormat="true" ht="34.5" customHeight="true" spans="1:10">
      <c r="A15" s="18">
        <v>5</v>
      </c>
      <c r="B15" s="19" t="s">
        <v>35</v>
      </c>
      <c r="C15" s="21">
        <v>72.3</v>
      </c>
      <c r="D15" s="21">
        <v>25.5</v>
      </c>
      <c r="E15" s="21">
        <v>15.5</v>
      </c>
      <c r="F15" s="20">
        <f t="shared" si="0"/>
        <v>82.3</v>
      </c>
      <c r="G15" s="32" t="s">
        <v>36</v>
      </c>
      <c r="H15" s="31" t="s">
        <v>58</v>
      </c>
      <c r="J15" s="37"/>
    </row>
    <row r="16" s="1" customFormat="true" ht="32.25" customHeight="true" spans="1:10">
      <c r="A16" s="18">
        <v>6</v>
      </c>
      <c r="B16" s="22" t="s">
        <v>30</v>
      </c>
      <c r="C16" s="21">
        <v>70</v>
      </c>
      <c r="D16" s="21">
        <v>44</v>
      </c>
      <c r="E16" s="21">
        <v>19</v>
      </c>
      <c r="F16" s="20">
        <f t="shared" si="0"/>
        <v>95</v>
      </c>
      <c r="G16" s="32" t="s">
        <v>31</v>
      </c>
      <c r="H16" s="31" t="s">
        <v>13</v>
      </c>
      <c r="J16" s="37"/>
    </row>
    <row r="17" s="1" customFormat="true" ht="33.75" customHeight="true" spans="1:10">
      <c r="A17" s="18">
        <v>7</v>
      </c>
      <c r="B17" s="19" t="s">
        <v>38</v>
      </c>
      <c r="C17" s="21">
        <v>36.579342</v>
      </c>
      <c r="D17" s="21">
        <v>53.38</v>
      </c>
      <c r="E17" s="21">
        <v>30.04</v>
      </c>
      <c r="F17" s="20">
        <f t="shared" si="0"/>
        <v>59.919342</v>
      </c>
      <c r="G17" s="32" t="s">
        <v>39</v>
      </c>
      <c r="H17" s="31" t="s">
        <v>57</v>
      </c>
      <c r="J17" s="37"/>
    </row>
    <row r="18" s="1" customFormat="true" ht="34.5" customHeight="true" spans="1:10">
      <c r="A18" s="18">
        <v>8</v>
      </c>
      <c r="B18" s="19" t="s">
        <v>41</v>
      </c>
      <c r="C18" s="20">
        <v>934</v>
      </c>
      <c r="D18" s="20">
        <v>66</v>
      </c>
      <c r="E18" s="21">
        <v>137</v>
      </c>
      <c r="F18" s="20">
        <f t="shared" si="0"/>
        <v>863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3757.4157506</v>
      </c>
      <c r="D19" s="24">
        <f>SUM(D11:D18)+D7+D5+D9</f>
        <v>3579.66</v>
      </c>
      <c r="E19" s="24">
        <f>SUM(E11:E18)+E7+E5+E9</f>
        <v>2988.71</v>
      </c>
      <c r="F19" s="24">
        <f>SUM(F11:F18)+F7+F5+F9</f>
        <v>4348.3657506</v>
      </c>
      <c r="G19" s="33"/>
      <c r="H19" s="33"/>
    </row>
    <row r="20" ht="66" customHeight="true" spans="1:8">
      <c r="A20" s="36" t="s">
        <v>64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0420蔬菜进销存表</vt:lpstr>
      <vt:lpstr>0419蔬菜进销存表</vt:lpstr>
      <vt:lpstr>0418蔬菜进销存表</vt:lpstr>
      <vt:lpstr>0417蔬菜进销存表</vt:lpstr>
      <vt:lpstr>0416蔬菜进销存表</vt:lpstr>
      <vt:lpstr>0415蔬菜进销存表</vt:lpstr>
      <vt:lpstr>0414蔬菜进销存表</vt:lpstr>
      <vt:lpstr>0413蔬菜进销存表</vt:lpstr>
      <vt:lpstr>0412蔬菜进销存表</vt:lpstr>
      <vt:lpstr>0411蔬菜进销存表</vt:lpstr>
      <vt:lpstr>0410蔬菜进销存表</vt:lpstr>
      <vt:lpstr>0409蔬菜进销存表</vt:lpstr>
      <vt:lpstr>0408蔬菜进销存表</vt:lpstr>
      <vt:lpstr>0407蔬菜进销存表</vt:lpstr>
      <vt:lpstr>0406蔬菜进销存表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inspur</cp:lastModifiedBy>
  <cp:revision>0</cp:revision>
  <dcterms:created xsi:type="dcterms:W3CDTF">2022-03-05T18:54:00Z</dcterms:created>
  <cp:lastPrinted>2022-04-08T16:32:00Z</cp:lastPrinted>
  <dcterms:modified xsi:type="dcterms:W3CDTF">2022-04-20T18:23:48Z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4671738891094446B3E09CFE8A645A9D</vt:lpwstr>
  </property>
</Properties>
</file>