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29\"/>
    </mc:Choice>
  </mc:AlternateContent>
  <xr:revisionPtr revIDLastSave="0" documentId="13_ncr:1_{0A27B825-69AE-4AAF-9FA2-1A18161CFE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29蔬菜进销存表" sheetId="37" r:id="rId1"/>
    <sheet name="0428蔬菜进销存表" sheetId="36" r:id="rId2"/>
    <sheet name="0427蔬菜进销存表" sheetId="35" r:id="rId3"/>
    <sheet name="0426蔬菜进销存表" sheetId="34" r:id="rId4"/>
    <sheet name="0425蔬菜进销存表" sheetId="33" r:id="rId5"/>
    <sheet name="0424蔬菜进销存表" sheetId="32" r:id="rId6"/>
    <sheet name="0423蔬菜进销存表" sheetId="31" r:id="rId7"/>
    <sheet name="0422蔬菜进销存表" sheetId="30" r:id="rId8"/>
    <sheet name="0421蔬菜进销存表" sheetId="29" r:id="rId9"/>
    <sheet name="0420蔬菜进销存表" sheetId="28" r:id="rId10"/>
    <sheet name="0419蔬菜进销存表" sheetId="27" r:id="rId11"/>
    <sheet name="0418蔬菜进销存表" sheetId="26" r:id="rId12"/>
    <sheet name="0417蔬菜进销存表" sheetId="25" r:id="rId13"/>
    <sheet name="0416蔬菜进销存表" sheetId="24" r:id="rId14"/>
    <sheet name="0415蔬菜进销存表" sheetId="23" r:id="rId15"/>
    <sheet name="0414蔬菜进销存表" sheetId="22" r:id="rId16"/>
    <sheet name="0413蔬菜进销存表" sheetId="21" r:id="rId17"/>
    <sheet name="0412蔬菜进销存表" sheetId="20" r:id="rId18"/>
    <sheet name="0411蔬菜进销存表" sheetId="19" r:id="rId19"/>
    <sheet name="0410蔬菜进销存表" sheetId="18" r:id="rId20"/>
    <sheet name="0409蔬菜进销存表" sheetId="17" r:id="rId21"/>
    <sheet name="0408蔬菜进销存表" sheetId="16" r:id="rId22"/>
    <sheet name="0407蔬菜进销存表" sheetId="15" r:id="rId23"/>
    <sheet name="0406蔬菜进销存表" sheetId="13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7" l="1"/>
  <c r="D20" i="37"/>
  <c r="C20" i="37"/>
  <c r="F19" i="37"/>
  <c r="F18" i="37"/>
  <c r="F17" i="37"/>
  <c r="F16" i="37"/>
  <c r="F15" i="37"/>
  <c r="F14" i="37"/>
  <c r="F13" i="37"/>
  <c r="F12" i="37"/>
  <c r="F11" i="37"/>
  <c r="F7" i="37"/>
  <c r="F5" i="37"/>
  <c r="F20" i="37" l="1"/>
  <c r="F18" i="36" l="1"/>
  <c r="F7" i="36" l="1"/>
  <c r="F11" i="36"/>
  <c r="F12" i="36"/>
  <c r="F13" i="36"/>
  <c r="F14" i="36"/>
  <c r="F16" i="36"/>
  <c r="F15" i="36"/>
  <c r="F17" i="36"/>
  <c r="F19" i="36"/>
  <c r="F5" i="36"/>
  <c r="E20" i="36"/>
  <c r="D20" i="36"/>
  <c r="C20" i="36"/>
  <c r="E19" i="35"/>
  <c r="D19" i="35"/>
  <c r="C19" i="35"/>
  <c r="F18" i="35"/>
  <c r="F17" i="35"/>
  <c r="F15" i="35"/>
  <c r="F16" i="35"/>
  <c r="F14" i="35"/>
  <c r="F13" i="35"/>
  <c r="F12" i="35"/>
  <c r="F11" i="35"/>
  <c r="F9" i="35"/>
  <c r="F7" i="35"/>
  <c r="F5" i="35"/>
  <c r="E19" i="34"/>
  <c r="D19" i="34"/>
  <c r="C19" i="34"/>
  <c r="F18" i="34"/>
  <c r="F16" i="34"/>
  <c r="F17" i="34"/>
  <c r="F15" i="34"/>
  <c r="F14" i="34"/>
  <c r="F13" i="34"/>
  <c r="F12" i="34"/>
  <c r="F11" i="34"/>
  <c r="F9" i="34"/>
  <c r="F7" i="34"/>
  <c r="F5" i="34"/>
  <c r="F11" i="33"/>
  <c r="F12" i="33"/>
  <c r="F13" i="33"/>
  <c r="F14" i="33"/>
  <c r="F16" i="33"/>
  <c r="F15" i="33"/>
  <c r="F17" i="33"/>
  <c r="F18" i="33"/>
  <c r="F9" i="33"/>
  <c r="F7" i="33"/>
  <c r="E19" i="33"/>
  <c r="D19" i="33"/>
  <c r="C19" i="33"/>
  <c r="F5" i="33"/>
  <c r="F5" i="32"/>
  <c r="F12" i="32"/>
  <c r="F13" i="32"/>
  <c r="F14" i="32"/>
  <c r="F16" i="32"/>
  <c r="F15" i="32"/>
  <c r="F17" i="32"/>
  <c r="F18" i="32"/>
  <c r="F11" i="32"/>
  <c r="D19" i="32"/>
  <c r="C19" i="32"/>
  <c r="F9" i="32"/>
  <c r="F7" i="32"/>
  <c r="E19" i="32"/>
  <c r="F5" i="31"/>
  <c r="E5" i="31"/>
  <c r="F7" i="31"/>
  <c r="F9" i="31"/>
  <c r="F12" i="31"/>
  <c r="F13" i="31"/>
  <c r="F14" i="31"/>
  <c r="F15" i="31"/>
  <c r="F16" i="31"/>
  <c r="F17" i="31"/>
  <c r="F18" i="31"/>
  <c r="F11" i="31"/>
  <c r="E19" i="31"/>
  <c r="D19" i="31"/>
  <c r="C19" i="31"/>
  <c r="F5" i="30"/>
  <c r="F12" i="30"/>
  <c r="F13" i="30"/>
  <c r="F14" i="30"/>
  <c r="F17" i="30"/>
  <c r="F15" i="30"/>
  <c r="F16" i="30"/>
  <c r="F18" i="30"/>
  <c r="F11" i="30"/>
  <c r="F9" i="30"/>
  <c r="F7" i="30"/>
  <c r="E19" i="30"/>
  <c r="D19" i="30"/>
  <c r="C19" i="30"/>
  <c r="F5" i="29"/>
  <c r="F7" i="29"/>
  <c r="F12" i="29"/>
  <c r="F13" i="29"/>
  <c r="F14" i="29"/>
  <c r="F15" i="29"/>
  <c r="F16" i="29"/>
  <c r="F17" i="29"/>
  <c r="F18" i="29"/>
  <c r="F11" i="29"/>
  <c r="F9" i="29"/>
  <c r="E19" i="29"/>
  <c r="D19" i="29"/>
  <c r="F19" i="28"/>
  <c r="F20" i="36" l="1"/>
  <c r="F19" i="35"/>
  <c r="F19" i="34"/>
  <c r="F19" i="33"/>
  <c r="F19" i="32"/>
  <c r="F19" i="31"/>
  <c r="F19" i="30"/>
  <c r="C19" i="29"/>
  <c r="F19" i="29"/>
  <c r="F5" i="28"/>
  <c r="F9" i="28" l="1"/>
  <c r="F7" i="28"/>
  <c r="F12" i="28"/>
  <c r="F13" i="28"/>
  <c r="F15" i="28"/>
  <c r="F14" i="28"/>
  <c r="F16" i="28"/>
  <c r="F17" i="28"/>
  <c r="F18" i="28"/>
  <c r="F11" i="28"/>
  <c r="E19" i="28"/>
  <c r="D19" i="28"/>
  <c r="C19" i="28"/>
  <c r="F12" i="27"/>
  <c r="F13" i="27"/>
  <c r="F14" i="27"/>
  <c r="F15" i="27"/>
  <c r="F16" i="27"/>
  <c r="F17" i="27"/>
  <c r="F18" i="27"/>
  <c r="F11" i="27"/>
  <c r="F5" i="27"/>
  <c r="F9" i="27" l="1"/>
  <c r="F7" i="27"/>
  <c r="D19" i="27"/>
  <c r="C19" i="27"/>
  <c r="E19" i="27"/>
  <c r="F19" i="26"/>
  <c r="E5" i="26"/>
  <c r="F5" i="26"/>
  <c r="F19" i="27" l="1"/>
  <c r="F9" i="26"/>
  <c r="F7" i="26"/>
  <c r="F12" i="26"/>
  <c r="F13" i="26"/>
  <c r="F14" i="26"/>
  <c r="F15" i="26"/>
  <c r="F17" i="26"/>
  <c r="F16" i="26"/>
  <c r="F18" i="26"/>
  <c r="F11" i="26"/>
  <c r="E19" i="26"/>
  <c r="D19" i="26"/>
  <c r="C19" i="26"/>
  <c r="F5" i="25"/>
  <c r="E19" i="25"/>
  <c r="F12" i="25"/>
  <c r="F13" i="25"/>
  <c r="F14" i="25"/>
  <c r="F15" i="25"/>
  <c r="F16" i="25"/>
  <c r="F17" i="25"/>
  <c r="F18" i="25"/>
  <c r="F11" i="25"/>
  <c r="F9" i="25"/>
  <c r="F7" i="25"/>
  <c r="D19" i="25"/>
  <c r="C19" i="25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F19" i="18" s="1"/>
  <c r="E19" i="19"/>
  <c r="D19" i="19"/>
  <c r="C19" i="19"/>
  <c r="F18" i="19"/>
  <c r="F17" i="19"/>
  <c r="F16" i="19"/>
  <c r="F15" i="19"/>
  <c r="F14" i="19"/>
  <c r="F13" i="19"/>
  <c r="F12" i="19"/>
  <c r="F11" i="19"/>
  <c r="F7" i="19"/>
  <c r="F19" i="19" s="1"/>
  <c r="E19" i="20"/>
  <c r="D19" i="20"/>
  <c r="C19" i="20"/>
  <c r="F18" i="20"/>
  <c r="F17" i="20"/>
  <c r="F16" i="20"/>
  <c r="F15" i="20"/>
  <c r="F14" i="20"/>
  <c r="F13" i="20"/>
  <c r="F12" i="20"/>
  <c r="F11" i="20"/>
  <c r="F9" i="20"/>
  <c r="F19" i="20" s="1"/>
  <c r="F7" i="20"/>
  <c r="D19" i="21"/>
  <c r="C19" i="21"/>
  <c r="F18" i="21"/>
  <c r="F17" i="21"/>
  <c r="F16" i="21"/>
  <c r="F15" i="21"/>
  <c r="F14" i="21"/>
  <c r="F13" i="21"/>
  <c r="F12" i="21"/>
  <c r="F9" i="21"/>
  <c r="F7" i="21"/>
  <c r="E5" i="21"/>
  <c r="F5" i="21" s="1"/>
  <c r="D5" i="2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19" i="22" s="1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19" i="24" s="1"/>
  <c r="F5" i="24"/>
  <c r="F19" i="25" l="1"/>
  <c r="F19" i="21"/>
  <c r="F5" i="23"/>
  <c r="F19" i="23" s="1"/>
  <c r="E19" i="21"/>
</calcChain>
</file>

<file path=xl/sharedStrings.xml><?xml version="1.0" encoding="utf-8"?>
<sst xmlns="http://schemas.openxmlformats.org/spreadsheetml/2006/main" count="1448" uniqueCount="92">
  <si>
    <t>附件1</t>
  </si>
  <si>
    <t>长春市蔬菜进销存情况统计表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</si>
  <si>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</si>
  <si>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</si>
  <si>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</si>
  <si>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</si>
  <si>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</si>
  <si>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</si>
  <si>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</si>
  <si>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</si>
  <si>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</si>
  <si>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</si>
  <si>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</si>
  <si>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</si>
  <si>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</si>
  <si>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</si>
  <si>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</si>
  <si>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</si>
  <si>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</si>
  <si>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</si>
  <si>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</si>
  <si>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</si>
  <si>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</si>
  <si>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</si>
  <si>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</si>
  <si>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</si>
  <si>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</si>
  <si>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</si>
  <si>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</si>
  <si>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</si>
  <si>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</si>
  <si>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</si>
  <si>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</si>
  <si>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</si>
  <si>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</si>
  <si>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</si>
  <si>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</si>
  <si>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</si>
  <si>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</si>
  <si>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</si>
  <si>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供销社</t>
  </si>
  <si>
    <t>山东、福建、湖北、云南、黑龙江、甘肃</t>
  </si>
  <si>
    <t>合计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</si>
  <si>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</si>
  <si>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</si>
  <si>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</si>
  <si>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</si>
  <si>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</si>
  <si>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</si>
  <si>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</si>
  <si>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</si>
  <si>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</si>
  <si>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</si>
  <si>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</si>
  <si>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</si>
  <si>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</si>
  <si>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</si>
  <si>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</si>
  <si>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</si>
  <si>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</si>
  <si>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</si>
  <si>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</si>
  <si>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</si>
  <si>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</si>
  <si>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</si>
  <si>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</si>
  <si>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</si>
  <si>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</si>
  <si>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</si>
  <si>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</si>
  <si>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</si>
  <si>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</si>
  <si>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统计日期4月16日     单位：吨</t>
    <phoneticPr fontId="0" type="noConversion"/>
  </si>
  <si>
    <t>统计日期4月18日     单位：吨</t>
    <phoneticPr fontId="0" type="noConversion"/>
  </si>
  <si>
    <t>统计日期4月17日     单位：吨</t>
    <phoneticPr fontId="0" type="noConversion"/>
  </si>
  <si>
    <t>统计日期4月19日     单位：吨</t>
    <phoneticPr fontId="0" type="noConversion"/>
  </si>
  <si>
    <t>统计日期4月20日     单位：吨</t>
    <phoneticPr fontId="0" type="noConversion"/>
  </si>
  <si>
    <t>统计日期4月21日     单位：吨</t>
    <phoneticPr fontId="0" type="noConversion"/>
  </si>
  <si>
    <t>辽宁、山东寿光、河南、河北、内蒙、
黑龙江、福建、四川</t>
    <phoneticPr fontId="21" type="noConversion"/>
  </si>
  <si>
    <t>统计日期4月22日     单位：吨</t>
    <phoneticPr fontId="0" type="noConversion"/>
  </si>
  <si>
    <t>统计日期4月23日     单位：吨</t>
    <phoneticPr fontId="0" type="noConversion"/>
  </si>
  <si>
    <t>统计日期4月24日     单位：吨</t>
    <phoneticPr fontId="0" type="noConversion"/>
  </si>
  <si>
    <t>统计日期4月25日     单位：吨</t>
    <phoneticPr fontId="0" type="noConversion"/>
  </si>
  <si>
    <t>统计日期4月26日     单位：吨</t>
    <phoneticPr fontId="0" type="noConversion"/>
  </si>
  <si>
    <t>统计日期4月27日     单位：吨</t>
    <phoneticPr fontId="0" type="noConversion"/>
  </si>
  <si>
    <t>统计日期4月28日     单位：吨</t>
    <phoneticPr fontId="0" type="noConversion"/>
  </si>
  <si>
    <t>欧亚卖场</t>
    <phoneticPr fontId="21" type="noConversion"/>
  </si>
  <si>
    <t>沈阳、河北高碑店</t>
    <phoneticPr fontId="21" type="noConversion"/>
  </si>
  <si>
    <t>批发市场采购</t>
    <phoneticPr fontId="21" type="noConversion"/>
  </si>
  <si>
    <t>批发市场采购、产地直发</t>
    <phoneticPr fontId="21" type="noConversion"/>
  </si>
  <si>
    <t>北京产地直发、哈尔滨市场采购</t>
    <phoneticPr fontId="21" type="noConversion"/>
  </si>
  <si>
    <t>统计日期4月29日     单位：吨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</si>
</sst>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6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</cellStyleXfs>
  <cellXfs count="7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6" fontId="9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76" fontId="10" fillId="3" borderId="12" xfId="0" applyNumberFormat="1" applyFont="1" applyFill="1" applyBorder="1" applyAlignment="1">
      <alignment horizontal="center" vertical="center"/>
    </xf>
    <xf numFmtId="176" fontId="11" fillId="3" borderId="13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6" fontId="12" fillId="4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176" fontId="10" fillId="3" borderId="19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vertical="center" wrapText="1"/>
    </xf>
    <xf numFmtId="176" fontId="20" fillId="0" borderId="30" xfId="0" applyNumberFormat="1" applyFont="1" applyBorder="1" applyAlignment="1">
      <alignment horizontal="center" vertical="center"/>
    </xf>
    <xf numFmtId="176" fontId="20" fillId="0" borderId="31" xfId="0" applyNumberFormat="1" applyFont="1" applyBorder="1" applyAlignment="1">
      <alignment horizontal="center" vertical="center" wrapText="1"/>
    </xf>
    <xf numFmtId="176" fontId="19" fillId="0" borderId="32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left"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2" fillId="0" borderId="4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176" fontId="19" fillId="0" borderId="27" xfId="0" applyNumberFormat="1" applyFont="1" applyBorder="1" applyAlignment="1">
      <alignment horizontal="center" vertical="center" wrapText="1"/>
    </xf>
    <xf numFmtId="176" fontId="0" fillId="0" borderId="46" xfId="0" applyNumberForma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6" xfId="0" applyFont="1" applyBorder="1" applyAlignment="1">
      <alignment horizontal="right" vertical="center"/>
    </xf>
    <xf numFmtId="0" fontId="19" fillId="0" borderId="38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39" xfId="0" applyFont="1" applyBorder="1" applyAlignment="1">
      <alignment horizontal="right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7" fillId="0" borderId="44" xfId="0" applyFont="1" applyBorder="1" applyAlignment="1">
      <alignment horizontal="right" vertical="center"/>
    </xf>
    <xf numFmtId="0" fontId="1" fillId="4" borderId="45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19000000}"/>
    <cellStyle name="常规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CD2E-6850-40C3-B1A8-3A72B03AAD3B}">
  <dimension ref="A1:J22"/>
  <sheetViews>
    <sheetView tabSelected="1" view="pageBreakPreview" topLeftCell="A4" zoomScale="87" zoomScaleNormal="87" workbookViewId="0">
      <selection activeCell="H18" sqref="H1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91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331.76199999999994</v>
      </c>
      <c r="D5" s="36">
        <v>90.23</v>
      </c>
      <c r="E5" s="36">
        <v>72</v>
      </c>
      <c r="F5" s="36">
        <f>C5+D5-E5</f>
        <v>349.99199999999996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888.43250000000126</v>
      </c>
      <c r="D7" s="36">
        <v>80.180000000000007</v>
      </c>
      <c r="E7" s="36">
        <v>75.38</v>
      </c>
      <c r="F7" s="36">
        <f t="shared" ref="F7:F19" si="0">C7+D7-E7</f>
        <v>893.23250000000132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70</v>
      </c>
      <c r="E11" s="36">
        <v>19</v>
      </c>
      <c r="F11" s="36">
        <f t="shared" si="0"/>
        <v>51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136</v>
      </c>
      <c r="D12" s="36">
        <v>312</v>
      </c>
      <c r="E12" s="36">
        <v>165</v>
      </c>
      <c r="F12" s="36">
        <f t="shared" si="0"/>
        <v>283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269.19599999999991</v>
      </c>
      <c r="D13" s="36">
        <v>70.074000000000012</v>
      </c>
      <c r="E13" s="36">
        <v>131.79</v>
      </c>
      <c r="F13" s="36">
        <f t="shared" si="0"/>
        <v>207.47999999999993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102</v>
      </c>
      <c r="D14" s="36">
        <v>35</v>
      </c>
      <c r="E14" s="36">
        <v>25</v>
      </c>
      <c r="F14" s="36">
        <f t="shared" si="0"/>
        <v>112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63.099999999999994</v>
      </c>
      <c r="D15" s="36">
        <v>25</v>
      </c>
      <c r="E15" s="36">
        <v>31</v>
      </c>
      <c r="F15" s="36">
        <f>C15+D15-E15</f>
        <v>57.099999999999994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53.990408600000009</v>
      </c>
      <c r="D16" s="36">
        <v>29.61</v>
      </c>
      <c r="E16" s="36">
        <v>30.2</v>
      </c>
      <c r="F16" s="36">
        <f t="shared" si="0"/>
        <v>53.400408600000006</v>
      </c>
      <c r="G16" s="49" t="s">
        <v>30</v>
      </c>
      <c r="H16" s="50" t="s">
        <v>89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29.199341999999987</v>
      </c>
      <c r="D17" s="36">
        <v>38.1</v>
      </c>
      <c r="E17" s="36">
        <v>38.799999999999997</v>
      </c>
      <c r="F17" s="36">
        <f t="shared" si="0"/>
        <v>28.499341999999999</v>
      </c>
      <c r="G17" s="49" t="s">
        <v>35</v>
      </c>
      <c r="H17" s="50" t="s">
        <v>90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24.9</v>
      </c>
      <c r="D18" s="54">
        <v>0</v>
      </c>
      <c r="E18" s="54">
        <v>3.9</v>
      </c>
      <c r="F18" s="36">
        <f t="shared" si="0"/>
        <v>21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430.20000000000005</v>
      </c>
      <c r="D19" s="36">
        <v>0</v>
      </c>
      <c r="E19" s="36">
        <v>41.5</v>
      </c>
      <c r="F19" s="36">
        <f t="shared" si="0"/>
        <v>388.70000000000005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2328.7802506000012</v>
      </c>
      <c r="D20" s="41">
        <f>SUM(D11:D19)+D7+D5+D9</f>
        <v>750.19400000000019</v>
      </c>
      <c r="E20" s="41">
        <f>SUM(E11:E19)+E7+E5+E9</f>
        <v>633.56999999999994</v>
      </c>
      <c r="F20" s="41">
        <f>SUM(F11:F19)+F7+F5+F9</f>
        <v>2445.4042506000014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7D25-D3EE-4C0F-9812-7A26D64947C0}">
  <dimension ref="A1:J21"/>
  <sheetViews>
    <sheetView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76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176.80199999999996</v>
      </c>
      <c r="D5" s="36">
        <v>91.27</v>
      </c>
      <c r="E5" s="36">
        <v>62.93</v>
      </c>
      <c r="F5" s="36">
        <f>C5+D5-E5</f>
        <v>205.14199999999994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880.76250000000118</v>
      </c>
      <c r="D7" s="36">
        <v>378.38</v>
      </c>
      <c r="E7" s="36">
        <v>384.28</v>
      </c>
      <c r="F7" s="36">
        <f>C7+D7-E7</f>
        <v>874.86250000000132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483.03999999999962</v>
      </c>
      <c r="D9" s="36">
        <v>20</v>
      </c>
      <c r="E9" s="36">
        <v>52.949999999999996</v>
      </c>
      <c r="F9" s="36">
        <f>C9+D9-E9</f>
        <v>450.08999999999963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201.00000000000003</v>
      </c>
      <c r="D12" s="36">
        <v>48.5</v>
      </c>
      <c r="E12" s="36">
        <v>47.5</v>
      </c>
      <c r="F12" s="36">
        <f t="shared" ref="F12:F18" si="0">C12+D12-E12</f>
        <v>202.00000000000003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473.91599999999994</v>
      </c>
      <c r="D13" s="36">
        <v>33.29</v>
      </c>
      <c r="E13" s="36">
        <v>65.2</v>
      </c>
      <c r="F13" s="36">
        <f t="shared" si="0"/>
        <v>442.00599999999997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93</v>
      </c>
      <c r="D14" s="36">
        <v>35</v>
      </c>
      <c r="E14" s="36">
        <v>21</v>
      </c>
      <c r="F14" s="36">
        <f>C14+D14-E14</f>
        <v>107</v>
      </c>
      <c r="G14" s="42" t="s">
        <v>33</v>
      </c>
      <c r="H14" s="43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94.850408600000009</v>
      </c>
      <c r="D15" s="36">
        <v>30</v>
      </c>
      <c r="E15" s="36">
        <v>29</v>
      </c>
      <c r="F15" s="36">
        <f t="shared" si="0"/>
        <v>95.850408600000009</v>
      </c>
      <c r="G15" s="42" t="s">
        <v>30</v>
      </c>
      <c r="H15" s="43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55.3</v>
      </c>
      <c r="D16" s="36">
        <v>15.5</v>
      </c>
      <c r="E16" s="36">
        <v>15</v>
      </c>
      <c r="F16" s="36">
        <f t="shared" si="0"/>
        <v>55.8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24.39934199999999</v>
      </c>
      <c r="D17" s="36">
        <v>27.6</v>
      </c>
      <c r="E17" s="36">
        <v>24.5</v>
      </c>
      <c r="F17" s="36">
        <f t="shared" si="0"/>
        <v>27.499341999999992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657.1</v>
      </c>
      <c r="D18" s="36">
        <v>33</v>
      </c>
      <c r="E18" s="36">
        <v>34.400000000000006</v>
      </c>
      <c r="F18" s="36">
        <f t="shared" si="0"/>
        <v>655.7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3140.1702506000006</v>
      </c>
      <c r="D19" s="41">
        <f>SUM(D11:D18)+D7+D5+D9</f>
        <v>712.54</v>
      </c>
      <c r="E19" s="41">
        <f>SUM(E11:E18)+E7+E5+E9</f>
        <v>736.76</v>
      </c>
      <c r="F19" s="41">
        <f>SUM(F11:F18)+F7+F5+F9</f>
        <v>3115.9502506000008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0094-531F-4ED3-B14F-BBC413F52B44}">
  <dimension ref="A1:J21"/>
  <sheetViews>
    <sheetView view="pageBreakPreview" zoomScale="87" zoomScaleNormal="87" workbookViewId="0">
      <selection activeCell="F16" sqref="F1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157.66999999999996</v>
      </c>
      <c r="D5" s="36">
        <v>73.06</v>
      </c>
      <c r="E5" s="36">
        <v>53.927999999999997</v>
      </c>
      <c r="F5" s="36">
        <f>C5+D5-E5</f>
        <v>176.80199999999996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864.06250000000114</v>
      </c>
      <c r="D7" s="36">
        <v>323.46000000000004</v>
      </c>
      <c r="E7" s="36">
        <v>306.76</v>
      </c>
      <c r="F7" s="36">
        <f>C7+D7-E7</f>
        <v>880.76250000000118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552.69999999999959</v>
      </c>
      <c r="D9" s="36">
        <v>20</v>
      </c>
      <c r="E9" s="36">
        <v>89.66</v>
      </c>
      <c r="F9" s="36">
        <f>C9+D9-E9</f>
        <v>483.03999999999962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145</v>
      </c>
      <c r="D12" s="36">
        <v>120.1</v>
      </c>
      <c r="E12" s="36">
        <v>64.099999999999994</v>
      </c>
      <c r="F12" s="36">
        <f t="shared" ref="F12:F18" si="0">C12+D12-E12</f>
        <v>201.00000000000003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514.90599999999995</v>
      </c>
      <c r="D13" s="36">
        <v>39.36</v>
      </c>
      <c r="E13" s="36">
        <v>80.349999999999994</v>
      </c>
      <c r="F13" s="36">
        <f t="shared" si="0"/>
        <v>473.91599999999994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146.85040860000001</v>
      </c>
      <c r="D14" s="36">
        <v>0</v>
      </c>
      <c r="E14" s="36">
        <v>52</v>
      </c>
      <c r="F14" s="36">
        <f t="shared" si="0"/>
        <v>94.850408600000009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108.5</v>
      </c>
      <c r="D15" s="36">
        <v>16</v>
      </c>
      <c r="E15" s="36">
        <v>31.5</v>
      </c>
      <c r="F15" s="36">
        <f t="shared" si="0"/>
        <v>93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56.3</v>
      </c>
      <c r="D16" s="36">
        <v>15.5</v>
      </c>
      <c r="E16" s="36">
        <v>16.5</v>
      </c>
      <c r="F16" s="36">
        <f t="shared" si="0"/>
        <v>55.3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44.619342000000003</v>
      </c>
      <c r="D17" s="36">
        <v>23.9</v>
      </c>
      <c r="E17" s="36">
        <v>44.120000000000005</v>
      </c>
      <c r="F17" s="36">
        <f t="shared" si="0"/>
        <v>24.39934199999999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597.4</v>
      </c>
      <c r="D18" s="36">
        <v>99</v>
      </c>
      <c r="E18" s="36">
        <v>39.299999999999997</v>
      </c>
      <c r="F18" s="36">
        <f t="shared" si="0"/>
        <v>657.1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3188.0082506000008</v>
      </c>
      <c r="D19" s="41">
        <f>SUM(D11:D18)+D7+D5+D9</f>
        <v>730.38000000000011</v>
      </c>
      <c r="E19" s="41">
        <f>SUM(E11:E18)+E7+E5+E9</f>
        <v>778.21799999999996</v>
      </c>
      <c r="F19" s="41">
        <f>SUM(F11:F18)+F7+F5+F9</f>
        <v>3140.1702506000006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4687-3624-43A1-8688-5F8F435814CC}">
  <dimension ref="A1:J21"/>
  <sheetViews>
    <sheetView view="pageBreakPreview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189.90999999999997</v>
      </c>
      <c r="D5" s="36">
        <v>86.5</v>
      </c>
      <c r="E5" s="36">
        <f>118+0.74</f>
        <v>118.74</v>
      </c>
      <c r="F5" s="36">
        <f>C5+D5-E5</f>
        <v>157.66999999999996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1021.0625000000011</v>
      </c>
      <c r="D7" s="36">
        <v>311.49</v>
      </c>
      <c r="E7" s="36">
        <v>468.49</v>
      </c>
      <c r="F7" s="36">
        <f>C7+D7-E7</f>
        <v>864.06250000000114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696.40999999999963</v>
      </c>
      <c r="D9" s="36">
        <v>42.8</v>
      </c>
      <c r="E9" s="36">
        <v>186.51</v>
      </c>
      <c r="F9" s="36">
        <f>C9+D9-E9</f>
        <v>552.69999999999959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54.879999999999995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60.3</v>
      </c>
      <c r="D16" s="36">
        <v>14.5</v>
      </c>
      <c r="E16" s="36">
        <v>18.5</v>
      </c>
      <c r="F16" s="36">
        <f>C16+D16-E16</f>
        <v>56.3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3727.558250600001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3188.0082506000008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7BE-724A-458C-8955-4B0BEDFA55AF}">
  <dimension ref="A1:J21"/>
  <sheetViews>
    <sheetView view="pageBreakPreview" topLeftCell="A7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74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1029.3025000000011</v>
      </c>
      <c r="D7" s="36">
        <v>388.35</v>
      </c>
      <c r="E7" s="36">
        <v>396.59</v>
      </c>
      <c r="F7" s="36">
        <f>C7+D7-E7</f>
        <v>1021.0625000000011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669.76999999999975</v>
      </c>
      <c r="D9" s="36">
        <v>369.16999999999996</v>
      </c>
      <c r="E9" s="36">
        <v>342.53</v>
      </c>
      <c r="F9" s="36">
        <f>C9+D9-E9</f>
        <v>696.40999999999963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462.26599999999996</v>
      </c>
      <c r="D13" s="36">
        <v>196.85000000000002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283.1404086</v>
      </c>
      <c r="D14" s="36">
        <v>4.5</v>
      </c>
      <c r="E14" s="36">
        <v>76.789999999999992</v>
      </c>
      <c r="F14" s="36">
        <f t="shared" si="0"/>
        <v>210.85040860000001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4020.9182506000006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3727.558250600001</v>
      </c>
      <c r="G19" s="44"/>
      <c r="H19" s="44"/>
    </row>
    <row r="20" spans="1:10" s="3" customFormat="1" ht="27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view="pageBreakPreview" zoomScale="87" zoomScaleNormal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30" customHeight="1">
      <c r="A3" s="58" t="s">
        <v>72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38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0" type="noConversion"/>
  <pageMargins left="0.39300641675633713" right="0.39300641675633713" top="0.39300641675633713" bottom="0.39300641675633713" header="0.11804080384922779" footer="0.11804080384922779"/>
  <pageSetup paperSize="9" orientation="landscape" r:id="rId1"/>
  <extLst>
    <ext uri="{2D9387EB-5337-4D45-933B-B4D357D02E09}">
      <gutter val="0.0" pos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view="pageBreakPreview" topLeftCell="A13" zoomScale="87" zoomScaleNormal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43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66" t="s">
        <v>53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view="pageBreakPreview" zoomScale="87" zoomScaleNormal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54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66" t="s">
        <v>55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view="pageBreakPreview" zoomScale="87" zoomScaleNormal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56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66" t="s">
        <v>55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view="pageBreakPreview" zoomScale="87" zoomScaleNormal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57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33</v>
      </c>
      <c r="H16" s="27" t="s">
        <v>12</v>
      </c>
      <c r="J16" s="30"/>
    </row>
    <row r="17" spans="1:10" s="1" customFormat="1" ht="33.75" customHeight="1">
      <c r="A17" s="16">
        <v>7</v>
      </c>
      <c r="B17" s="17" t="s">
        <v>34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35</v>
      </c>
      <c r="H17" s="27" t="s">
        <v>51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66" t="s">
        <v>58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59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929.33</v>
      </c>
      <c r="E5" s="11">
        <v>929.33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48</v>
      </c>
      <c r="H12" s="27" t="s">
        <v>12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29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66" t="s">
        <v>60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5C7E-189C-4B03-8FE7-30E23E4E460F}">
  <dimension ref="A1:J22"/>
  <sheetViews>
    <sheetView view="pageBreakPreview" topLeftCell="A7" zoomScale="87" zoomScaleNormal="87" workbookViewId="0">
      <selection activeCell="K11" sqref="K1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372.23199999999997</v>
      </c>
      <c r="D5" s="36">
        <v>85.96</v>
      </c>
      <c r="E5" s="36">
        <v>126.43</v>
      </c>
      <c r="F5" s="36">
        <f>C5+D5-E5</f>
        <v>331.76199999999994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888.6325000000013</v>
      </c>
      <c r="D7" s="36">
        <v>128.30000000000001</v>
      </c>
      <c r="E7" s="36">
        <v>128.5</v>
      </c>
      <c r="F7" s="36">
        <f t="shared" ref="F7:F19" si="0">C7+D7-E7</f>
        <v>888.43250000000126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117.48999999999961</v>
      </c>
      <c r="D9" s="36">
        <v>0</v>
      </c>
      <c r="E9" s="36">
        <v>117.49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 t="shared" si="0"/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166</v>
      </c>
      <c r="D12" s="36">
        <v>13.360000000000014</v>
      </c>
      <c r="E12" s="36">
        <v>43.36</v>
      </c>
      <c r="F12" s="36">
        <f t="shared" si="0"/>
        <v>136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281.78599999999994</v>
      </c>
      <c r="D13" s="36">
        <v>85.28</v>
      </c>
      <c r="E13" s="36">
        <v>97.87</v>
      </c>
      <c r="F13" s="36">
        <f t="shared" si="0"/>
        <v>269.19599999999991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99</v>
      </c>
      <c r="D14" s="36">
        <v>29</v>
      </c>
      <c r="E14" s="36">
        <v>26</v>
      </c>
      <c r="F14" s="36">
        <f t="shared" si="0"/>
        <v>102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57.099999999999994</v>
      </c>
      <c r="D15" s="36">
        <v>15</v>
      </c>
      <c r="E15" s="36">
        <v>9</v>
      </c>
      <c r="F15" s="36">
        <f>C15+D15-E15</f>
        <v>63.099999999999994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58.510408600000005</v>
      </c>
      <c r="D16" s="36">
        <v>14.930000000000001</v>
      </c>
      <c r="E16" s="36">
        <v>19.45</v>
      </c>
      <c r="F16" s="36">
        <f t="shared" si="0"/>
        <v>53.990408600000009</v>
      </c>
      <c r="G16" s="49" t="s">
        <v>30</v>
      </c>
      <c r="H16" s="50" t="s">
        <v>89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37.799341999999989</v>
      </c>
      <c r="D17" s="36">
        <v>29.9</v>
      </c>
      <c r="E17" s="36">
        <v>38.5</v>
      </c>
      <c r="F17" s="36">
        <f t="shared" si="0"/>
        <v>29.199341999999987</v>
      </c>
      <c r="G17" s="49" t="s">
        <v>35</v>
      </c>
      <c r="H17" s="50" t="s">
        <v>90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4.9000000000000004</v>
      </c>
      <c r="D18" s="54">
        <v>23</v>
      </c>
      <c r="E18" s="54">
        <v>3</v>
      </c>
      <c r="F18" s="36">
        <f t="shared" si="0"/>
        <v>24.9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491.00000000000006</v>
      </c>
      <c r="D19" s="36">
        <v>0</v>
      </c>
      <c r="E19" s="36">
        <v>60.8</v>
      </c>
      <c r="F19" s="36">
        <f t="shared" si="0"/>
        <v>430.20000000000005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2574.4502506000008</v>
      </c>
      <c r="D20" s="41">
        <f>SUM(D11:D19)+D7+D5+D9</f>
        <v>424.73</v>
      </c>
      <c r="E20" s="41">
        <f>SUM(E11:E19)+E7+E5+E9</f>
        <v>670.40000000000009</v>
      </c>
      <c r="F20" s="41">
        <f>SUM(F11:F19)+F7+F5+F9</f>
        <v>2328.7802506000012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view="pageBreakPreview" zoomScale="87" zoomScaleNormal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61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66" t="s">
        <v>58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62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691.52</v>
      </c>
      <c r="E5" s="11">
        <v>691.52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49</v>
      </c>
      <c r="D16" s="19">
        <v>3</v>
      </c>
      <c r="E16" s="19">
        <v>17</v>
      </c>
      <c r="F16" s="18">
        <v>35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816</v>
      </c>
      <c r="D18" s="18">
        <v>66</v>
      </c>
      <c r="E18" s="19">
        <v>50</v>
      </c>
      <c r="F18" s="18">
        <v>832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66" t="s">
        <v>64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view="pageBreakPreview" zoomScale="87" zoomScaleNormal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65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62.25" customHeight="1">
      <c r="A5" s="9">
        <v>1</v>
      </c>
      <c r="B5" s="10" t="s">
        <v>10</v>
      </c>
      <c r="C5" s="11">
        <v>0</v>
      </c>
      <c r="D5" s="11">
        <v>383.71</v>
      </c>
      <c r="E5" s="11">
        <v>383.71</v>
      </c>
      <c r="F5" s="11">
        <v>0</v>
      </c>
      <c r="G5" s="22" t="s">
        <v>45</v>
      </c>
      <c r="H5" s="22" t="s">
        <v>12</v>
      </c>
    </row>
    <row r="6" spans="1:8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15</v>
      </c>
      <c r="C7" s="11">
        <v>0</v>
      </c>
      <c r="D7" s="11">
        <v>388.1</v>
      </c>
      <c r="E7" s="11">
        <v>388.1</v>
      </c>
      <c r="F7" s="11">
        <v>0</v>
      </c>
      <c r="G7" s="22" t="s">
        <v>16</v>
      </c>
      <c r="H7" s="22" t="s">
        <v>12</v>
      </c>
    </row>
    <row r="8" spans="1:8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8" s="1" customFormat="1" ht="30" customHeight="1">
      <c r="A9" s="9">
        <v>1</v>
      </c>
      <c r="B9" s="10" t="s">
        <v>47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25</v>
      </c>
      <c r="H12" s="27" t="s">
        <v>12</v>
      </c>
    </row>
    <row r="13" spans="1:8" s="1" customFormat="1" ht="34.5" customHeight="1">
      <c r="A13" s="16">
        <v>3</v>
      </c>
      <c r="B13" s="17" t="s">
        <v>29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30</v>
      </c>
      <c r="H13" s="27" t="s">
        <v>31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37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38</v>
      </c>
      <c r="H15" s="27" t="s">
        <v>52</v>
      </c>
    </row>
    <row r="16" spans="1:8" s="1" customFormat="1" ht="19.5" customHeight="1">
      <c r="A16" s="16">
        <v>6</v>
      </c>
      <c r="B16" s="20" t="s">
        <v>32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33</v>
      </c>
      <c r="H16" s="27" t="s">
        <v>12</v>
      </c>
    </row>
    <row r="17" spans="1:8" s="1" customFormat="1" ht="29.25" customHeight="1">
      <c r="A17" s="16">
        <v>7</v>
      </c>
      <c r="B17" s="17" t="s">
        <v>34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35</v>
      </c>
      <c r="H17" s="27" t="s">
        <v>51</v>
      </c>
    </row>
    <row r="18" spans="1:8" s="1" customFormat="1" ht="29.25" customHeight="1">
      <c r="A18" s="16">
        <v>8</v>
      </c>
      <c r="B18" s="17" t="s">
        <v>40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41</v>
      </c>
      <c r="H18" s="27" t="s">
        <v>12</v>
      </c>
    </row>
    <row r="19" spans="1:8" s="3" customFormat="1" ht="24" customHeight="1">
      <c r="A19" s="64" t="s">
        <v>42</v>
      </c>
      <c r="B19" s="65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66" t="s">
        <v>66</v>
      </c>
      <c r="B20" s="67"/>
      <c r="C20" s="67"/>
      <c r="D20" s="67"/>
      <c r="E20" s="67"/>
      <c r="F20" s="67"/>
      <c r="G20" s="67"/>
      <c r="H20" s="67"/>
    </row>
    <row r="21" spans="1:8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"/>
  <sheetViews>
    <sheetView view="pageBreakPreview" zoomScale="87" zoomScaleNormal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67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25</v>
      </c>
      <c r="H10" s="27" t="s">
        <v>12</v>
      </c>
    </row>
    <row r="11" spans="1:8" s="1" customFormat="1" ht="34.5" customHeight="1">
      <c r="A11" s="16">
        <v>3</v>
      </c>
      <c r="B11" s="17" t="s">
        <v>29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30</v>
      </c>
      <c r="H11" s="27" t="s">
        <v>31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37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38</v>
      </c>
      <c r="H13" s="27" t="s">
        <v>52</v>
      </c>
    </row>
    <row r="14" spans="1:8" s="1" customFormat="1" ht="19.5" customHeight="1">
      <c r="A14" s="16">
        <v>6</v>
      </c>
      <c r="B14" s="20" t="s">
        <v>32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33</v>
      </c>
      <c r="H14" s="27" t="s">
        <v>12</v>
      </c>
    </row>
    <row r="15" spans="1:8" s="1" customFormat="1" ht="29.25" customHeight="1">
      <c r="A15" s="16">
        <v>7</v>
      </c>
      <c r="B15" s="17" t="s">
        <v>34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41</v>
      </c>
      <c r="H16" s="27" t="s">
        <v>12</v>
      </c>
    </row>
    <row r="17" spans="1:8" s="3" customFormat="1" ht="24" customHeight="1">
      <c r="A17" s="64" t="s">
        <v>42</v>
      </c>
      <c r="B17" s="65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66" t="s">
        <v>69</v>
      </c>
      <c r="B18" s="67"/>
      <c r="C18" s="67"/>
      <c r="D18" s="67"/>
      <c r="E18" s="67"/>
      <c r="F18" s="67"/>
      <c r="G18" s="67"/>
      <c r="H18" s="67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view="pageBreakPreview" zoomScale="87" zoomScaleNormal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70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25</v>
      </c>
      <c r="H10" s="27" t="s">
        <v>12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29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30</v>
      </c>
      <c r="H12" s="27" t="s">
        <v>31</v>
      </c>
    </row>
    <row r="13" spans="1:8" s="1" customFormat="1" ht="19.5" customHeight="1">
      <c r="A13" s="16">
        <v>5</v>
      </c>
      <c r="B13" s="20" t="s">
        <v>32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33</v>
      </c>
      <c r="H13" s="27" t="s">
        <v>12</v>
      </c>
    </row>
    <row r="14" spans="1:8" s="1" customFormat="1" ht="34.5" customHeight="1">
      <c r="A14" s="16">
        <v>6</v>
      </c>
      <c r="B14" s="17" t="s">
        <v>37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38</v>
      </c>
      <c r="H14" s="27" t="s">
        <v>52</v>
      </c>
    </row>
    <row r="15" spans="1:8" s="1" customFormat="1" ht="29.25" customHeight="1">
      <c r="A15" s="16">
        <v>7</v>
      </c>
      <c r="B15" s="17" t="s">
        <v>34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41</v>
      </c>
      <c r="H16" s="27" t="s">
        <v>12</v>
      </c>
    </row>
    <row r="17" spans="1:8" s="3" customFormat="1" ht="30.95" customHeight="1">
      <c r="A17" s="69" t="s">
        <v>42</v>
      </c>
      <c r="B17" s="69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67" t="s">
        <v>71</v>
      </c>
      <c r="B18" s="67"/>
      <c r="C18" s="67"/>
      <c r="D18" s="67"/>
      <c r="E18" s="67"/>
      <c r="F18" s="67"/>
      <c r="G18" s="67"/>
      <c r="H18" s="67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CB6A-274D-4EFE-AA54-667A65D3D7F2}">
  <dimension ref="A1:J21"/>
  <sheetViews>
    <sheetView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84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335.26199999999994</v>
      </c>
      <c r="D5" s="36">
        <v>236.71</v>
      </c>
      <c r="E5" s="36">
        <v>199.74</v>
      </c>
      <c r="F5" s="36">
        <f>C5+D5-E5</f>
        <v>372.23199999999997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887.84250000000134</v>
      </c>
      <c r="D7" s="36">
        <v>159.33999999999997</v>
      </c>
      <c r="E7" s="36">
        <v>158.54999999999998</v>
      </c>
      <c r="F7" s="36">
        <f>C7+D7-E7</f>
        <v>888.6325000000013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100</v>
      </c>
      <c r="F9" s="36">
        <f t="shared" ref="F9" si="0">C9+D9-E9</f>
        <v>117.48999999999961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191</v>
      </c>
      <c r="D12" s="36">
        <v>23.420000000000016</v>
      </c>
      <c r="E12" s="36">
        <v>48.42</v>
      </c>
      <c r="F12" s="36">
        <f t="shared" ref="F12:F18" si="1">C12+D12-E12</f>
        <v>166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295.78599999999994</v>
      </c>
      <c r="D13" s="36">
        <v>40.71</v>
      </c>
      <c r="E13" s="36">
        <v>54.709999999999994</v>
      </c>
      <c r="F13" s="36">
        <f t="shared" si="1"/>
        <v>281.78599999999994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101</v>
      </c>
      <c r="D14" s="36">
        <v>25</v>
      </c>
      <c r="E14" s="36">
        <v>27</v>
      </c>
      <c r="F14" s="36">
        <f t="shared" si="1"/>
        <v>99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40.390408600000001</v>
      </c>
      <c r="D15" s="36">
        <v>29</v>
      </c>
      <c r="E15" s="36">
        <v>10.879999999999999</v>
      </c>
      <c r="F15" s="36">
        <f>C15+D15-E15</f>
        <v>58.510408600000005</v>
      </c>
      <c r="G15" s="49" t="s">
        <v>30</v>
      </c>
      <c r="H15" s="50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58.8</v>
      </c>
      <c r="D16" s="36">
        <v>13</v>
      </c>
      <c r="E16" s="36">
        <v>14.7</v>
      </c>
      <c r="F16" s="36">
        <f>C16+D16-E16</f>
        <v>57.099999999999994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33.699341999999987</v>
      </c>
      <c r="D17" s="36">
        <v>38.700000000000003</v>
      </c>
      <c r="E17" s="36">
        <v>34.6</v>
      </c>
      <c r="F17" s="36">
        <f>C17+D17-E17</f>
        <v>37.799341999999989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529.80000000000007</v>
      </c>
      <c r="D18" s="36">
        <v>0</v>
      </c>
      <c r="E18" s="36">
        <v>38.799999999999997</v>
      </c>
      <c r="F18" s="36">
        <f t="shared" si="1"/>
        <v>491.00000000000006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2691.0702506000007</v>
      </c>
      <c r="D19" s="41">
        <f>SUM(D11:D18)+D7+D5+D9</f>
        <v>565.88</v>
      </c>
      <c r="E19" s="41">
        <f>SUM(E11:E18)+E7+E5+E9</f>
        <v>687.4</v>
      </c>
      <c r="F19" s="41">
        <f>SUM(F11:F18)+F7+F5+F9</f>
        <v>2569.5502506000012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EAC7-1117-4FDF-8E79-72A047DC0B21}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222.39199999999997</v>
      </c>
      <c r="D5" s="36">
        <v>297.45999999999998</v>
      </c>
      <c r="E5" s="36">
        <v>184.59</v>
      </c>
      <c r="F5" s="36">
        <f>C5+D5-E5</f>
        <v>335.26199999999994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890.14250000000129</v>
      </c>
      <c r="D7" s="36">
        <v>196.25</v>
      </c>
      <c r="E7" s="36">
        <v>198.55</v>
      </c>
      <c r="F7" s="36">
        <f>C7+D7-E7</f>
        <v>887.84250000000134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172</v>
      </c>
      <c r="D12" s="36">
        <v>61.48</v>
      </c>
      <c r="E12" s="36">
        <v>42.48</v>
      </c>
      <c r="F12" s="36">
        <f t="shared" ref="F12:F18" si="1">C12+D12-E12</f>
        <v>191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334.726</v>
      </c>
      <c r="D13" s="36">
        <v>61.08</v>
      </c>
      <c r="E13" s="36">
        <v>100.02000000000001</v>
      </c>
      <c r="F13" s="36">
        <f t="shared" si="1"/>
        <v>295.78599999999994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103</v>
      </c>
      <c r="D14" s="36">
        <v>21</v>
      </c>
      <c r="E14" s="36">
        <v>23</v>
      </c>
      <c r="F14" s="36">
        <f t="shared" si="1"/>
        <v>101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60.3</v>
      </c>
      <c r="D15" s="36">
        <v>13.5</v>
      </c>
      <c r="E15" s="36">
        <v>15</v>
      </c>
      <c r="F15" s="36">
        <f>C15+D15-E15</f>
        <v>58.8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29.8604086</v>
      </c>
      <c r="D16" s="36">
        <v>17</v>
      </c>
      <c r="E16" s="36">
        <v>6.47</v>
      </c>
      <c r="F16" s="36">
        <f>C16+D16-E16</f>
        <v>40.390408600000001</v>
      </c>
      <c r="G16" s="49" t="s">
        <v>30</v>
      </c>
      <c r="H16" s="50" t="s">
        <v>31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59.499341999999992</v>
      </c>
      <c r="D17" s="36">
        <v>11.7</v>
      </c>
      <c r="E17" s="36">
        <v>37.5</v>
      </c>
      <c r="F17" s="36">
        <f>C17+D17-E17</f>
        <v>33.699341999999987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539.20000000000005</v>
      </c>
      <c r="D18" s="36">
        <v>33</v>
      </c>
      <c r="E18" s="36">
        <v>42.400000000000006</v>
      </c>
      <c r="F18" s="36">
        <f t="shared" si="1"/>
        <v>529.80000000000007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2628.6102506000007</v>
      </c>
      <c r="D19" s="41">
        <f>SUM(D11:D18)+D7+D5+D9</f>
        <v>712.47</v>
      </c>
      <c r="E19" s="41">
        <f>SUM(E11:E18)+E7+E5+E9</f>
        <v>650.01</v>
      </c>
      <c r="F19" s="41">
        <f>SUM(F11:F18)+F7+F5+F9</f>
        <v>2691.0702506000007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FDF5-E6B7-4B9E-8035-08508D9FEB76}">
  <dimension ref="A1:J21"/>
  <sheetViews>
    <sheetView view="pageBreakPreview" zoomScale="87" zoomScaleNormal="87" workbookViewId="0">
      <selection activeCell="J10" sqref="J1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193.86199999999994</v>
      </c>
      <c r="D5" s="36">
        <v>232.87</v>
      </c>
      <c r="E5" s="36">
        <v>204.34</v>
      </c>
      <c r="F5" s="36">
        <f>C5+D5-E5</f>
        <v>222.39199999999997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899.80250000000137</v>
      </c>
      <c r="D7" s="36">
        <v>175.6</v>
      </c>
      <c r="E7" s="36">
        <v>185.26</v>
      </c>
      <c r="F7" s="36">
        <f>C7+D7-E7</f>
        <v>890.14250000000129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168</v>
      </c>
      <c r="D12" s="36">
        <v>69.05</v>
      </c>
      <c r="E12" s="36">
        <v>65.05</v>
      </c>
      <c r="F12" s="36">
        <f t="shared" ref="F12:F18" si="1">C12+D12-E12</f>
        <v>172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301.33600000000001</v>
      </c>
      <c r="D13" s="36">
        <v>92.300000000000011</v>
      </c>
      <c r="E13" s="36">
        <v>58.91</v>
      </c>
      <c r="F13" s="36">
        <f t="shared" si="1"/>
        <v>334.726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108</v>
      </c>
      <c r="D14" s="36">
        <v>19</v>
      </c>
      <c r="E14" s="36">
        <v>24</v>
      </c>
      <c r="F14" s="36">
        <f t="shared" si="1"/>
        <v>103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60.8</v>
      </c>
      <c r="D15" s="36">
        <v>15</v>
      </c>
      <c r="E15" s="36">
        <v>15.5</v>
      </c>
      <c r="F15" s="36">
        <f>C15+D15-E15</f>
        <v>60.3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63.399341999999997</v>
      </c>
      <c r="D16" s="36">
        <v>22</v>
      </c>
      <c r="E16" s="36">
        <v>25.9</v>
      </c>
      <c r="F16" s="36">
        <f>C16+D16-E16</f>
        <v>59.499341999999992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45.960408600000008</v>
      </c>
      <c r="D17" s="36">
        <v>24.9</v>
      </c>
      <c r="E17" s="36">
        <v>41</v>
      </c>
      <c r="F17" s="36">
        <f t="shared" si="1"/>
        <v>29.8604086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550.40000000000009</v>
      </c>
      <c r="D18" s="36">
        <v>33</v>
      </c>
      <c r="E18" s="36">
        <v>44.2</v>
      </c>
      <c r="F18" s="36">
        <f t="shared" si="1"/>
        <v>539.20000000000005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2609.0502506000012</v>
      </c>
      <c r="D19" s="41">
        <f>SUM(D11:D18)+D7+D5+D9</f>
        <v>683.72</v>
      </c>
      <c r="E19" s="41">
        <f>SUM(E11:E18)+E7+E5+E9</f>
        <v>664.16</v>
      </c>
      <c r="F19" s="41">
        <f>SUM(F11:F18)+F7+F5+F9</f>
        <v>2628.6102506000007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DDB0-3B6B-4745-B5AD-3DB4FC672420}">
  <dimension ref="A1:J21"/>
  <sheetViews>
    <sheetView view="pageBreakPreview" zoomScale="87" zoomScaleNormal="87" workbookViewId="0">
      <selection activeCell="F18" sqref="F1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81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170.03199999999993</v>
      </c>
      <c r="D5" s="36">
        <v>210</v>
      </c>
      <c r="E5" s="36">
        <v>186.17</v>
      </c>
      <c r="F5" s="36">
        <f>C5+D5-E5</f>
        <v>193.86199999999994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916.10250000000133</v>
      </c>
      <c r="D7" s="36">
        <v>155.20000000000002</v>
      </c>
      <c r="E7" s="36">
        <v>171.5</v>
      </c>
      <c r="F7" s="36">
        <f>C7+D7-E7</f>
        <v>899.80250000000137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180</v>
      </c>
      <c r="D12" s="36">
        <v>109.63</v>
      </c>
      <c r="E12" s="36">
        <v>121.63</v>
      </c>
      <c r="F12" s="36">
        <f t="shared" ref="F12:F18" si="1">C12+D12-E12</f>
        <v>168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312.88599999999997</v>
      </c>
      <c r="D13" s="36">
        <v>82.92</v>
      </c>
      <c r="E13" s="36">
        <v>94.47</v>
      </c>
      <c r="F13" s="36">
        <f t="shared" si="1"/>
        <v>301.33600000000001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108</v>
      </c>
      <c r="D14" s="36">
        <v>27</v>
      </c>
      <c r="E14" s="36">
        <v>27</v>
      </c>
      <c r="F14" s="36">
        <f t="shared" si="1"/>
        <v>108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34</v>
      </c>
      <c r="C15" s="36">
        <v>58.199341999999987</v>
      </c>
      <c r="D15" s="36">
        <v>39.6</v>
      </c>
      <c r="E15" s="36">
        <v>34.4</v>
      </c>
      <c r="F15" s="36">
        <f>C15+D15-E15</f>
        <v>63.399341999999997</v>
      </c>
      <c r="G15" s="49" t="s">
        <v>35</v>
      </c>
      <c r="H15" s="50" t="s">
        <v>36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59.3</v>
      </c>
      <c r="D16" s="36">
        <v>16.5</v>
      </c>
      <c r="E16" s="36">
        <v>15</v>
      </c>
      <c r="F16" s="36">
        <f t="shared" si="1"/>
        <v>60.8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44.920408600000009</v>
      </c>
      <c r="D17" s="36">
        <v>15.09</v>
      </c>
      <c r="E17" s="36">
        <v>14.05</v>
      </c>
      <c r="F17" s="36">
        <f t="shared" si="1"/>
        <v>45.960408600000008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591.30000000000007</v>
      </c>
      <c r="D18" s="36">
        <v>0</v>
      </c>
      <c r="E18" s="36">
        <v>40.900000000000006</v>
      </c>
      <c r="F18" s="36">
        <f t="shared" si="1"/>
        <v>550.40000000000009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2658.2302506000015</v>
      </c>
      <c r="D19" s="41">
        <f>SUM(D11:D18)+D7+D5+D9</f>
        <v>655.94</v>
      </c>
      <c r="E19" s="41">
        <f>SUM(E11:E18)+E7+E5+E9</f>
        <v>705.12</v>
      </c>
      <c r="F19" s="41">
        <f>SUM(F11:F18)+F7+F5+F9</f>
        <v>2609.0502506000012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1773-3B37-4385-94D2-DCA3EC994A46}">
  <dimension ref="A1:J21"/>
  <sheetViews>
    <sheetView view="pageBreakPreview" zoomScale="87" zoomScaleNormal="87" workbookViewId="0">
      <selection activeCell="D13" sqref="D13:E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80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206.45199999999994</v>
      </c>
      <c r="D5" s="36">
        <v>102.96</v>
      </c>
      <c r="E5" s="36">
        <f>125.91+13.47</f>
        <v>139.38</v>
      </c>
      <c r="F5" s="36">
        <f>C5+D5-E5</f>
        <v>170.03199999999993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927.60250000000133</v>
      </c>
      <c r="D7" s="36">
        <v>98.7</v>
      </c>
      <c r="E7" s="36">
        <v>110.2</v>
      </c>
      <c r="F7" s="36">
        <f>C7+D7-E7</f>
        <v>916.10250000000133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304.28999999999962</v>
      </c>
      <c r="D9" s="36">
        <v>0</v>
      </c>
      <c r="E9" s="36">
        <v>86.8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43</v>
      </c>
      <c r="E12" s="36">
        <v>64</v>
      </c>
      <c r="F12" s="36">
        <f t="shared" ref="F12:F18" si="1">C12+D12-E12</f>
        <v>180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288.50599999999997</v>
      </c>
      <c r="D13" s="36">
        <v>108.25999999999999</v>
      </c>
      <c r="E13" s="36">
        <v>83.88</v>
      </c>
      <c r="F13" s="36">
        <f t="shared" si="1"/>
        <v>312.88599999999997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104</v>
      </c>
      <c r="D14" s="36">
        <v>31</v>
      </c>
      <c r="E14" s="36">
        <v>27</v>
      </c>
      <c r="F14" s="36">
        <f t="shared" si="1"/>
        <v>108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57.3</v>
      </c>
      <c r="D15" s="36">
        <v>17</v>
      </c>
      <c r="E15" s="36">
        <v>15</v>
      </c>
      <c r="F15" s="36">
        <f t="shared" si="1"/>
        <v>59.3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57.099341999999993</v>
      </c>
      <c r="D16" s="36">
        <v>40.4</v>
      </c>
      <c r="E16" s="36">
        <v>39.299999999999997</v>
      </c>
      <c r="F16" s="36">
        <f t="shared" si="1"/>
        <v>58.199341999999987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44.660408600000011</v>
      </c>
      <c r="D17" s="36">
        <v>10</v>
      </c>
      <c r="E17" s="36">
        <v>9.74</v>
      </c>
      <c r="F17" s="36">
        <f t="shared" si="1"/>
        <v>44.920408600000009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629.70000000000005</v>
      </c>
      <c r="D18" s="36">
        <v>0</v>
      </c>
      <c r="E18" s="36">
        <v>38.400000000000006</v>
      </c>
      <c r="F18" s="36">
        <f t="shared" si="1"/>
        <v>591.30000000000007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2820.6102506000007</v>
      </c>
      <c r="D19" s="41">
        <f>SUM(D11:D18)+D7+D5+D9</f>
        <v>451.32</v>
      </c>
      <c r="E19" s="41">
        <f>SUM(E11:E18)+E7+E5+E9</f>
        <v>613.70000000000005</v>
      </c>
      <c r="F19" s="41">
        <f>SUM(F11:F18)+F7+F5+F9</f>
        <v>2658.2302506000015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94F5-7D48-4F65-81FE-702F0489A968}">
  <dimension ref="A1:J21"/>
  <sheetViews>
    <sheetView view="pageBreakPreview" zoomScale="87" zoomScaleNormal="87" workbookViewId="0">
      <selection activeCell="F5" sqref="F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79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232.14199999999994</v>
      </c>
      <c r="D5" s="36">
        <v>32.81</v>
      </c>
      <c r="E5" s="36">
        <v>58.5</v>
      </c>
      <c r="F5" s="36">
        <f>C5+D5-E5</f>
        <v>206.45199999999994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930.71250000000134</v>
      </c>
      <c r="D7" s="36">
        <v>137.70999999999998</v>
      </c>
      <c r="E7" s="36">
        <v>140.82</v>
      </c>
      <c r="F7" s="36">
        <f>C7+D7-E7</f>
        <v>927.60250000000133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381.6899999999996</v>
      </c>
      <c r="D9" s="36">
        <v>0</v>
      </c>
      <c r="E9" s="36">
        <v>77.400000000000006</v>
      </c>
      <c r="F9" s="36">
        <f>C9+D9-E9</f>
        <v>304.28999999999962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165</v>
      </c>
      <c r="D12" s="36">
        <v>63</v>
      </c>
      <c r="E12" s="36">
        <v>27</v>
      </c>
      <c r="F12" s="36">
        <f t="shared" ref="F12:F18" si="0">C12+D12-E12</f>
        <v>201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324.45600000000002</v>
      </c>
      <c r="D13" s="36">
        <v>66.009999999999991</v>
      </c>
      <c r="E13" s="36">
        <v>101.96000000000001</v>
      </c>
      <c r="F13" s="36">
        <f t="shared" si="0"/>
        <v>288.50599999999997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112</v>
      </c>
      <c r="D14" s="36">
        <v>19</v>
      </c>
      <c r="E14" s="36">
        <v>27</v>
      </c>
      <c r="F14" s="36">
        <f t="shared" si="0"/>
        <v>104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56.8</v>
      </c>
      <c r="D15" s="36">
        <v>15</v>
      </c>
      <c r="E15" s="36">
        <v>14.5</v>
      </c>
      <c r="F15" s="36">
        <f t="shared" si="0"/>
        <v>57.3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51.199341999999987</v>
      </c>
      <c r="D16" s="36">
        <v>71.5</v>
      </c>
      <c r="E16" s="36">
        <v>65.599999999999994</v>
      </c>
      <c r="F16" s="36">
        <f t="shared" si="0"/>
        <v>57.099341999999993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83.660408600000011</v>
      </c>
      <c r="D17" s="36">
        <v>10</v>
      </c>
      <c r="E17" s="36">
        <v>49</v>
      </c>
      <c r="F17" s="36">
        <f>C17+D17-E17</f>
        <v>44.660408600000011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619.40000000000009</v>
      </c>
      <c r="D18" s="36">
        <v>46.3</v>
      </c>
      <c r="E18" s="36">
        <v>36</v>
      </c>
      <c r="F18" s="36">
        <f t="shared" si="0"/>
        <v>629.70000000000005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2957.0602506000009</v>
      </c>
      <c r="D19" s="41">
        <f>SUM(D11:D18)+D7+D5+D9</f>
        <v>461.33</v>
      </c>
      <c r="E19" s="41">
        <f>SUM(E11:E18)+E7+E5+E9</f>
        <v>597.78</v>
      </c>
      <c r="F19" s="41">
        <f>SUM(F11:F18)+F7+F5+F9</f>
        <v>2820.6102506000007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6B5-2816-4B26-878A-A16A75F98B6A}">
  <dimension ref="A1:J21"/>
  <sheetViews>
    <sheetView view="pageBreakPreview" topLeftCell="A4" zoomScale="87" zoomScaleNormal="87" workbookViewId="0">
      <selection activeCell="H34" sqref="H34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77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205.14199999999994</v>
      </c>
      <c r="D5" s="36">
        <v>72</v>
      </c>
      <c r="E5" s="36">
        <v>45</v>
      </c>
      <c r="F5" s="36">
        <f>C5+D5-E5</f>
        <v>232.14199999999994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874.86250000000132</v>
      </c>
      <c r="D7" s="36">
        <v>206.7</v>
      </c>
      <c r="E7" s="36">
        <v>150.85000000000002</v>
      </c>
      <c r="F7" s="36">
        <f>C7+D7-E7</f>
        <v>930.71250000000134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450.08999999999963</v>
      </c>
      <c r="D9" s="36">
        <v>0</v>
      </c>
      <c r="E9" s="36">
        <v>68.400000000000006</v>
      </c>
      <c r="F9" s="36">
        <f>C9+D9-E9</f>
        <v>381.6899999999996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202.00000000000003</v>
      </c>
      <c r="D12" s="36">
        <v>43.5</v>
      </c>
      <c r="E12" s="36">
        <v>80.500000000000028</v>
      </c>
      <c r="F12" s="36">
        <f t="shared" ref="F12:F18" si="0">C12+D12-E12</f>
        <v>165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442.00599999999997</v>
      </c>
      <c r="D13" s="36">
        <v>92.57</v>
      </c>
      <c r="E13" s="36">
        <v>210.12</v>
      </c>
      <c r="F13" s="36">
        <f t="shared" si="0"/>
        <v>324.45600000000002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107</v>
      </c>
      <c r="D14" s="36">
        <v>34</v>
      </c>
      <c r="E14" s="36">
        <v>29</v>
      </c>
      <c r="F14" s="36">
        <f t="shared" si="0"/>
        <v>112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95.850408600000009</v>
      </c>
      <c r="D15" s="36">
        <v>8</v>
      </c>
      <c r="E15" s="36">
        <v>20.189999999999998</v>
      </c>
      <c r="F15" s="36">
        <f t="shared" si="0"/>
        <v>83.660408600000011</v>
      </c>
      <c r="G15" s="49" t="s">
        <v>30</v>
      </c>
      <c r="H15" s="50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55.8</v>
      </c>
      <c r="D16" s="36">
        <v>15</v>
      </c>
      <c r="E16" s="36">
        <v>14</v>
      </c>
      <c r="F16" s="36">
        <f t="shared" si="0"/>
        <v>56.8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27.499341999999992</v>
      </c>
      <c r="D17" s="36">
        <v>53</v>
      </c>
      <c r="E17" s="36">
        <v>29.3</v>
      </c>
      <c r="F17" s="36">
        <f t="shared" si="0"/>
        <v>51.199341999999987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655.7</v>
      </c>
      <c r="D18" s="36">
        <v>0</v>
      </c>
      <c r="E18" s="36">
        <v>36.299999999999997</v>
      </c>
      <c r="F18" s="36">
        <f t="shared" si="0"/>
        <v>619.40000000000009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3115.9502506000008</v>
      </c>
      <c r="D19" s="41">
        <f>SUM(D11:D18)+D7+D5+D9</f>
        <v>524.77</v>
      </c>
      <c r="E19" s="41">
        <f>SUM(E11:E18)+E7+E5+E9</f>
        <v>683.66</v>
      </c>
      <c r="F19" s="41">
        <f>SUM(F11:F18)+F7+F5+F9</f>
        <v>2957.0602506000009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2022-04-28T09:24:48Z</cp:lastPrinted>
  <dcterms:created xsi:type="dcterms:W3CDTF">2022-03-05T10:54:00Z</dcterms:created>
  <dcterms:modified xsi:type="dcterms:W3CDTF">2022-04-29T08:49:22Z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