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0512蔬菜进销存表 " sheetId="51" r:id="rId1"/>
    <sheet name="0511蔬菜进销存表 " sheetId="50" r:id="rId2"/>
    <sheet name="0510蔬菜进销存表 (2)" sheetId="49" r:id="rId3"/>
    <sheet name="0509蔬菜进销存表" sheetId="48" r:id="rId4"/>
    <sheet name="0508蔬菜进销存表" sheetId="47" r:id="rId5"/>
    <sheet name="0507蔬菜进销存表" sheetId="46" r:id="rId6"/>
    <sheet name="0506蔬菜进销存表" sheetId="45" r:id="rId7"/>
    <sheet name="0505蔬菜进销存表" sheetId="44" r:id="rId8"/>
    <sheet name="0504蔬菜进销存表" sheetId="43" r:id="rId9"/>
    <sheet name="0503蔬菜进销存表" sheetId="42" r:id="rId10"/>
    <sheet name="0502蔬菜进销存表" sheetId="41" r:id="rId11"/>
    <sheet name="0501蔬菜进销存表" sheetId="40" r:id="rId12"/>
    <sheet name="0430蔬菜进销存表" sheetId="38" r:id="rId13"/>
    <sheet name="0429蔬菜进销存表" sheetId="37" r:id="rId14"/>
    <sheet name="0428蔬菜进销存表" sheetId="36" r:id="rId15"/>
    <sheet name="0427蔬菜进销存表" sheetId="35" r:id="rId16"/>
    <sheet name="0426蔬菜进销存表" sheetId="34" r:id="rId17"/>
    <sheet name="0425蔬菜进销存表" sheetId="33" r:id="rId18"/>
    <sheet name="0424蔬菜进销存表" sheetId="32" r:id="rId19"/>
    <sheet name="0423蔬菜进销存表" sheetId="31" r:id="rId20"/>
    <sheet name="0422蔬菜进销存表" sheetId="30" r:id="rId21"/>
    <sheet name="0421蔬菜进销存表" sheetId="29" r:id="rId22"/>
    <sheet name="0420蔬菜进销存表" sheetId="28" r:id="rId23"/>
    <sheet name="0419蔬菜进销存表" sheetId="27" r:id="rId24"/>
    <sheet name="0418蔬菜进销存表" sheetId="26" r:id="rId25"/>
    <sheet name="0417蔬菜进销存表" sheetId="25" r:id="rId26"/>
    <sheet name="0416蔬菜进销存表" sheetId="24" r:id="rId27"/>
    <sheet name="0415蔬菜进销存表" sheetId="23" r:id="rId28"/>
    <sheet name="0414蔬菜进销存表" sheetId="22" r:id="rId29"/>
    <sheet name="0413蔬菜进销存表" sheetId="21" r:id="rId30"/>
    <sheet name="0412蔬菜进销存表" sheetId="20" r:id="rId31"/>
    <sheet name="0411蔬菜进销存表" sheetId="19" r:id="rId32"/>
    <sheet name="0410蔬菜进销存表" sheetId="18" r:id="rId33"/>
    <sheet name="0409蔬菜进销存表" sheetId="17" r:id="rId34"/>
    <sheet name="0408蔬菜进销存表" sheetId="16" r:id="rId35"/>
    <sheet name="0407蔬菜进销存表" sheetId="15" r:id="rId36"/>
    <sheet name="0406蔬菜进销存表" sheetId="13" r:id="rId37"/>
  </sheets>
  <calcPr calcId="144525"/>
</workbook>
</file>

<file path=xl/sharedStrings.xml><?xml version="1.0" encoding="utf-8"?>
<sst xmlns="http://schemas.openxmlformats.org/spreadsheetml/2006/main" count="2295" uniqueCount="109">
  <si>
    <t>附件2</t>
  </si>
  <si>
    <t>长春市蔬菜进销存情况统计表</t>
  </si>
  <si>
    <t>统计日期5月12日     单位：吨</t>
  </si>
  <si>
    <t>序号</t>
  </si>
  <si>
    <t>单位</t>
  </si>
  <si>
    <t>上日库存量</t>
  </si>
  <si>
    <t>当日调入量</t>
  </si>
  <si>
    <t>当日调出量</t>
  </si>
  <si>
    <t>当日库存量</t>
  </si>
  <si>
    <t>货源地</t>
  </si>
  <si>
    <t>进货渠道</t>
  </si>
  <si>
    <t>市级政府动态存储</t>
  </si>
  <si>
    <t>海吉星东北亚相关业户</t>
  </si>
  <si>
    <t>产地直发</t>
  </si>
  <si>
    <t>当日采购量</t>
  </si>
  <si>
    <t>当日派发量</t>
  </si>
  <si>
    <t>各城区、开发区自采</t>
  </si>
  <si>
    <t>吉林省域外</t>
  </si>
  <si>
    <t>当日接收量</t>
  </si>
  <si>
    <t>各城区接收
省内市州驰援</t>
  </si>
  <si>
    <t>当日进货量</t>
  </si>
  <si>
    <t>当日销售量</t>
  </si>
  <si>
    <t>海吉星</t>
  </si>
  <si>
    <t>辽宁、河北、山东、内蒙古、湖南、河南、
四川、福建、北京、云南、广东、浙江等</t>
  </si>
  <si>
    <t>国欧仓储</t>
  </si>
  <si>
    <t>辽宁、山东寿光、河南、河北、内蒙、
黑龙江、福建、四川</t>
  </si>
  <si>
    <t>地利生鲜</t>
  </si>
  <si>
    <t>北京、山东、沈阳（目前以北京为主）</t>
  </si>
  <si>
    <t>批发市场采购</t>
  </si>
  <si>
    <t>亚泰超市</t>
  </si>
  <si>
    <t>山东、北京、河北</t>
  </si>
  <si>
    <t>远方超市</t>
  </si>
  <si>
    <t>全国各地产地、北京</t>
  </si>
  <si>
    <t>全国各地产地直发60%
北京新发地市场采购40%</t>
  </si>
  <si>
    <t>欧亚商都</t>
  </si>
  <si>
    <t>山东寿光、辽宁新民</t>
  </si>
  <si>
    <t>新天地</t>
  </si>
  <si>
    <t>河北高碑店、山东聊城、内蒙</t>
  </si>
  <si>
    <t>批发市场采购、产地直发</t>
  </si>
  <si>
    <t>欧亚卖场</t>
  </si>
  <si>
    <t>沈阳、河北高碑店</t>
  </si>
  <si>
    <t>永辉超市</t>
  </si>
  <si>
    <t>北京、哈尔滨</t>
  </si>
  <si>
    <t>北京产地直发、哈尔滨市场采购</t>
  </si>
  <si>
    <t>供销社</t>
  </si>
  <si>
    <t>山东、福建、湖北、云南、黑龙江、甘肃</t>
  </si>
  <si>
    <t>合计</t>
  </si>
  <si>
    <t>附件3</t>
  </si>
  <si>
    <t>统计日期5月11日     单位：吨</t>
  </si>
  <si>
    <t>市级政府自采</t>
  </si>
  <si>
    <t xml:space="preserve">     单位</t>
  </si>
  <si>
    <t>统计日期5月10日     单位：吨</t>
  </si>
  <si>
    <t>统计日期5月9日     单位：吨</t>
  </si>
  <si>
    <t>统计日期5月8日     单位：吨</t>
  </si>
  <si>
    <t>统计日期5月7日     单位：吨</t>
  </si>
  <si>
    <t>辽宁、河北、山东、内蒙古、湖南、河南、四川、福建、北京、云南、广东、浙江等</t>
  </si>
  <si>
    <t>统计日期5月6日     单位：吨</t>
  </si>
  <si>
    <t>统计日期5月5日     单位：吨</t>
  </si>
  <si>
    <t>统计日期5月4日     单位：吨</t>
  </si>
  <si>
    <t>统计日期5月3日     单位：吨</t>
  </si>
  <si>
    <t>统计日期5月2日     单位：吨</t>
  </si>
  <si>
    <t>统计日期5月1日     单位：吨</t>
  </si>
  <si>
    <t>附件1</t>
  </si>
  <si>
    <t>统计日期4月30日     单位：吨</t>
  </si>
  <si>
    <t>统计日期4月29日     单位：吨</t>
  </si>
  <si>
    <t>统计日期4月28日     单位：吨</t>
  </si>
  <si>
    <t>统计日期4月27日     单位：吨</t>
  </si>
  <si>
    <t>市场采购、产地直发</t>
  </si>
  <si>
    <t>北京产地直发，哈尔滨市场采购</t>
  </si>
  <si>
    <t>统计日期4月26日     单位：吨</t>
  </si>
  <si>
    <t>统计日期4月25日     单位：吨</t>
  </si>
  <si>
    <t>统计日期4月24日     单位：吨</t>
  </si>
  <si>
    <t>统计日期4月23日     单位：吨</t>
  </si>
  <si>
    <t>统计日期4月22日     单位：吨</t>
  </si>
  <si>
    <t>统计日期4月21日     单位：吨</t>
  </si>
  <si>
    <t>统计日期4月20日     单位：吨</t>
  </si>
  <si>
    <t>辽宁、山东寿光、河南、河北、内蒙、黑龙江、福建、四川</t>
  </si>
  <si>
    <t>统计日期4月19日     单位：吨</t>
  </si>
  <si>
    <t>统计日期4月18日     单位：吨</t>
  </si>
  <si>
    <t>统计日期4月17日     单位：吨</t>
  </si>
  <si>
    <t>统计日期4月16日     单位：吨</t>
  </si>
  <si>
    <t>4月15日长春市蔬菜进销存情况统计表</t>
  </si>
  <si>
    <t>单位：吨</t>
  </si>
  <si>
    <t>海吉星相关业户</t>
  </si>
  <si>
    <t>各城区、开发区
自采</t>
  </si>
  <si>
    <t>各城区接受
省内市州驰援</t>
  </si>
  <si>
    <t>河北高碑店、山东
聊城、内蒙</t>
  </si>
  <si>
    <t>市场采购、
产地直发</t>
  </si>
  <si>
    <t>北京产地直发；哈尔滨市场采购</t>
  </si>
  <si>
    <t>全国各地产地直发（占六成）；北京新发地市场采购（占四成）；</t>
  </si>
  <si>
    <t xml:space="preserve">备注：1、当日统计数据为上日数据。 2、市级政府自采通过吉林省域外直接采购，今日清库存，将库存免费分给双阳、农安、公主岭、九台。 3、各城区自采是各城区通过吉林省域外直接采购。4、海吉星市场因为关闭蔬菜已全部腐烂。 </t>
  </si>
  <si>
    <t>4月14日长春市蔬菜进销存情况统计表</t>
  </si>
  <si>
    <t xml:space="preserve">备注：1、当日统计数据为上日数据。 2、市级政府自采通过吉林省域外直接采购。 3、各城区自采是各城区通过吉林省域外直接采购。4、海吉星市场因为关闭蔬菜已全部腐烂。 </t>
  </si>
  <si>
    <t>4月13日长春市蔬菜进销存情况统计表</t>
  </si>
  <si>
    <t>4月12日长春市蔬菜进销存情况统计表</t>
  </si>
  <si>
    <t xml:space="preserve">备注：1、当日统计数据为上日数据。 2、市级政府自采通过吉林省域外直接采购。 3、各城区自采是各城区通过吉林省域外直接采购。 </t>
  </si>
  <si>
    <t>4月11日长春市蔬菜进销存情况统计表</t>
  </si>
  <si>
    <t xml:space="preserve">备注：1、当日统计数据为上日数据。 2、市级政府自采通过吉林省域外直接采购。 3、各城区自采是各城区通过吉林省域外直接采购。4、各城区接受省内市州驰援为0。 </t>
  </si>
  <si>
    <t>4月10日长春市蔬菜进销存情况统计表</t>
  </si>
  <si>
    <t>4月9日长春市蔬菜进销存情况统计表</t>
  </si>
  <si>
    <t xml:space="preserve">    单位</t>
  </si>
  <si>
    <t xml:space="preserve">备注：1、当日统计数据为上日数据。 2、市级政府自采通过吉林省域外直接采购。 3、各城区自采是各城区通过吉林省域外直接采购。
            4、海吉星因关闭部分非耐储菜已烂掉。
         </t>
  </si>
  <si>
    <t>4月8日长春市蔬菜进销存情况统计表</t>
  </si>
  <si>
    <t xml:space="preserve">备注：1、当日统计数据为上日数据。 2、市级政府自采通过吉林省域外直接采购。 3、各城区自采是各城区通过吉林省域外直接采购。
           4、海吉星因关闭部分非耐储菜已烂掉。
         </t>
  </si>
  <si>
    <t>4月7日长春市蔬菜进销存情况统计表</t>
  </si>
  <si>
    <t>公主岭等四县分拣</t>
  </si>
  <si>
    <t>备注：1、当日统计数据为上日数据。
2、公主岭四县分拣库存清零说明：根据市里指示，公主岭等四县库存全部移交当地，库存清零。
3、海吉星库存变动情况说明：市场经过3月28日、29日两天的封闭，3月30日至4月1日市场进货量和交易量均大幅增涨，4月2日市场库存量约935吨，应政府保供要求，为保证市场充足的供应量，公司通过多个渠道联系货源，保证市场内稳定的库存，4月3日因疫情市场暂停交易。经重新库存统计确认，市场库存量约为1446吨。</t>
  </si>
  <si>
    <t>4月6日长春市蔬菜进销存情况统计表</t>
  </si>
  <si>
    <t>备注：当日统计数据为上日数据</t>
  </si>
</sst>
</file>

<file path=xl/styles.xml><?xml version="1.0" encoding="utf-8"?>
<styleSheet xmlns="http://schemas.openxmlformats.org/spreadsheetml/2006/main">
  <numFmts count="6">
    <numFmt numFmtId="176" formatCode="0.00_);[Red]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.00_ "/>
    <numFmt numFmtId="41" formatCode="_ * #,##0_ ;_ * \-#,##0_ ;_ * &quot;-&quot;_ ;_ @_ "/>
    <numFmt numFmtId="42" formatCode="_ &quot;￥&quot;* #,##0_ ;_ &quot;￥&quot;* \-#,##0_ ;_ &quot;￥&quot;* &quot;-&quot;_ ;_ @_ "/>
  </numFmts>
  <fonts count="43">
    <font>
      <sz val="11"/>
      <name val="宋体"/>
      <charset val="134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sz val="11"/>
      <color rgb="FF000000"/>
      <name val="黑体"/>
      <charset val="134"/>
    </font>
    <font>
      <b/>
      <sz val="22"/>
      <name val="宋体"/>
      <charset val="134"/>
    </font>
    <font>
      <b/>
      <sz val="16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color rgb="FF000000"/>
      <name val="仿宋"/>
      <charset val="134"/>
    </font>
    <font>
      <sz val="12"/>
      <name val="仿宋"/>
      <charset val="134"/>
    </font>
    <font>
      <b/>
      <sz val="12"/>
      <color rgb="FFFF0000"/>
      <name val="宋体"/>
      <charset val="134"/>
    </font>
    <font>
      <sz val="9"/>
      <color rgb="FF000000"/>
      <name val="宋体"/>
      <charset val="134"/>
    </font>
    <font>
      <sz val="10"/>
      <color rgb="FF000000"/>
      <name val="宋体"/>
      <charset val="134"/>
    </font>
    <font>
      <b/>
      <sz val="14"/>
      <name val="宋体"/>
      <charset val="134"/>
    </font>
    <font>
      <sz val="12"/>
      <color rgb="FF000000"/>
      <name val="方正小标宋简体"/>
      <charset val="134"/>
    </font>
    <font>
      <b/>
      <sz val="20"/>
      <name val="宋体"/>
      <charset val="134"/>
    </font>
    <font>
      <b/>
      <sz val="20"/>
      <name val="方正小标宋_GBK"/>
      <charset val="134"/>
    </font>
    <font>
      <b/>
      <sz val="11"/>
      <name val="宋体"/>
      <charset val="134"/>
    </font>
    <font>
      <sz val="11"/>
      <name val="仿宋"/>
      <charset val="134"/>
    </font>
    <font>
      <sz val="9"/>
      <name val="宋体"/>
      <charset val="134"/>
    </font>
    <font>
      <sz val="10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2F7FC"/>
        <bgColor indexed="64"/>
      </patternFill>
    </fill>
    <fill>
      <patternFill patternType="solid">
        <fgColor rgb="FFFDFEE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/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24" fillId="14" borderId="0" applyNumberFormat="false" applyBorder="false" applyAlignment="false" applyProtection="false">
      <alignment vertical="center"/>
    </xf>
    <xf numFmtId="0" fontId="23" fillId="16" borderId="0" applyNumberFormat="false" applyBorder="false" applyAlignment="false" applyProtection="false">
      <alignment vertical="center"/>
    </xf>
    <xf numFmtId="0" fontId="27" fillId="10" borderId="8" applyNumberFormat="false" applyAlignment="false" applyProtection="false">
      <alignment vertical="center"/>
    </xf>
    <xf numFmtId="0" fontId="29" fillId="12" borderId="9" applyNumberFormat="false" applyAlignment="false" applyProtection="false">
      <alignment vertical="center"/>
    </xf>
    <xf numFmtId="0" fontId="40" fillId="30" borderId="0" applyNumberFormat="false" applyBorder="false" applyAlignment="false" applyProtection="false">
      <alignment vertical="center"/>
    </xf>
    <xf numFmtId="0" fontId="42" fillId="0" borderId="12" applyNumberFormat="false" applyFill="false" applyAlignment="false" applyProtection="false">
      <alignment vertical="center"/>
    </xf>
    <xf numFmtId="0" fontId="41" fillId="0" borderId="0" applyNumberFormat="false" applyFill="false" applyBorder="false" applyAlignment="false" applyProtection="false">
      <alignment vertical="center"/>
    </xf>
    <xf numFmtId="0" fontId="37" fillId="0" borderId="12" applyNumberFormat="false" applyFill="false" applyAlignment="false" applyProtection="false">
      <alignment vertical="center"/>
    </xf>
    <xf numFmtId="0" fontId="23" fillId="17" borderId="0" applyNumberFormat="false" applyBorder="false" applyAlignment="false" applyProtection="false">
      <alignment vertical="center"/>
    </xf>
    <xf numFmtId="41" fontId="26" fillId="0" borderId="0" applyFont="false" applyFill="false" applyBorder="false" applyAlignment="false" applyProtection="false">
      <alignment vertical="center"/>
    </xf>
    <xf numFmtId="0" fontId="23" fillId="11" borderId="0" applyNumberFormat="false" applyBorder="false" applyAlignment="false" applyProtection="false">
      <alignment vertical="center"/>
    </xf>
    <xf numFmtId="0" fontId="28" fillId="0" borderId="0" applyNumberFormat="false" applyFill="false" applyBorder="false" applyAlignment="false" applyProtection="false">
      <alignment vertical="center"/>
    </xf>
    <xf numFmtId="0" fontId="24" fillId="19" borderId="0" applyNumberFormat="false" applyBorder="false" applyAlignment="false" applyProtection="false">
      <alignment vertical="center"/>
    </xf>
    <xf numFmtId="0" fontId="39" fillId="0" borderId="13" applyNumberFormat="false" applyFill="false" applyAlignment="false" applyProtection="false">
      <alignment vertical="center"/>
    </xf>
    <xf numFmtId="0" fontId="30" fillId="0" borderId="10" applyNumberFormat="false" applyFill="false" applyAlignment="false" applyProtection="false">
      <alignment vertical="center"/>
    </xf>
    <xf numFmtId="0" fontId="23" fillId="18" borderId="0" applyNumberFormat="false" applyBorder="false" applyAlignment="false" applyProtection="false">
      <alignment vertical="center"/>
    </xf>
    <xf numFmtId="0" fontId="23" fillId="13" borderId="0" applyNumberFormat="false" applyBorder="false" applyAlignment="false" applyProtection="false">
      <alignment vertical="center"/>
    </xf>
    <xf numFmtId="0" fontId="24" fillId="9" borderId="0" applyNumberFormat="false" applyBorder="false" applyAlignment="false" applyProtection="false">
      <alignment vertical="center"/>
    </xf>
    <xf numFmtId="43" fontId="26" fillId="0" borderId="0" applyFont="false" applyFill="false" applyBorder="false" applyAlignment="false" applyProtection="false">
      <alignment vertical="center"/>
    </xf>
    <xf numFmtId="0" fontId="31" fillId="0" borderId="0" applyNumberFormat="false" applyFill="false" applyBorder="false" applyAlignment="false" applyProtection="false">
      <alignment vertical="center"/>
    </xf>
    <xf numFmtId="0" fontId="35" fillId="0" borderId="0" applyNumberFormat="false" applyFill="false" applyBorder="false" applyAlignment="false" applyProtection="false">
      <alignment vertical="center"/>
    </xf>
    <xf numFmtId="0" fontId="23" fillId="23" borderId="0" applyNumberFormat="false" applyBorder="false" applyAlignment="false" applyProtection="false">
      <alignment vertical="center"/>
    </xf>
    <xf numFmtId="0" fontId="0" fillId="0" borderId="0">
      <alignment vertical="center"/>
    </xf>
    <xf numFmtId="0" fontId="32" fillId="0" borderId="11" applyNumberFormat="false" applyFill="false" applyAlignment="false" applyProtection="false">
      <alignment vertical="center"/>
    </xf>
    <xf numFmtId="0" fontId="39" fillId="0" borderId="0" applyNumberFormat="false" applyFill="false" applyBorder="false" applyAlignment="false" applyProtection="false">
      <alignment vertical="center"/>
    </xf>
    <xf numFmtId="0" fontId="23" fillId="22" borderId="0" applyNumberFormat="false" applyBorder="false" applyAlignment="false" applyProtection="false">
      <alignment vertical="center"/>
    </xf>
    <xf numFmtId="42" fontId="26" fillId="0" borderId="0" applyFont="false" applyFill="false" applyBorder="false" applyAlignment="false" applyProtection="false">
      <alignment vertical="center"/>
    </xf>
    <xf numFmtId="0" fontId="34" fillId="0" borderId="0" applyNumberFormat="false" applyFill="false" applyBorder="false" applyAlignment="false" applyProtection="false">
      <alignment vertical="center"/>
    </xf>
    <xf numFmtId="0" fontId="23" fillId="25" borderId="0" applyNumberFormat="false" applyBorder="false" applyAlignment="false" applyProtection="false">
      <alignment vertical="center"/>
    </xf>
    <xf numFmtId="0" fontId="26" fillId="26" borderId="14" applyNumberFormat="false" applyFont="false" applyAlignment="false" applyProtection="false">
      <alignment vertical="center"/>
    </xf>
    <xf numFmtId="0" fontId="24" fillId="29" borderId="0" applyNumberFormat="false" applyBorder="false" applyAlignment="false" applyProtection="false">
      <alignment vertical="center"/>
    </xf>
    <xf numFmtId="0" fontId="38" fillId="24" borderId="0" applyNumberFormat="false" applyBorder="false" applyAlignment="false" applyProtection="false">
      <alignment vertical="center"/>
    </xf>
    <xf numFmtId="0" fontId="23" fillId="27" borderId="0" applyNumberFormat="false" applyBorder="false" applyAlignment="false" applyProtection="false">
      <alignment vertical="center"/>
    </xf>
    <xf numFmtId="0" fontId="36" fillId="20" borderId="0" applyNumberFormat="false" applyBorder="false" applyAlignment="false" applyProtection="false">
      <alignment vertical="center"/>
    </xf>
    <xf numFmtId="0" fontId="33" fillId="10" borderId="7" applyNumberFormat="false" applyAlignment="false" applyProtection="false">
      <alignment vertical="center"/>
    </xf>
    <xf numFmtId="0" fontId="24" fillId="28" borderId="0" applyNumberFormat="false" applyBorder="false" applyAlignment="false" applyProtection="false">
      <alignment vertical="center"/>
    </xf>
    <xf numFmtId="0" fontId="24" fillId="31" borderId="0" applyNumberFormat="false" applyBorder="false" applyAlignment="false" applyProtection="false">
      <alignment vertical="center"/>
    </xf>
    <xf numFmtId="0" fontId="24" fillId="32" borderId="0" applyNumberFormat="false" applyBorder="false" applyAlignment="false" applyProtection="false">
      <alignment vertical="center"/>
    </xf>
    <xf numFmtId="0" fontId="24" fillId="33" borderId="0" applyNumberFormat="false" applyBorder="false" applyAlignment="false" applyProtection="false">
      <alignment vertical="center"/>
    </xf>
    <xf numFmtId="0" fontId="24" fillId="34" borderId="0" applyNumberFormat="false" applyBorder="false" applyAlignment="false" applyProtection="false">
      <alignment vertical="center"/>
    </xf>
    <xf numFmtId="9" fontId="26" fillId="0" borderId="0" applyFont="false" applyFill="false" applyBorder="false" applyAlignment="false" applyProtection="false">
      <alignment vertical="center"/>
    </xf>
    <xf numFmtId="0" fontId="24" fillId="35" borderId="0" applyNumberFormat="false" applyBorder="false" applyAlignment="false" applyProtection="false">
      <alignment vertical="center"/>
    </xf>
    <xf numFmtId="44" fontId="26" fillId="0" borderId="0" applyFont="false" applyFill="false" applyBorder="false" applyAlignment="false" applyProtection="false">
      <alignment vertical="center"/>
    </xf>
    <xf numFmtId="0" fontId="24" fillId="15" borderId="0" applyNumberFormat="false" applyBorder="false" applyAlignment="false" applyProtection="false">
      <alignment vertical="center"/>
    </xf>
    <xf numFmtId="0" fontId="23" fillId="21" borderId="0" applyNumberFormat="false" applyBorder="false" applyAlignment="false" applyProtection="false">
      <alignment vertical="center"/>
    </xf>
    <xf numFmtId="0" fontId="25" fillId="8" borderId="7" applyNumberFormat="false" applyAlignment="false" applyProtection="false">
      <alignment vertical="center"/>
    </xf>
    <xf numFmtId="0" fontId="23" fillId="7" borderId="0" applyNumberFormat="false" applyBorder="false" applyAlignment="false" applyProtection="false">
      <alignment vertical="center"/>
    </xf>
    <xf numFmtId="0" fontId="24" fillId="6" borderId="0" applyNumberFormat="false" applyBorder="false" applyAlignment="false" applyProtection="false">
      <alignment vertical="center"/>
    </xf>
    <xf numFmtId="0" fontId="23" fillId="5" borderId="0" applyNumberFormat="false" applyBorder="false" applyAlignment="false" applyProtection="false">
      <alignment vertical="center"/>
    </xf>
  </cellStyleXfs>
  <cellXfs count="65">
    <xf numFmtId="0" fontId="0" fillId="0" borderId="0" xfId="0" applyAlignment="true">
      <alignment vertical="center"/>
    </xf>
    <xf numFmtId="0" fontId="1" fillId="0" borderId="0" xfId="0" applyFont="true" applyAlignment="true">
      <alignment horizontal="center" vertical="center"/>
    </xf>
    <xf numFmtId="0" fontId="1" fillId="0" borderId="0" xfId="0" applyFont="true" applyAlignment="true">
      <alignment vertical="center"/>
    </xf>
    <xf numFmtId="0" fontId="2" fillId="0" borderId="0" xfId="0" applyFont="true" applyAlignment="true">
      <alignment vertical="center"/>
    </xf>
    <xf numFmtId="0" fontId="3" fillId="0" borderId="0" xfId="0" applyFont="true" applyAlignment="true">
      <alignment vertical="center"/>
    </xf>
    <xf numFmtId="0" fontId="4" fillId="0" borderId="0" xfId="0" applyFont="true" applyAlignment="true">
      <alignment vertical="center"/>
    </xf>
    <xf numFmtId="0" fontId="5" fillId="0" borderId="0" xfId="0" applyFont="true" applyAlignment="true">
      <alignment vertical="center"/>
    </xf>
    <xf numFmtId="0" fontId="6" fillId="0" borderId="0" xfId="0" applyFont="true" applyAlignment="true">
      <alignment horizontal="center" vertical="center"/>
    </xf>
    <xf numFmtId="0" fontId="7" fillId="0" borderId="1" xfId="0" applyFont="true" applyBorder="true" applyAlignment="true">
      <alignment horizontal="right" vertical="center"/>
    </xf>
    <xf numFmtId="0" fontId="8" fillId="0" borderId="2" xfId="0" applyFont="true" applyBorder="true" applyAlignment="true">
      <alignment horizontal="center" vertical="center"/>
    </xf>
    <xf numFmtId="0" fontId="1" fillId="0" borderId="2" xfId="0" applyFont="true" applyBorder="true" applyAlignment="true">
      <alignment horizontal="center" vertical="center"/>
    </xf>
    <xf numFmtId="0" fontId="9" fillId="2" borderId="2" xfId="0" applyFont="true" applyFill="true" applyBorder="true" applyAlignment="true">
      <alignment horizontal="center" vertical="center"/>
    </xf>
    <xf numFmtId="0" fontId="9" fillId="2" borderId="2" xfId="0" applyFont="true" applyFill="true" applyBorder="true" applyAlignment="true">
      <alignment horizontal="center" vertical="center" wrapText="true"/>
    </xf>
    <xf numFmtId="176" fontId="9" fillId="2" borderId="2" xfId="0" applyNumberFormat="true" applyFont="true" applyFill="true" applyBorder="true" applyAlignment="true">
      <alignment horizontal="center" vertical="center" wrapText="true"/>
    </xf>
    <xf numFmtId="0" fontId="8" fillId="2" borderId="2" xfId="0" applyFont="true" applyFill="true" applyBorder="true" applyAlignment="true">
      <alignment horizontal="center" vertical="center" wrapText="true"/>
    </xf>
    <xf numFmtId="0" fontId="8" fillId="0" borderId="2" xfId="0" applyFont="true" applyBorder="true" applyAlignment="true">
      <alignment horizontal="center" vertical="center" wrapText="true"/>
    </xf>
    <xf numFmtId="0" fontId="8" fillId="0" borderId="2" xfId="0" applyFont="true" applyBorder="true" applyAlignment="true">
      <alignment vertical="center"/>
    </xf>
    <xf numFmtId="0" fontId="8" fillId="0" borderId="2" xfId="0" applyFont="true" applyBorder="true" applyAlignment="true">
      <alignment vertical="center" wrapText="true"/>
    </xf>
    <xf numFmtId="0" fontId="9" fillId="3" borderId="2" xfId="0" applyFont="true" applyFill="true" applyBorder="true" applyAlignment="true">
      <alignment horizontal="center" vertical="center"/>
    </xf>
    <xf numFmtId="0" fontId="9" fillId="3" borderId="2" xfId="0" applyFont="true" applyFill="true" applyBorder="true" applyAlignment="true">
      <alignment horizontal="center" vertical="center" wrapText="true"/>
    </xf>
    <xf numFmtId="176" fontId="10" fillId="3" borderId="2" xfId="0" applyNumberFormat="true" applyFont="true" applyFill="true" applyBorder="true" applyAlignment="true">
      <alignment horizontal="center" vertical="center"/>
    </xf>
    <xf numFmtId="176" fontId="11" fillId="3" borderId="2" xfId="0" applyNumberFormat="true" applyFont="true" applyFill="true" applyBorder="true" applyAlignment="true">
      <alignment horizontal="center" vertical="center" wrapText="true"/>
    </xf>
    <xf numFmtId="0" fontId="2" fillId="3" borderId="2" xfId="0" applyFont="true" applyFill="true" applyBorder="true" applyAlignment="true">
      <alignment horizontal="center" vertical="center" wrapText="true"/>
    </xf>
    <xf numFmtId="0" fontId="1" fillId="4" borderId="3" xfId="0" applyFont="true" applyFill="true" applyBorder="true" applyAlignment="true">
      <alignment horizontal="center" vertical="center"/>
    </xf>
    <xf numFmtId="176" fontId="12" fillId="4" borderId="2" xfId="0" applyNumberFormat="true" applyFont="true" applyFill="true" applyBorder="true" applyAlignment="true">
      <alignment horizontal="center" vertical="center"/>
    </xf>
    <xf numFmtId="0" fontId="1" fillId="0" borderId="4" xfId="0" applyFont="true" applyBorder="true" applyAlignment="true">
      <alignment horizontal="left" vertical="center"/>
    </xf>
    <xf numFmtId="0" fontId="1" fillId="0" borderId="2" xfId="0" applyFont="true" applyBorder="true" applyAlignment="true">
      <alignment horizontal="center" vertical="center" wrapText="true"/>
    </xf>
    <xf numFmtId="177" fontId="9" fillId="2" borderId="2" xfId="0" applyNumberFormat="true" applyFont="true" applyFill="true" applyBorder="true" applyAlignment="true">
      <alignment horizontal="center" vertical="center" wrapText="true"/>
    </xf>
    <xf numFmtId="0" fontId="1" fillId="0" borderId="2" xfId="0" applyFont="true" applyBorder="true" applyAlignment="true">
      <alignment vertical="center" wrapText="true"/>
    </xf>
    <xf numFmtId="176" fontId="10" fillId="3" borderId="2" xfId="0" applyNumberFormat="true" applyFont="true" applyFill="true" applyBorder="true" applyAlignment="true">
      <alignment horizontal="center" vertical="center" wrapText="true"/>
    </xf>
    <xf numFmtId="0" fontId="13" fillId="0" borderId="2" xfId="0" applyFont="true" applyBorder="true" applyAlignment="true">
      <alignment horizontal="left" vertical="center" wrapText="true"/>
    </xf>
    <xf numFmtId="0" fontId="14" fillId="0" borderId="2" xfId="0" applyFont="true" applyBorder="true" applyAlignment="true">
      <alignment horizontal="center" vertical="center" wrapText="true"/>
    </xf>
    <xf numFmtId="0" fontId="14" fillId="0" borderId="2" xfId="0" applyFont="true" applyBorder="true" applyAlignment="true">
      <alignment horizontal="left" vertical="center" wrapText="true"/>
    </xf>
    <xf numFmtId="0" fontId="2" fillId="0" borderId="2" xfId="0" applyFont="true" applyBorder="true" applyAlignment="true">
      <alignment vertical="center"/>
    </xf>
    <xf numFmtId="0" fontId="1" fillId="4" borderId="5" xfId="0" applyFont="true" applyFill="true" applyBorder="true" applyAlignment="true">
      <alignment horizontal="center" vertical="center"/>
    </xf>
    <xf numFmtId="0" fontId="1" fillId="4" borderId="6" xfId="0" applyFont="true" applyFill="true" applyBorder="true" applyAlignment="true">
      <alignment horizontal="center" vertical="center"/>
    </xf>
    <xf numFmtId="0" fontId="1" fillId="0" borderId="4" xfId="0" applyFont="true" applyBorder="true" applyAlignment="true">
      <alignment horizontal="left" vertical="center" wrapText="true"/>
    </xf>
    <xf numFmtId="176" fontId="1" fillId="0" borderId="0" xfId="0" applyNumberFormat="true" applyFont="true" applyAlignment="true">
      <alignment horizontal="center" vertical="center"/>
    </xf>
    <xf numFmtId="0" fontId="15" fillId="0" borderId="1" xfId="0" applyFont="true" applyBorder="true" applyAlignment="true">
      <alignment horizontal="right" vertical="center"/>
    </xf>
    <xf numFmtId="0" fontId="3" fillId="0" borderId="0" xfId="0" applyFont="true" applyAlignment="true">
      <alignment horizontal="center" vertical="center"/>
    </xf>
    <xf numFmtId="0" fontId="16" fillId="0" borderId="0" xfId="0" applyFont="true" applyAlignment="true">
      <alignment horizontal="center" vertical="center"/>
    </xf>
    <xf numFmtId="0" fontId="17" fillId="0" borderId="0" xfId="0" applyFont="true" applyAlignment="true">
      <alignment horizontal="center" vertical="center"/>
    </xf>
    <xf numFmtId="0" fontId="18" fillId="0" borderId="0" xfId="0" applyFont="true" applyAlignment="true">
      <alignment horizontal="center" vertical="center"/>
    </xf>
    <xf numFmtId="0" fontId="19" fillId="0" borderId="1" xfId="0" applyFont="true" applyBorder="true" applyAlignment="true">
      <alignment horizontal="right" vertical="center"/>
    </xf>
    <xf numFmtId="0" fontId="19" fillId="0" borderId="2" xfId="0" applyFont="true" applyBorder="true" applyAlignment="true">
      <alignment horizontal="center" vertical="center"/>
    </xf>
    <xf numFmtId="0" fontId="0" fillId="0" borderId="2" xfId="0" applyBorder="true" applyAlignment="true">
      <alignment horizontal="center" vertical="center"/>
    </xf>
    <xf numFmtId="0" fontId="0" fillId="0" borderId="2" xfId="0" applyBorder="true" applyAlignment="true">
      <alignment horizontal="center" vertical="center" wrapText="true"/>
    </xf>
    <xf numFmtId="176" fontId="0" fillId="0" borderId="2" xfId="0" applyNumberFormat="true" applyBorder="true" applyAlignment="true">
      <alignment horizontal="center" vertical="center" wrapText="true"/>
    </xf>
    <xf numFmtId="0" fontId="19" fillId="0" borderId="2" xfId="0" applyFont="true" applyBorder="true" applyAlignment="true">
      <alignment horizontal="center" vertical="center" wrapText="true"/>
    </xf>
    <xf numFmtId="0" fontId="19" fillId="0" borderId="2" xfId="0" applyFont="true" applyBorder="true" applyAlignment="true">
      <alignment vertical="center" wrapText="true"/>
    </xf>
    <xf numFmtId="176" fontId="20" fillId="0" borderId="2" xfId="0" applyNumberFormat="true" applyFont="true" applyBorder="true" applyAlignment="true">
      <alignment horizontal="center" vertical="center"/>
    </xf>
    <xf numFmtId="176" fontId="20" fillId="0" borderId="2" xfId="0" applyNumberFormat="true" applyFont="true" applyBorder="true" applyAlignment="true">
      <alignment horizontal="center" vertical="center" wrapText="true"/>
    </xf>
    <xf numFmtId="0" fontId="19" fillId="0" borderId="5" xfId="0" applyFont="true" applyBorder="true" applyAlignment="true">
      <alignment horizontal="center" vertical="center"/>
    </xf>
    <xf numFmtId="0" fontId="19" fillId="0" borderId="6" xfId="0" applyFont="true" applyBorder="true" applyAlignment="true">
      <alignment horizontal="center" vertical="center"/>
    </xf>
    <xf numFmtId="176" fontId="19" fillId="0" borderId="2" xfId="0" applyNumberFormat="true" applyFont="true" applyBorder="true" applyAlignment="true">
      <alignment horizontal="center" vertical="center"/>
    </xf>
    <xf numFmtId="0" fontId="21" fillId="0" borderId="2" xfId="0" applyFont="true" applyBorder="true" applyAlignment="true">
      <alignment horizontal="left" vertical="center" wrapText="true"/>
    </xf>
    <xf numFmtId="0" fontId="21" fillId="0" borderId="2" xfId="0" applyFont="true" applyBorder="true" applyAlignment="true">
      <alignment vertical="center" wrapText="true"/>
    </xf>
    <xf numFmtId="0" fontId="21" fillId="0" borderId="2" xfId="0" applyFont="true" applyBorder="true" applyAlignment="true">
      <alignment vertical="center"/>
    </xf>
    <xf numFmtId="0" fontId="0" fillId="0" borderId="4" xfId="0" applyFont="true" applyBorder="true" applyAlignment="true">
      <alignment horizontal="left" vertical="center" wrapText="true"/>
    </xf>
    <xf numFmtId="0" fontId="0" fillId="0" borderId="2" xfId="0" applyFont="true" applyBorder="true" applyAlignment="true">
      <alignment horizontal="center" vertical="center" wrapText="true"/>
    </xf>
    <xf numFmtId="0" fontId="21" fillId="0" borderId="2" xfId="0" applyFont="true" applyBorder="true" applyAlignment="true">
      <alignment horizontal="center" vertical="center" wrapText="true"/>
    </xf>
    <xf numFmtId="0" fontId="22" fillId="0" borderId="2" xfId="0" applyFont="true" applyBorder="true" applyAlignment="true">
      <alignment horizontal="center" vertical="center" wrapText="true"/>
    </xf>
    <xf numFmtId="176" fontId="19" fillId="0" borderId="2" xfId="0" applyNumberFormat="true" applyFont="true" applyBorder="true" applyAlignment="true">
      <alignment horizontal="center" vertical="center" wrapText="true"/>
    </xf>
    <xf numFmtId="176" fontId="21" fillId="0" borderId="2" xfId="0" applyNumberFormat="true" applyFont="true" applyBorder="true" applyAlignment="true">
      <alignment vertical="center"/>
    </xf>
    <xf numFmtId="0" fontId="8" fillId="0" borderId="0" xfId="0" applyFont="true" applyBorder="true" applyAlignment="true">
      <alignment horizontal="center" vertical="center"/>
    </xf>
  </cellXfs>
  <cellStyles count="52">
    <cellStyle name="常规" xfId="0" builtinId="0"/>
    <cellStyle name="常规 2" xfId="1"/>
    <cellStyle name="常规 4" xfId="2"/>
    <cellStyle name="60% - 强调文字颜色 6" xfId="3" builtinId="52"/>
    <cellStyle name="20% - 强调文字颜色 6" xfId="4" builtinId="50"/>
    <cellStyle name="输出" xfId="5" builtinId="21"/>
    <cellStyle name="检查单元格" xfId="6" builtinId="23"/>
    <cellStyle name="差" xfId="7" builtinId="27"/>
    <cellStyle name="标题 1" xfId="8" builtinId="16"/>
    <cellStyle name="解释性文本" xfId="9" builtinId="53"/>
    <cellStyle name="标题 2" xfId="10" builtinId="17"/>
    <cellStyle name="40% - 强调文字颜色 5" xfId="11" builtinId="47"/>
    <cellStyle name="千位分隔[0]" xfId="12" builtinId="6"/>
    <cellStyle name="40% - 强调文字颜色 6" xfId="13" builtinId="51"/>
    <cellStyle name="超链接" xfId="14" builtinId="8"/>
    <cellStyle name="强调文字颜色 5" xfId="15" builtinId="45"/>
    <cellStyle name="标题 3" xfId="16" builtinId="18"/>
    <cellStyle name="汇总" xfId="17" builtinId="25"/>
    <cellStyle name="20% - 强调文字颜色 1" xfId="18" builtinId="30"/>
    <cellStyle name="40% - 强调文字颜色 1" xfId="19" builtinId="31"/>
    <cellStyle name="强调文字颜色 6" xfId="20" builtinId="49"/>
    <cellStyle name="千位分隔" xfId="21" builtinId="3"/>
    <cellStyle name="标题" xfId="22" builtinId="15"/>
    <cellStyle name="已访问的超链接" xfId="23" builtinId="9"/>
    <cellStyle name="40% - 强调文字颜色 4" xfId="24" builtinId="43"/>
    <cellStyle name="常规 3" xfId="25"/>
    <cellStyle name="链接单元格" xfId="26" builtinId="24"/>
    <cellStyle name="标题 4" xfId="27" builtinId="19"/>
    <cellStyle name="20% - 强调文字颜色 2" xfId="28" builtinId="34"/>
    <cellStyle name="货币[0]" xfId="29" builtinId="7"/>
    <cellStyle name="警告文本" xfId="30" builtinId="11"/>
    <cellStyle name="40% - 强调文字颜色 2" xfId="31" builtinId="35"/>
    <cellStyle name="注释" xfId="32" builtinId="10"/>
    <cellStyle name="60% - 强调文字颜色 3" xfId="33" builtinId="40"/>
    <cellStyle name="好" xfId="34" builtinId="26"/>
    <cellStyle name="20% - 强调文字颜色 5" xfId="35" builtinId="46"/>
    <cellStyle name="适中" xfId="36" builtinId="28"/>
    <cellStyle name="计算" xfId="37" builtinId="22"/>
    <cellStyle name="强调文字颜色 1" xfId="38" builtinId="29"/>
    <cellStyle name="60% - 强调文字颜色 4" xfId="39" builtinId="44"/>
    <cellStyle name="60% - 强调文字颜色 1" xfId="40" builtinId="32"/>
    <cellStyle name="强调文字颜色 2" xfId="41" builtinId="33"/>
    <cellStyle name="60% - 强调文字颜色 5" xfId="42" builtinId="48"/>
    <cellStyle name="百分比" xfId="43" builtinId="5"/>
    <cellStyle name="60% - 强调文字颜色 2" xfId="44" builtinId="36"/>
    <cellStyle name="货币" xfId="45" builtinId="4"/>
    <cellStyle name="强调文字颜色 3" xfId="46" builtinId="37"/>
    <cellStyle name="20% - 强调文字颜色 3" xfId="47" builtinId="38"/>
    <cellStyle name="输入" xfId="48" builtinId="20"/>
    <cellStyle name="40% - 强调文字颜色 3" xfId="49" builtinId="39"/>
    <cellStyle name="强调文字颜色 4" xfId="50" builtinId="41"/>
    <cellStyle name="20% - 强调文字颜色 4" xfId="51" builtinId="4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39" Type="http://schemas.openxmlformats.org/officeDocument/2006/relationships/styles" Target="styles.xml"/><Relationship Id="rId38" Type="http://schemas.openxmlformats.org/officeDocument/2006/relationships/theme" Target="theme/theme1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tabSelected="1" view="pageBreakPreview" zoomScale="87" zoomScaleNormal="87" zoomScaleSheetLayoutView="87" workbookViewId="0">
      <selection activeCell="C10" sqref="C10"/>
    </sheetView>
  </sheetViews>
  <sheetFormatPr defaultColWidth="9" defaultRowHeight="13.5"/>
  <cols>
    <col min="1" max="1" width="6" style="39" customWidth="true"/>
    <col min="2" max="2" width="19.5" style="5" customWidth="true"/>
    <col min="3" max="3" width="12.6416666666667" style="5" customWidth="true"/>
    <col min="4" max="4" width="12.925" style="4" customWidth="true"/>
    <col min="5" max="5" width="13.075" style="4" customWidth="true"/>
    <col min="6" max="6" width="12.3583333333333" style="4" customWidth="true"/>
    <col min="7" max="7" width="31.0333333333333" style="4" customWidth="true"/>
    <col min="8" max="8" width="25.625" style="4" customWidth="true"/>
    <col min="9" max="16384" width="9" style="4"/>
  </cols>
  <sheetData>
    <row r="1" ht="24.95" customHeight="true" spans="1:1">
      <c r="A1" s="64" t="s">
        <v>0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18" customHeight="true" spans="1:8">
      <c r="A3" s="43" t="s">
        <v>2</v>
      </c>
      <c r="B3" s="43"/>
      <c r="C3" s="43"/>
      <c r="D3" s="43"/>
      <c r="E3" s="43"/>
      <c r="F3" s="43"/>
      <c r="G3" s="43"/>
      <c r="H3" s="43"/>
    </row>
    <row r="4" s="1" customFormat="true" ht="24.95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4.95" customHeight="true" spans="1:8">
      <c r="A5" s="45">
        <v>1</v>
      </c>
      <c r="B5" s="46" t="s">
        <v>11</v>
      </c>
      <c r="C5" s="47">
        <v>0</v>
      </c>
      <c r="D5" s="47">
        <v>200</v>
      </c>
      <c r="E5" s="47">
        <v>0</v>
      </c>
      <c r="F5" s="47">
        <f>C5+D5-E5</f>
        <v>200</v>
      </c>
      <c r="G5" s="59" t="s">
        <v>12</v>
      </c>
      <c r="H5" s="59" t="s">
        <v>13</v>
      </c>
    </row>
    <row r="6" s="1" customFormat="true" ht="24.95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4.95" customHeight="true" spans="1:8">
      <c r="A7" s="45">
        <v>1</v>
      </c>
      <c r="B7" s="46" t="s">
        <v>16</v>
      </c>
      <c r="C7" s="47">
        <v>0</v>
      </c>
      <c r="D7" s="47">
        <v>0</v>
      </c>
      <c r="E7" s="47">
        <v>0</v>
      </c>
      <c r="F7" s="47">
        <v>0</v>
      </c>
      <c r="G7" s="59" t="s">
        <v>17</v>
      </c>
      <c r="H7" s="59" t="s">
        <v>13</v>
      </c>
    </row>
    <row r="8" s="1" customFormat="true" ht="24.95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8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4.95" customHeight="true" spans="1:8">
      <c r="A10" s="44" t="s">
        <v>3</v>
      </c>
      <c r="B10" s="48" t="s">
        <v>4</v>
      </c>
      <c r="C10" s="48" t="s">
        <v>5</v>
      </c>
      <c r="D10" s="44" t="s">
        <v>20</v>
      </c>
      <c r="E10" s="44" t="s">
        <v>21</v>
      </c>
      <c r="F10" s="62" t="s">
        <v>8</v>
      </c>
      <c r="G10" s="49"/>
      <c r="H10" s="49"/>
    </row>
    <row r="11" s="1" customFormat="true" ht="28" customHeight="true" spans="1:10">
      <c r="A11" s="45">
        <v>1</v>
      </c>
      <c r="B11" s="46" t="s">
        <v>22</v>
      </c>
      <c r="C11" s="47">
        <v>20</v>
      </c>
      <c r="D11" s="47">
        <v>62</v>
      </c>
      <c r="E11" s="47">
        <v>62</v>
      </c>
      <c r="F11" s="47">
        <f t="shared" ref="F11:F20" si="0">C11+D11-E11</f>
        <v>20</v>
      </c>
      <c r="G11" s="60" t="s">
        <v>23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24</v>
      </c>
      <c r="C12" s="47">
        <v>473</v>
      </c>
      <c r="D12" s="47">
        <v>108</v>
      </c>
      <c r="E12" s="47">
        <v>94</v>
      </c>
      <c r="F12" s="47">
        <f t="shared" si="0"/>
        <v>487</v>
      </c>
      <c r="G12" s="61" t="s">
        <v>25</v>
      </c>
      <c r="H12" s="61" t="s">
        <v>13</v>
      </c>
      <c r="J12" s="37"/>
    </row>
    <row r="13" s="1" customFormat="true" ht="24.95" customHeight="true" spans="1:10">
      <c r="A13" s="45">
        <v>3</v>
      </c>
      <c r="B13" s="46" t="s">
        <v>26</v>
      </c>
      <c r="C13" s="47">
        <v>348.72</v>
      </c>
      <c r="D13" s="47">
        <v>38.14</v>
      </c>
      <c r="E13" s="47">
        <v>95.58</v>
      </c>
      <c r="F13" s="47">
        <f t="shared" si="0"/>
        <v>291.28</v>
      </c>
      <c r="G13" s="61" t="s">
        <v>27</v>
      </c>
      <c r="H13" s="61" t="s">
        <v>28</v>
      </c>
      <c r="J13" s="37"/>
    </row>
    <row r="14" s="1" customFormat="true" ht="24.95" customHeight="true" spans="1:10">
      <c r="A14" s="45">
        <v>4</v>
      </c>
      <c r="B14" s="46" t="s">
        <v>29</v>
      </c>
      <c r="C14" s="47">
        <v>52</v>
      </c>
      <c r="D14" s="47">
        <v>11</v>
      </c>
      <c r="E14" s="47">
        <v>12</v>
      </c>
      <c r="F14" s="47">
        <f t="shared" si="0"/>
        <v>51</v>
      </c>
      <c r="G14" s="61" t="s">
        <v>30</v>
      </c>
      <c r="H14" s="61" t="s">
        <v>13</v>
      </c>
      <c r="J14" s="37"/>
    </row>
    <row r="15" s="1" customFormat="true" ht="24.95" customHeight="true" spans="1:10">
      <c r="A15" s="45">
        <v>5</v>
      </c>
      <c r="B15" s="46" t="s">
        <v>31</v>
      </c>
      <c r="C15" s="47">
        <v>35.1</v>
      </c>
      <c r="D15" s="47">
        <v>9.8</v>
      </c>
      <c r="E15" s="47">
        <v>9.5</v>
      </c>
      <c r="F15" s="47">
        <f t="shared" si="0"/>
        <v>35.4</v>
      </c>
      <c r="G15" s="61" t="s">
        <v>32</v>
      </c>
      <c r="H15" s="61" t="s">
        <v>33</v>
      </c>
      <c r="J15" s="37"/>
    </row>
    <row r="16" s="1" customFormat="true" ht="24.95" customHeight="true" spans="1:10">
      <c r="A16" s="45">
        <v>6</v>
      </c>
      <c r="B16" s="59" t="s">
        <v>34</v>
      </c>
      <c r="C16" s="47">
        <v>53.69</v>
      </c>
      <c r="D16" s="47">
        <v>0.43</v>
      </c>
      <c r="E16" s="47">
        <v>18.77</v>
      </c>
      <c r="F16" s="47">
        <f t="shared" si="0"/>
        <v>35.35</v>
      </c>
      <c r="G16" s="61" t="s">
        <v>35</v>
      </c>
      <c r="H16" s="61" t="s">
        <v>13</v>
      </c>
      <c r="J16" s="37"/>
    </row>
    <row r="17" s="1" customFormat="true" ht="24.95" customHeight="true" spans="1:10">
      <c r="A17" s="45">
        <v>7</v>
      </c>
      <c r="B17" s="46" t="s">
        <v>36</v>
      </c>
      <c r="C17" s="47">
        <v>28.76</v>
      </c>
      <c r="D17" s="47">
        <v>5</v>
      </c>
      <c r="E17" s="47">
        <v>9.6</v>
      </c>
      <c r="F17" s="47">
        <f t="shared" si="0"/>
        <v>24.16</v>
      </c>
      <c r="G17" s="61" t="s">
        <v>37</v>
      </c>
      <c r="H17" s="61" t="s">
        <v>38</v>
      </c>
      <c r="J17" s="37"/>
    </row>
    <row r="18" s="1" customFormat="true" ht="24.95" customHeight="true" spans="1:10">
      <c r="A18" s="45">
        <v>8</v>
      </c>
      <c r="B18" s="59" t="s">
        <v>39</v>
      </c>
      <c r="C18" s="47">
        <v>24.99</v>
      </c>
      <c r="D18" s="47">
        <v>8.77</v>
      </c>
      <c r="E18" s="47">
        <v>10.77</v>
      </c>
      <c r="F18" s="47">
        <f t="shared" si="0"/>
        <v>22.99</v>
      </c>
      <c r="G18" s="61" t="s">
        <v>40</v>
      </c>
      <c r="H18" s="61" t="s">
        <v>28</v>
      </c>
      <c r="J18" s="37"/>
    </row>
    <row r="19" s="1" customFormat="true" ht="24.95" customHeight="true" spans="1:10">
      <c r="A19" s="45">
        <v>9</v>
      </c>
      <c r="B19" s="46" t="s">
        <v>41</v>
      </c>
      <c r="C19" s="47">
        <v>27.8</v>
      </c>
      <c r="D19" s="47">
        <v>2.7</v>
      </c>
      <c r="E19" s="47">
        <v>23.9</v>
      </c>
      <c r="F19" s="47">
        <f t="shared" si="0"/>
        <v>6.6</v>
      </c>
      <c r="G19" s="61" t="s">
        <v>42</v>
      </c>
      <c r="H19" s="61" t="s">
        <v>43</v>
      </c>
      <c r="J19" s="37"/>
    </row>
    <row r="20" s="1" customFormat="true" ht="24.95" customHeight="true" spans="1:10">
      <c r="A20" s="45">
        <v>10</v>
      </c>
      <c r="B20" s="46" t="s">
        <v>44</v>
      </c>
      <c r="C20" s="47">
        <v>140.5</v>
      </c>
      <c r="D20" s="47">
        <v>0</v>
      </c>
      <c r="E20" s="47">
        <v>22.7</v>
      </c>
      <c r="F20" s="47">
        <f t="shared" si="0"/>
        <v>117.8</v>
      </c>
      <c r="G20" s="61" t="s">
        <v>45</v>
      </c>
      <c r="H20" s="61" t="s">
        <v>13</v>
      </c>
      <c r="J20" s="37"/>
    </row>
    <row r="21" s="3" customFormat="true" ht="24.95" customHeight="true" spans="1:8">
      <c r="A21" s="52" t="s">
        <v>46</v>
      </c>
      <c r="B21" s="53"/>
      <c r="C21" s="54">
        <f>SUM(C11:C20)+C7+C5+C9</f>
        <v>1204.56</v>
      </c>
      <c r="D21" s="54">
        <f>SUM(D11:D20)+D7+D5+D9</f>
        <v>445.84</v>
      </c>
      <c r="E21" s="54">
        <f>SUM(E11:E20)+E7+E5+E9</f>
        <v>358.82</v>
      </c>
      <c r="F21" s="54">
        <f>SUM(F11:F20)+F7+F5+F9</f>
        <v>1291.58</v>
      </c>
      <c r="G21" s="57"/>
      <c r="H21" s="63"/>
    </row>
    <row r="22" ht="21.95" customHeight="true"/>
  </sheetData>
  <mergeCells count="3">
    <mergeCell ref="A2:H2"/>
    <mergeCell ref="A3:H3"/>
    <mergeCell ref="A21:B21"/>
  </mergeCells>
  <pageMargins left="0.708333333333333" right="0.708333333333333" top="0.393055555555556" bottom="0.393055555555556" header="0.118055555555556" footer="0.118055555555556"/>
  <pageSetup paperSize="9" orientation="landscape" horizontalDpi="6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topLeftCell="A16" workbookViewId="0">
      <selection activeCell="B19" sqref="B19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47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59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49</v>
      </c>
      <c r="C5" s="47">
        <v>310.762</v>
      </c>
      <c r="D5" s="47">
        <v>0</v>
      </c>
      <c r="E5" s="47">
        <v>13.5</v>
      </c>
      <c r="F5" s="47">
        <f>C5+D5-E5</f>
        <v>297.262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876.532500000001</v>
      </c>
      <c r="D7" s="47">
        <v>0</v>
      </c>
      <c r="E7" s="47">
        <v>276</v>
      </c>
      <c r="F7" s="47">
        <f>C7+D7-E7</f>
        <v>600.532500000001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50</v>
      </c>
      <c r="C10" s="48" t="s">
        <v>5</v>
      </c>
      <c r="D10" s="44" t="s">
        <v>20</v>
      </c>
      <c r="E10" s="44" t="s">
        <v>21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22</v>
      </c>
      <c r="C11" s="47">
        <v>126</v>
      </c>
      <c r="D11" s="47">
        <v>104</v>
      </c>
      <c r="E11" s="47">
        <v>21</v>
      </c>
      <c r="F11" s="47">
        <f t="shared" ref="F11:F19" si="0">C11+D11-E11</f>
        <v>209</v>
      </c>
      <c r="G11" s="60" t="s">
        <v>55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24</v>
      </c>
      <c r="C12" s="47">
        <v>435</v>
      </c>
      <c r="D12" s="47">
        <v>445.1</v>
      </c>
      <c r="E12" s="47">
        <v>157</v>
      </c>
      <c r="F12" s="47">
        <f t="shared" si="0"/>
        <v>723.1</v>
      </c>
      <c r="G12" s="61" t="s">
        <v>25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26</v>
      </c>
      <c r="C13" s="47">
        <v>303.21</v>
      </c>
      <c r="D13" s="47">
        <v>137.07</v>
      </c>
      <c r="E13" s="47">
        <v>62.62</v>
      </c>
      <c r="F13" s="47">
        <f t="shared" si="0"/>
        <v>377.66</v>
      </c>
      <c r="G13" s="61" t="s">
        <v>27</v>
      </c>
      <c r="H13" s="61" t="s">
        <v>28</v>
      </c>
      <c r="J13" s="37"/>
    </row>
    <row r="14" s="1" customFormat="true" ht="27" customHeight="true" spans="1:10">
      <c r="A14" s="45">
        <v>4</v>
      </c>
      <c r="B14" s="46" t="s">
        <v>41</v>
      </c>
      <c r="C14" s="47">
        <v>81.92</v>
      </c>
      <c r="D14" s="47">
        <v>93</v>
      </c>
      <c r="E14" s="47">
        <v>35.1</v>
      </c>
      <c r="F14" s="47">
        <f t="shared" si="0"/>
        <v>139.82</v>
      </c>
      <c r="G14" s="61" t="s">
        <v>42</v>
      </c>
      <c r="H14" s="61" t="s">
        <v>43</v>
      </c>
      <c r="J14" s="37"/>
    </row>
    <row r="15" s="1" customFormat="true" ht="27" customHeight="true" spans="1:10">
      <c r="A15" s="45">
        <v>5</v>
      </c>
      <c r="B15" s="46" t="s">
        <v>29</v>
      </c>
      <c r="C15" s="47">
        <v>115</v>
      </c>
      <c r="D15" s="47">
        <v>23</v>
      </c>
      <c r="E15" s="47">
        <v>27</v>
      </c>
      <c r="F15" s="47">
        <f t="shared" si="0"/>
        <v>111</v>
      </c>
      <c r="G15" s="61" t="s">
        <v>30</v>
      </c>
      <c r="H15" s="61" t="s">
        <v>13</v>
      </c>
      <c r="J15" s="37"/>
    </row>
    <row r="16" s="1" customFormat="true" ht="27" customHeight="true" spans="1:10">
      <c r="A16" s="45">
        <v>6</v>
      </c>
      <c r="B16" s="46" t="s">
        <v>31</v>
      </c>
      <c r="C16" s="47">
        <v>64</v>
      </c>
      <c r="D16" s="47">
        <v>16.5</v>
      </c>
      <c r="E16" s="47">
        <v>22</v>
      </c>
      <c r="F16" s="47">
        <f t="shared" si="0"/>
        <v>58.5</v>
      </c>
      <c r="G16" s="61" t="s">
        <v>32</v>
      </c>
      <c r="H16" s="61" t="s">
        <v>33</v>
      </c>
      <c r="J16" s="37"/>
    </row>
    <row r="17" s="1" customFormat="true" ht="27" customHeight="true" spans="1:10">
      <c r="A17" s="45">
        <v>7</v>
      </c>
      <c r="B17" s="46" t="s">
        <v>36</v>
      </c>
      <c r="C17" s="47">
        <v>45.44</v>
      </c>
      <c r="D17" s="47">
        <v>13.65</v>
      </c>
      <c r="E17" s="47">
        <v>24.46</v>
      </c>
      <c r="F17" s="47">
        <f t="shared" si="0"/>
        <v>34.63</v>
      </c>
      <c r="G17" s="61" t="s">
        <v>37</v>
      </c>
      <c r="H17" s="61" t="s">
        <v>38</v>
      </c>
      <c r="J17" s="37"/>
    </row>
    <row r="18" s="1" customFormat="true" ht="27" customHeight="true" spans="1:10">
      <c r="A18" s="45">
        <v>8</v>
      </c>
      <c r="B18" s="59" t="s">
        <v>39</v>
      </c>
      <c r="C18" s="47">
        <v>31.9</v>
      </c>
      <c r="D18" s="47">
        <v>18</v>
      </c>
      <c r="E18" s="47">
        <v>18.12</v>
      </c>
      <c r="F18" s="47">
        <f t="shared" si="0"/>
        <v>31.78</v>
      </c>
      <c r="G18" s="61" t="s">
        <v>40</v>
      </c>
      <c r="H18" s="61" t="s">
        <v>28</v>
      </c>
      <c r="J18" s="37"/>
    </row>
    <row r="19" s="1" customFormat="true" ht="27" customHeight="true" spans="1:10">
      <c r="A19" s="45">
        <v>9</v>
      </c>
      <c r="B19" s="46" t="s">
        <v>44</v>
      </c>
      <c r="C19" s="47">
        <v>314.4</v>
      </c>
      <c r="D19" s="47">
        <v>0</v>
      </c>
      <c r="E19" s="47">
        <v>34.2</v>
      </c>
      <c r="F19" s="47">
        <f t="shared" si="0"/>
        <v>280.2</v>
      </c>
      <c r="G19" s="61" t="s">
        <v>45</v>
      </c>
      <c r="H19" s="61" t="s">
        <v>13</v>
      </c>
      <c r="J19" s="37"/>
    </row>
    <row r="20" s="3" customFormat="true" ht="27" customHeight="true" spans="1:8">
      <c r="A20" s="52" t="s">
        <v>46</v>
      </c>
      <c r="B20" s="53"/>
      <c r="C20" s="54">
        <f>SUM(C11:C19)+C7+C5+C9</f>
        <v>2704.1645</v>
      </c>
      <c r="D20" s="54">
        <f>SUM(D11:D19)+D7+D5+D9</f>
        <v>850.32</v>
      </c>
      <c r="E20" s="54">
        <f>SUM(E11:E19)+E7+E5+E9</f>
        <v>691</v>
      </c>
      <c r="F20" s="54">
        <f>SUM(F11:F19)+F7+F5+F9</f>
        <v>2863.4845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workbookViewId="0">
      <selection activeCell="B33" sqref="B33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47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60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49</v>
      </c>
      <c r="C5" s="47">
        <v>333.262</v>
      </c>
      <c r="D5" s="47">
        <v>0</v>
      </c>
      <c r="E5" s="47">
        <v>22.5</v>
      </c>
      <c r="F5" s="47">
        <f>C5+D5-E5</f>
        <v>310.762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875.032500000001</v>
      </c>
      <c r="D7" s="47">
        <v>28.2</v>
      </c>
      <c r="E7" s="47">
        <v>26.7</v>
      </c>
      <c r="F7" s="47">
        <f>C7+D7-E7</f>
        <v>876.532500000001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50</v>
      </c>
      <c r="C10" s="48" t="s">
        <v>5</v>
      </c>
      <c r="D10" s="44" t="s">
        <v>20</v>
      </c>
      <c r="E10" s="44" t="s">
        <v>21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22</v>
      </c>
      <c r="C11" s="47">
        <v>73</v>
      </c>
      <c r="D11" s="47">
        <v>86</v>
      </c>
      <c r="E11" s="47">
        <v>33</v>
      </c>
      <c r="F11" s="47">
        <f t="shared" ref="F11:F19" si="0">C11+D11-E11</f>
        <v>126</v>
      </c>
      <c r="G11" s="60" t="s">
        <v>55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24</v>
      </c>
      <c r="C12" s="47">
        <v>393</v>
      </c>
      <c r="D12" s="47">
        <v>248.6</v>
      </c>
      <c r="E12" s="47">
        <v>206.6</v>
      </c>
      <c r="F12" s="47">
        <f t="shared" si="0"/>
        <v>435</v>
      </c>
      <c r="G12" s="61" t="s">
        <v>25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26</v>
      </c>
      <c r="C13" s="47">
        <v>315.63</v>
      </c>
      <c r="D13" s="47">
        <v>70.46</v>
      </c>
      <c r="E13" s="47">
        <v>82.88</v>
      </c>
      <c r="F13" s="47">
        <f t="shared" si="0"/>
        <v>303.21</v>
      </c>
      <c r="G13" s="61" t="s">
        <v>27</v>
      </c>
      <c r="H13" s="61" t="s">
        <v>28</v>
      </c>
      <c r="J13" s="37"/>
    </row>
    <row r="14" s="1" customFormat="true" ht="27" customHeight="true" spans="1:10">
      <c r="A14" s="45">
        <v>4</v>
      </c>
      <c r="B14" s="46" t="s">
        <v>29</v>
      </c>
      <c r="C14" s="47">
        <v>118</v>
      </c>
      <c r="D14" s="47">
        <v>28</v>
      </c>
      <c r="E14" s="47">
        <v>31</v>
      </c>
      <c r="F14" s="47">
        <f t="shared" si="0"/>
        <v>115</v>
      </c>
      <c r="G14" s="61" t="s">
        <v>30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41</v>
      </c>
      <c r="C15" s="47">
        <v>64.3</v>
      </c>
      <c r="D15" s="47">
        <v>54.61</v>
      </c>
      <c r="E15" s="47">
        <v>36.99</v>
      </c>
      <c r="F15" s="47">
        <f t="shared" si="0"/>
        <v>81.92</v>
      </c>
      <c r="G15" s="61" t="s">
        <v>42</v>
      </c>
      <c r="H15" s="61" t="s">
        <v>43</v>
      </c>
      <c r="J15" s="37"/>
    </row>
    <row r="16" s="1" customFormat="true" ht="27" customHeight="true" spans="1:10">
      <c r="A16" s="45">
        <v>6</v>
      </c>
      <c r="B16" s="46" t="s">
        <v>31</v>
      </c>
      <c r="C16" s="47">
        <v>47.1</v>
      </c>
      <c r="D16" s="47">
        <v>33.9</v>
      </c>
      <c r="E16" s="47">
        <v>17</v>
      </c>
      <c r="F16" s="47">
        <f t="shared" si="0"/>
        <v>64</v>
      </c>
      <c r="G16" s="61" t="s">
        <v>32</v>
      </c>
      <c r="H16" s="61" t="s">
        <v>33</v>
      </c>
      <c r="J16" s="37"/>
    </row>
    <row r="17" s="1" customFormat="true" ht="27" customHeight="true" spans="1:10">
      <c r="A17" s="45">
        <v>7</v>
      </c>
      <c r="B17" s="46" t="s">
        <v>36</v>
      </c>
      <c r="C17" s="47">
        <v>28.54</v>
      </c>
      <c r="D17" s="47">
        <v>46.74</v>
      </c>
      <c r="E17" s="47">
        <v>29.84</v>
      </c>
      <c r="F17" s="47">
        <f t="shared" si="0"/>
        <v>45.44</v>
      </c>
      <c r="G17" s="61" t="s">
        <v>37</v>
      </c>
      <c r="H17" s="61" t="s">
        <v>38</v>
      </c>
      <c r="J17" s="37"/>
    </row>
    <row r="18" s="1" customFormat="true" ht="27" customHeight="true" spans="1:10">
      <c r="A18" s="45">
        <v>8</v>
      </c>
      <c r="B18" s="59" t="s">
        <v>39</v>
      </c>
      <c r="C18" s="47">
        <v>29.9</v>
      </c>
      <c r="D18" s="47">
        <v>16.99</v>
      </c>
      <c r="E18" s="47">
        <v>14.99</v>
      </c>
      <c r="F18" s="47">
        <f t="shared" si="0"/>
        <v>31.9</v>
      </c>
      <c r="G18" s="61" t="s">
        <v>40</v>
      </c>
      <c r="H18" s="61" t="s">
        <v>28</v>
      </c>
      <c r="J18" s="37"/>
    </row>
    <row r="19" s="1" customFormat="true" ht="27" customHeight="true" spans="1:10">
      <c r="A19" s="45">
        <v>9</v>
      </c>
      <c r="B19" s="46" t="s">
        <v>44</v>
      </c>
      <c r="C19" s="47">
        <v>316.7</v>
      </c>
      <c r="D19" s="47">
        <v>33</v>
      </c>
      <c r="E19" s="47">
        <v>35.3</v>
      </c>
      <c r="F19" s="47">
        <f t="shared" si="0"/>
        <v>314.4</v>
      </c>
      <c r="G19" s="61" t="s">
        <v>45</v>
      </c>
      <c r="H19" s="61" t="s">
        <v>13</v>
      </c>
      <c r="J19" s="37"/>
    </row>
    <row r="20" s="3" customFormat="true" ht="27" customHeight="true" spans="1:8">
      <c r="A20" s="52" t="s">
        <v>46</v>
      </c>
      <c r="B20" s="53"/>
      <c r="C20" s="54">
        <f>SUM(C11:C19)+C7+C5+C9</f>
        <v>2594.4645</v>
      </c>
      <c r="D20" s="54">
        <f>SUM(D11:D19)+D7+D5+D9</f>
        <v>646.5</v>
      </c>
      <c r="E20" s="54">
        <f>SUM(E11:E19)+E7+E5+E9</f>
        <v>536.8</v>
      </c>
      <c r="F20" s="54">
        <f>SUM(F11:F19)+F7+F5+F9</f>
        <v>2704.1645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workbookViewId="0">
      <selection activeCell="C29" sqref="C29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47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61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49</v>
      </c>
      <c r="C5" s="47">
        <v>353.532</v>
      </c>
      <c r="D5" s="47">
        <v>17.53</v>
      </c>
      <c r="E5" s="47">
        <v>37.8</v>
      </c>
      <c r="F5" s="47">
        <f>C5+D5-E5</f>
        <v>333.262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878.832500000001</v>
      </c>
      <c r="D7" s="47">
        <v>20</v>
      </c>
      <c r="E7" s="47">
        <v>23.8</v>
      </c>
      <c r="F7" s="47">
        <f>C7+D7-E7</f>
        <v>875.032500000001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50</v>
      </c>
      <c r="C10" s="48" t="s">
        <v>5</v>
      </c>
      <c r="D10" s="44" t="s">
        <v>20</v>
      </c>
      <c r="E10" s="44" t="s">
        <v>21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22</v>
      </c>
      <c r="C11" s="47">
        <v>74</v>
      </c>
      <c r="D11" s="47">
        <v>85</v>
      </c>
      <c r="E11" s="47">
        <v>86</v>
      </c>
      <c r="F11" s="47">
        <f t="shared" ref="F11:F19" si="0">C11+D11-E11</f>
        <v>73</v>
      </c>
      <c r="G11" s="60" t="s">
        <v>55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24</v>
      </c>
      <c r="C12" s="47">
        <v>385.4</v>
      </c>
      <c r="D12" s="47">
        <v>273.4</v>
      </c>
      <c r="E12" s="47">
        <v>265.8</v>
      </c>
      <c r="F12" s="47">
        <f t="shared" si="0"/>
        <v>393</v>
      </c>
      <c r="G12" s="61" t="s">
        <v>25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26</v>
      </c>
      <c r="C13" s="47">
        <v>330.33</v>
      </c>
      <c r="D13" s="47">
        <v>99.21</v>
      </c>
      <c r="E13" s="47">
        <v>113.91</v>
      </c>
      <c r="F13" s="47">
        <f t="shared" si="0"/>
        <v>315.63</v>
      </c>
      <c r="G13" s="61" t="s">
        <v>27</v>
      </c>
      <c r="H13" s="61" t="s">
        <v>28</v>
      </c>
      <c r="J13" s="37"/>
    </row>
    <row r="14" s="1" customFormat="true" ht="27" customHeight="true" spans="1:10">
      <c r="A14" s="45">
        <v>4</v>
      </c>
      <c r="B14" s="46" t="s">
        <v>29</v>
      </c>
      <c r="C14" s="47">
        <v>117</v>
      </c>
      <c r="D14" s="47">
        <v>37</v>
      </c>
      <c r="E14" s="47">
        <v>36</v>
      </c>
      <c r="F14" s="47">
        <f t="shared" si="0"/>
        <v>118</v>
      </c>
      <c r="G14" s="61" t="s">
        <v>30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41</v>
      </c>
      <c r="C15" s="47">
        <v>12.7</v>
      </c>
      <c r="D15" s="47">
        <v>100</v>
      </c>
      <c r="E15" s="47">
        <v>48.4</v>
      </c>
      <c r="F15" s="47">
        <f t="shared" si="0"/>
        <v>64.3</v>
      </c>
      <c r="G15" s="61" t="s">
        <v>42</v>
      </c>
      <c r="H15" s="61" t="s">
        <v>43</v>
      </c>
      <c r="J15" s="37"/>
    </row>
    <row r="16" s="1" customFormat="true" ht="27" customHeight="true" spans="1:10">
      <c r="A16" s="45">
        <v>6</v>
      </c>
      <c r="B16" s="46" t="s">
        <v>31</v>
      </c>
      <c r="C16" s="47">
        <v>55.1</v>
      </c>
      <c r="D16" s="47">
        <v>33.5</v>
      </c>
      <c r="E16" s="47">
        <v>41.5</v>
      </c>
      <c r="F16" s="47">
        <f t="shared" si="0"/>
        <v>47.1</v>
      </c>
      <c r="G16" s="61" t="s">
        <v>32</v>
      </c>
      <c r="H16" s="61" t="s">
        <v>33</v>
      </c>
      <c r="J16" s="37"/>
    </row>
    <row r="17" s="1" customFormat="true" ht="27" customHeight="true" spans="1:10">
      <c r="A17" s="45">
        <v>7</v>
      </c>
      <c r="B17" s="59" t="s">
        <v>39</v>
      </c>
      <c r="C17" s="47">
        <v>14.2</v>
      </c>
      <c r="D17" s="47">
        <v>33</v>
      </c>
      <c r="E17" s="47">
        <v>17.3</v>
      </c>
      <c r="F17" s="47">
        <f t="shared" si="0"/>
        <v>29.9</v>
      </c>
      <c r="G17" s="61" t="s">
        <v>40</v>
      </c>
      <c r="H17" s="61" t="s">
        <v>28</v>
      </c>
      <c r="J17" s="37"/>
    </row>
    <row r="18" s="1" customFormat="true" ht="27" customHeight="true" spans="1:10">
      <c r="A18" s="45">
        <v>8</v>
      </c>
      <c r="B18" s="46" t="s">
        <v>36</v>
      </c>
      <c r="C18" s="47">
        <v>72.44</v>
      </c>
      <c r="D18" s="47">
        <v>0</v>
      </c>
      <c r="E18" s="47">
        <v>43.9</v>
      </c>
      <c r="F18" s="47">
        <f t="shared" si="0"/>
        <v>28.54</v>
      </c>
      <c r="G18" s="61" t="s">
        <v>37</v>
      </c>
      <c r="H18" s="61" t="s">
        <v>38</v>
      </c>
      <c r="J18" s="37"/>
    </row>
    <row r="19" s="1" customFormat="true" ht="27" customHeight="true" spans="1:10">
      <c r="A19" s="45">
        <v>9</v>
      </c>
      <c r="B19" s="46" t="s">
        <v>44</v>
      </c>
      <c r="C19" s="47">
        <v>352.4</v>
      </c>
      <c r="D19" s="47">
        <v>0</v>
      </c>
      <c r="E19" s="47">
        <v>35.7</v>
      </c>
      <c r="F19" s="47">
        <f t="shared" si="0"/>
        <v>316.7</v>
      </c>
      <c r="G19" s="61" t="s">
        <v>45</v>
      </c>
      <c r="H19" s="61" t="s">
        <v>13</v>
      </c>
      <c r="J19" s="37"/>
    </row>
    <row r="20" s="3" customFormat="true" ht="27" customHeight="true" spans="1:8">
      <c r="A20" s="52" t="s">
        <v>46</v>
      </c>
      <c r="B20" s="53"/>
      <c r="C20" s="54">
        <f>SUM(C11:C19)+C7+C5+C9</f>
        <v>2645.9345</v>
      </c>
      <c r="D20" s="54">
        <f>SUM(D11:D19)+D7+D5+D9</f>
        <v>698.64</v>
      </c>
      <c r="E20" s="54">
        <f>SUM(E11:E19)+E7+E5+E9</f>
        <v>750.11</v>
      </c>
      <c r="F20" s="54">
        <f>SUM(F11:F19)+F7+F5+F9</f>
        <v>2594.4645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topLeftCell="A13" workbookViewId="0">
      <selection activeCell="E15" sqref="E15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62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63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49</v>
      </c>
      <c r="C5" s="47">
        <v>349.992</v>
      </c>
      <c r="D5" s="47">
        <v>89.04</v>
      </c>
      <c r="E5" s="47">
        <v>85.5</v>
      </c>
      <c r="F5" s="47">
        <f>C5+D5-E5</f>
        <v>353.532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893.232500000001</v>
      </c>
      <c r="D7" s="47">
        <v>39.29</v>
      </c>
      <c r="E7" s="47">
        <v>53.69</v>
      </c>
      <c r="F7" s="47">
        <f>C7+D7-E7</f>
        <v>878.832500000001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50</v>
      </c>
      <c r="C10" s="48" t="s">
        <v>5</v>
      </c>
      <c r="D10" s="44" t="s">
        <v>20</v>
      </c>
      <c r="E10" s="44" t="s">
        <v>21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22</v>
      </c>
      <c r="C11" s="47">
        <v>51</v>
      </c>
      <c r="D11" s="47">
        <v>54</v>
      </c>
      <c r="E11" s="47">
        <v>31</v>
      </c>
      <c r="F11" s="47">
        <f t="shared" ref="F11:F19" si="0">C11+D11-E11</f>
        <v>74</v>
      </c>
      <c r="G11" s="60" t="s">
        <v>55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24</v>
      </c>
      <c r="C12" s="47">
        <v>283</v>
      </c>
      <c r="D12" s="47">
        <v>230.1</v>
      </c>
      <c r="E12" s="47">
        <v>127.7</v>
      </c>
      <c r="F12" s="47">
        <f t="shared" si="0"/>
        <v>385.4</v>
      </c>
      <c r="G12" s="61" t="s">
        <v>25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26</v>
      </c>
      <c r="C13" s="47">
        <v>207.48</v>
      </c>
      <c r="D13" s="47">
        <v>222.66</v>
      </c>
      <c r="E13" s="47">
        <v>99.81</v>
      </c>
      <c r="F13" s="47">
        <f t="shared" si="0"/>
        <v>330.33</v>
      </c>
      <c r="G13" s="61" t="s">
        <v>27</v>
      </c>
      <c r="H13" s="61" t="s">
        <v>28</v>
      </c>
      <c r="J13" s="37"/>
    </row>
    <row r="14" s="1" customFormat="true" ht="27" customHeight="true" spans="1:10">
      <c r="A14" s="45">
        <v>4</v>
      </c>
      <c r="B14" s="46" t="s">
        <v>29</v>
      </c>
      <c r="C14" s="47">
        <v>112</v>
      </c>
      <c r="D14" s="47">
        <v>35</v>
      </c>
      <c r="E14" s="47">
        <v>30</v>
      </c>
      <c r="F14" s="47">
        <f t="shared" si="0"/>
        <v>117</v>
      </c>
      <c r="G14" s="61" t="s">
        <v>30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36</v>
      </c>
      <c r="C15" s="47">
        <v>53.4004086</v>
      </c>
      <c r="D15" s="47">
        <v>55.37</v>
      </c>
      <c r="E15" s="47">
        <v>36.3304086</v>
      </c>
      <c r="F15" s="47">
        <f t="shared" si="0"/>
        <v>72.44</v>
      </c>
      <c r="G15" s="61" t="s">
        <v>37</v>
      </c>
      <c r="H15" s="61" t="s">
        <v>38</v>
      </c>
      <c r="J15" s="37"/>
    </row>
    <row r="16" s="1" customFormat="true" ht="27" customHeight="true" spans="1:10">
      <c r="A16" s="45">
        <v>6</v>
      </c>
      <c r="B16" s="46" t="s">
        <v>31</v>
      </c>
      <c r="C16" s="47">
        <v>57.1</v>
      </c>
      <c r="D16" s="47">
        <v>40</v>
      </c>
      <c r="E16" s="47">
        <v>42</v>
      </c>
      <c r="F16" s="47">
        <f t="shared" si="0"/>
        <v>55.1</v>
      </c>
      <c r="G16" s="61" t="s">
        <v>32</v>
      </c>
      <c r="H16" s="61" t="s">
        <v>33</v>
      </c>
      <c r="J16" s="37"/>
    </row>
    <row r="17" s="1" customFormat="true" ht="27" customHeight="true" spans="1:10">
      <c r="A17" s="45">
        <v>7</v>
      </c>
      <c r="B17" s="59" t="s">
        <v>39</v>
      </c>
      <c r="C17" s="47">
        <v>21</v>
      </c>
      <c r="D17" s="47">
        <v>0</v>
      </c>
      <c r="E17" s="47">
        <v>6.8</v>
      </c>
      <c r="F17" s="47">
        <f t="shared" si="0"/>
        <v>14.2</v>
      </c>
      <c r="G17" s="61" t="s">
        <v>40</v>
      </c>
      <c r="H17" s="61" t="s">
        <v>28</v>
      </c>
      <c r="J17" s="37"/>
    </row>
    <row r="18" s="1" customFormat="true" ht="27" customHeight="true" spans="1:10">
      <c r="A18" s="45">
        <v>8</v>
      </c>
      <c r="B18" s="46" t="s">
        <v>41</v>
      </c>
      <c r="C18" s="47">
        <v>28.499342</v>
      </c>
      <c r="D18" s="47">
        <v>33.100658</v>
      </c>
      <c r="E18" s="47">
        <v>48.9</v>
      </c>
      <c r="F18" s="47">
        <f t="shared" si="0"/>
        <v>12.7</v>
      </c>
      <c r="G18" s="61" t="s">
        <v>42</v>
      </c>
      <c r="H18" s="61" t="s">
        <v>43</v>
      </c>
      <c r="J18" s="37"/>
    </row>
    <row r="19" s="1" customFormat="true" ht="27" customHeight="true" spans="1:10">
      <c r="A19" s="45">
        <v>9</v>
      </c>
      <c r="B19" s="46" t="s">
        <v>44</v>
      </c>
      <c r="C19" s="47">
        <v>388.7</v>
      </c>
      <c r="D19" s="47">
        <v>0</v>
      </c>
      <c r="E19" s="47">
        <v>36.3</v>
      </c>
      <c r="F19" s="47">
        <f t="shared" si="0"/>
        <v>352.4</v>
      </c>
      <c r="G19" s="61" t="s">
        <v>45</v>
      </c>
      <c r="H19" s="61" t="s">
        <v>13</v>
      </c>
      <c r="J19" s="37"/>
    </row>
    <row r="20" s="3" customFormat="true" ht="27" customHeight="true" spans="1:8">
      <c r="A20" s="52" t="s">
        <v>46</v>
      </c>
      <c r="B20" s="53"/>
      <c r="C20" s="54">
        <f>SUM(C11:C19)+C7+C5+C9</f>
        <v>2445.4042506</v>
      </c>
      <c r="D20" s="54">
        <f>SUM(D11:D19)+D7+D5+D9</f>
        <v>798.560658</v>
      </c>
      <c r="E20" s="54">
        <f>SUM(E11:E19)+E7+E5+E9</f>
        <v>598.0304086</v>
      </c>
      <c r="F20" s="54">
        <f>SUM(F11:F19)+F7+F5+F9</f>
        <v>2645.9345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topLeftCell="A7" workbookViewId="0">
      <selection activeCell="B31" sqref="B31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62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64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49</v>
      </c>
      <c r="C5" s="47">
        <v>331.762</v>
      </c>
      <c r="D5" s="47">
        <v>90.23</v>
      </c>
      <c r="E5" s="47">
        <v>72</v>
      </c>
      <c r="F5" s="47">
        <f>C5+D5-E5</f>
        <v>349.992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888.432500000001</v>
      </c>
      <c r="D7" s="47">
        <v>80.18</v>
      </c>
      <c r="E7" s="47">
        <v>75.38</v>
      </c>
      <c r="F7" s="47">
        <f t="shared" ref="F7:F19" si="0">C7+D7-E7</f>
        <v>893.232500000001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50</v>
      </c>
      <c r="C10" s="48" t="s">
        <v>5</v>
      </c>
      <c r="D10" s="44" t="s">
        <v>20</v>
      </c>
      <c r="E10" s="44" t="s">
        <v>21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22</v>
      </c>
      <c r="C11" s="47">
        <v>0</v>
      </c>
      <c r="D11" s="47">
        <v>70</v>
      </c>
      <c r="E11" s="47">
        <v>19</v>
      </c>
      <c r="F11" s="47">
        <f t="shared" si="0"/>
        <v>51</v>
      </c>
      <c r="G11" s="60" t="s">
        <v>55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24</v>
      </c>
      <c r="C12" s="47">
        <v>136</v>
      </c>
      <c r="D12" s="47">
        <v>312</v>
      </c>
      <c r="E12" s="47">
        <v>165</v>
      </c>
      <c r="F12" s="47">
        <f t="shared" si="0"/>
        <v>283</v>
      </c>
      <c r="G12" s="61" t="s">
        <v>25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26</v>
      </c>
      <c r="C13" s="47">
        <v>269.196</v>
      </c>
      <c r="D13" s="47">
        <v>70.074</v>
      </c>
      <c r="E13" s="47">
        <v>131.79</v>
      </c>
      <c r="F13" s="47">
        <f t="shared" si="0"/>
        <v>207.48</v>
      </c>
      <c r="G13" s="61" t="s">
        <v>27</v>
      </c>
      <c r="H13" s="61" t="s">
        <v>28</v>
      </c>
      <c r="J13" s="37"/>
    </row>
    <row r="14" s="1" customFormat="true" ht="27" customHeight="true" spans="1:10">
      <c r="A14" s="45">
        <v>4</v>
      </c>
      <c r="B14" s="46" t="s">
        <v>29</v>
      </c>
      <c r="C14" s="47">
        <v>102</v>
      </c>
      <c r="D14" s="47">
        <v>35</v>
      </c>
      <c r="E14" s="47">
        <v>25</v>
      </c>
      <c r="F14" s="47">
        <f t="shared" si="0"/>
        <v>112</v>
      </c>
      <c r="G14" s="61" t="s">
        <v>30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31</v>
      </c>
      <c r="C15" s="47">
        <v>63.1</v>
      </c>
      <c r="D15" s="47">
        <v>25</v>
      </c>
      <c r="E15" s="47">
        <v>31</v>
      </c>
      <c r="F15" s="47">
        <f t="shared" si="0"/>
        <v>57.1</v>
      </c>
      <c r="G15" s="61" t="s">
        <v>32</v>
      </c>
      <c r="H15" s="61" t="s">
        <v>33</v>
      </c>
      <c r="J15" s="37"/>
    </row>
    <row r="16" s="1" customFormat="true" ht="27" customHeight="true" spans="1:10">
      <c r="A16" s="45">
        <v>6</v>
      </c>
      <c r="B16" s="46" t="s">
        <v>36</v>
      </c>
      <c r="C16" s="47">
        <v>53.9904086</v>
      </c>
      <c r="D16" s="47">
        <v>29.61</v>
      </c>
      <c r="E16" s="47">
        <v>30.2</v>
      </c>
      <c r="F16" s="47">
        <f t="shared" si="0"/>
        <v>53.4004086</v>
      </c>
      <c r="G16" s="61" t="s">
        <v>37</v>
      </c>
      <c r="H16" s="61" t="s">
        <v>38</v>
      </c>
      <c r="J16" s="37"/>
    </row>
    <row r="17" s="1" customFormat="true" ht="27" customHeight="true" spans="1:10">
      <c r="A17" s="45">
        <v>7</v>
      </c>
      <c r="B17" s="46" t="s">
        <v>41</v>
      </c>
      <c r="C17" s="47">
        <v>29.199342</v>
      </c>
      <c r="D17" s="47">
        <v>38.1</v>
      </c>
      <c r="E17" s="47">
        <v>38.8</v>
      </c>
      <c r="F17" s="47">
        <f t="shared" si="0"/>
        <v>28.499342</v>
      </c>
      <c r="G17" s="61" t="s">
        <v>42</v>
      </c>
      <c r="H17" s="61" t="s">
        <v>43</v>
      </c>
      <c r="J17" s="37"/>
    </row>
    <row r="18" s="1" customFormat="true" ht="27" customHeight="true" spans="1:10">
      <c r="A18" s="45">
        <v>8</v>
      </c>
      <c r="B18" s="59" t="s">
        <v>39</v>
      </c>
      <c r="C18" s="47">
        <v>24.9</v>
      </c>
      <c r="D18" s="47">
        <v>0</v>
      </c>
      <c r="E18" s="47">
        <v>3.9</v>
      </c>
      <c r="F18" s="47">
        <f t="shared" si="0"/>
        <v>21</v>
      </c>
      <c r="G18" s="61" t="s">
        <v>40</v>
      </c>
      <c r="H18" s="61" t="s">
        <v>28</v>
      </c>
      <c r="J18" s="37"/>
    </row>
    <row r="19" s="1" customFormat="true" ht="27" customHeight="true" spans="1:10">
      <c r="A19" s="45">
        <v>9</v>
      </c>
      <c r="B19" s="46" t="s">
        <v>44</v>
      </c>
      <c r="C19" s="47">
        <v>430.2</v>
      </c>
      <c r="D19" s="47">
        <v>0</v>
      </c>
      <c r="E19" s="47">
        <v>41.5</v>
      </c>
      <c r="F19" s="47">
        <f t="shared" si="0"/>
        <v>388.7</v>
      </c>
      <c r="G19" s="61" t="s">
        <v>45</v>
      </c>
      <c r="H19" s="61" t="s">
        <v>13</v>
      </c>
      <c r="J19" s="37"/>
    </row>
    <row r="20" s="3" customFormat="true" ht="27" customHeight="true" spans="1:8">
      <c r="A20" s="52" t="s">
        <v>46</v>
      </c>
      <c r="B20" s="53"/>
      <c r="C20" s="54">
        <f>SUM(C11:C19)+C7+C5+C9</f>
        <v>2328.7802506</v>
      </c>
      <c r="D20" s="54">
        <f>SUM(D11:D19)+D7+D5+D9</f>
        <v>750.194</v>
      </c>
      <c r="E20" s="54">
        <f>SUM(E11:E19)+E7+E5+E9</f>
        <v>633.57</v>
      </c>
      <c r="F20" s="54">
        <f>SUM(F11:F19)+F7+F5+F9</f>
        <v>2445.4042506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topLeftCell="A7" workbookViewId="0">
      <selection activeCell="K11" sqref="K11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62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65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49</v>
      </c>
      <c r="C5" s="47">
        <v>372.232</v>
      </c>
      <c r="D5" s="47">
        <v>85.96</v>
      </c>
      <c r="E5" s="47">
        <v>126.43</v>
      </c>
      <c r="F5" s="47">
        <f>C5+D5-E5</f>
        <v>331.762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888.632500000001</v>
      </c>
      <c r="D7" s="47">
        <v>128.3</v>
      </c>
      <c r="E7" s="47">
        <v>128.5</v>
      </c>
      <c r="F7" s="47">
        <f t="shared" ref="F7:F19" si="0">C7+D7-E7</f>
        <v>888.432500000001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117.49</v>
      </c>
      <c r="D9" s="47">
        <v>0</v>
      </c>
      <c r="E9" s="47">
        <v>117.49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50</v>
      </c>
      <c r="C10" s="48" t="s">
        <v>5</v>
      </c>
      <c r="D10" s="44" t="s">
        <v>20</v>
      </c>
      <c r="E10" s="44" t="s">
        <v>21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22</v>
      </c>
      <c r="C11" s="47">
        <v>0</v>
      </c>
      <c r="D11" s="47">
        <v>0</v>
      </c>
      <c r="E11" s="47">
        <v>0</v>
      </c>
      <c r="F11" s="47">
        <f t="shared" si="0"/>
        <v>0</v>
      </c>
      <c r="G11" s="60" t="s">
        <v>55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24</v>
      </c>
      <c r="C12" s="47">
        <v>166</v>
      </c>
      <c r="D12" s="47">
        <v>13.36</v>
      </c>
      <c r="E12" s="47">
        <v>43.36</v>
      </c>
      <c r="F12" s="47">
        <f t="shared" si="0"/>
        <v>136</v>
      </c>
      <c r="G12" s="61" t="s">
        <v>25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26</v>
      </c>
      <c r="C13" s="47">
        <v>281.786</v>
      </c>
      <c r="D13" s="47">
        <v>85.28</v>
      </c>
      <c r="E13" s="47">
        <v>97.87</v>
      </c>
      <c r="F13" s="47">
        <f t="shared" si="0"/>
        <v>269.196</v>
      </c>
      <c r="G13" s="61" t="s">
        <v>27</v>
      </c>
      <c r="H13" s="61" t="s">
        <v>28</v>
      </c>
      <c r="J13" s="37"/>
    </row>
    <row r="14" s="1" customFormat="true" ht="27" customHeight="true" spans="1:10">
      <c r="A14" s="45">
        <v>4</v>
      </c>
      <c r="B14" s="46" t="s">
        <v>29</v>
      </c>
      <c r="C14" s="47">
        <v>99</v>
      </c>
      <c r="D14" s="47">
        <v>29</v>
      </c>
      <c r="E14" s="47">
        <v>26</v>
      </c>
      <c r="F14" s="47">
        <f t="shared" si="0"/>
        <v>102</v>
      </c>
      <c r="G14" s="61" t="s">
        <v>30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31</v>
      </c>
      <c r="C15" s="47">
        <v>57.1</v>
      </c>
      <c r="D15" s="47">
        <v>15</v>
      </c>
      <c r="E15" s="47">
        <v>9</v>
      </c>
      <c r="F15" s="47">
        <f t="shared" si="0"/>
        <v>63.1</v>
      </c>
      <c r="G15" s="61" t="s">
        <v>32</v>
      </c>
      <c r="H15" s="61" t="s">
        <v>33</v>
      </c>
      <c r="J15" s="37"/>
    </row>
    <row r="16" s="1" customFormat="true" ht="27" customHeight="true" spans="1:10">
      <c r="A16" s="45">
        <v>6</v>
      </c>
      <c r="B16" s="46" t="s">
        <v>36</v>
      </c>
      <c r="C16" s="47">
        <v>58.5104086</v>
      </c>
      <c r="D16" s="47">
        <v>14.93</v>
      </c>
      <c r="E16" s="47">
        <v>19.45</v>
      </c>
      <c r="F16" s="47">
        <f t="shared" si="0"/>
        <v>53.9904086</v>
      </c>
      <c r="G16" s="61" t="s">
        <v>37</v>
      </c>
      <c r="H16" s="61" t="s">
        <v>38</v>
      </c>
      <c r="J16" s="37"/>
    </row>
    <row r="17" s="1" customFormat="true" ht="27" customHeight="true" spans="1:10">
      <c r="A17" s="45">
        <v>7</v>
      </c>
      <c r="B17" s="46" t="s">
        <v>41</v>
      </c>
      <c r="C17" s="47">
        <v>37.799342</v>
      </c>
      <c r="D17" s="47">
        <v>29.9</v>
      </c>
      <c r="E17" s="47">
        <v>38.5</v>
      </c>
      <c r="F17" s="47">
        <f t="shared" si="0"/>
        <v>29.199342</v>
      </c>
      <c r="G17" s="61" t="s">
        <v>42</v>
      </c>
      <c r="H17" s="61" t="s">
        <v>43</v>
      </c>
      <c r="J17" s="37"/>
    </row>
    <row r="18" s="1" customFormat="true" ht="27" customHeight="true" spans="1:10">
      <c r="A18" s="45">
        <v>8</v>
      </c>
      <c r="B18" s="59" t="s">
        <v>39</v>
      </c>
      <c r="C18" s="47">
        <v>4.9</v>
      </c>
      <c r="D18" s="47">
        <v>23</v>
      </c>
      <c r="E18" s="47">
        <v>3</v>
      </c>
      <c r="F18" s="47">
        <f t="shared" si="0"/>
        <v>24.9</v>
      </c>
      <c r="G18" s="61" t="s">
        <v>40</v>
      </c>
      <c r="H18" s="61" t="s">
        <v>28</v>
      </c>
      <c r="J18" s="37"/>
    </row>
    <row r="19" s="1" customFormat="true" ht="27" customHeight="true" spans="1:10">
      <c r="A19" s="45">
        <v>9</v>
      </c>
      <c r="B19" s="46" t="s">
        <v>44</v>
      </c>
      <c r="C19" s="47">
        <v>491</v>
      </c>
      <c r="D19" s="47">
        <v>0</v>
      </c>
      <c r="E19" s="47">
        <v>60.8</v>
      </c>
      <c r="F19" s="47">
        <f t="shared" si="0"/>
        <v>430.2</v>
      </c>
      <c r="G19" s="61" t="s">
        <v>45</v>
      </c>
      <c r="H19" s="61" t="s">
        <v>13</v>
      </c>
      <c r="J19" s="37"/>
    </row>
    <row r="20" s="3" customFormat="true" ht="27" customHeight="true" spans="1:8">
      <c r="A20" s="52" t="s">
        <v>46</v>
      </c>
      <c r="B20" s="53"/>
      <c r="C20" s="54">
        <f>SUM(C11:C19)+C7+C5+C9</f>
        <v>2574.4502506</v>
      </c>
      <c r="D20" s="54">
        <f>SUM(D11:D19)+D7+D5+D9</f>
        <v>424.73</v>
      </c>
      <c r="E20" s="54">
        <f>SUM(E11:E19)+E7+E5+E9</f>
        <v>670.4</v>
      </c>
      <c r="F20" s="54">
        <f>SUM(F11:F19)+F7+F5+F9</f>
        <v>2328.7802506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19" sqref="F19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62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66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49</v>
      </c>
      <c r="C5" s="47">
        <v>335.262</v>
      </c>
      <c r="D5" s="47">
        <v>236.71</v>
      </c>
      <c r="E5" s="47">
        <v>199.74</v>
      </c>
      <c r="F5" s="47">
        <f>C5+D5-E5</f>
        <v>372.232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887.842500000001</v>
      </c>
      <c r="D7" s="47">
        <v>159.34</v>
      </c>
      <c r="E7" s="47">
        <v>158.55</v>
      </c>
      <c r="F7" s="47">
        <f>C7+D7-E7</f>
        <v>888.632500000001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217.49</v>
      </c>
      <c r="D9" s="47">
        <v>0</v>
      </c>
      <c r="E9" s="47">
        <v>100</v>
      </c>
      <c r="F9" s="47">
        <f t="shared" ref="F9" si="0">C9+D9-E9</f>
        <v>117.49</v>
      </c>
      <c r="G9" s="48"/>
      <c r="H9" s="48"/>
    </row>
    <row r="10" s="2" customFormat="true" ht="27" customHeight="true" spans="1:8">
      <c r="A10" s="44" t="s">
        <v>3</v>
      </c>
      <c r="B10" s="49" t="s">
        <v>50</v>
      </c>
      <c r="C10" s="48" t="s">
        <v>5</v>
      </c>
      <c r="D10" s="44" t="s">
        <v>20</v>
      </c>
      <c r="E10" s="44" t="s">
        <v>21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22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55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24</v>
      </c>
      <c r="C12" s="47">
        <v>191</v>
      </c>
      <c r="D12" s="47">
        <v>23.42</v>
      </c>
      <c r="E12" s="47">
        <v>48.42</v>
      </c>
      <c r="F12" s="47">
        <f t="shared" ref="F12:F18" si="1">C12+D12-E12</f>
        <v>166</v>
      </c>
      <c r="G12" s="61" t="s">
        <v>25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26</v>
      </c>
      <c r="C13" s="47">
        <v>295.786</v>
      </c>
      <c r="D13" s="47">
        <v>40.71</v>
      </c>
      <c r="E13" s="47">
        <v>54.71</v>
      </c>
      <c r="F13" s="47">
        <f t="shared" si="1"/>
        <v>281.786</v>
      </c>
      <c r="G13" s="61" t="s">
        <v>27</v>
      </c>
      <c r="H13" s="61" t="s">
        <v>28</v>
      </c>
      <c r="J13" s="37"/>
    </row>
    <row r="14" s="1" customFormat="true" ht="27" customHeight="true" spans="1:10">
      <c r="A14" s="45">
        <v>4</v>
      </c>
      <c r="B14" s="46" t="s">
        <v>29</v>
      </c>
      <c r="C14" s="47">
        <v>101</v>
      </c>
      <c r="D14" s="47">
        <v>25</v>
      </c>
      <c r="E14" s="47">
        <v>27</v>
      </c>
      <c r="F14" s="47">
        <f t="shared" si="1"/>
        <v>99</v>
      </c>
      <c r="G14" s="61" t="s">
        <v>30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36</v>
      </c>
      <c r="C15" s="47">
        <v>40.3904086</v>
      </c>
      <c r="D15" s="47">
        <v>29</v>
      </c>
      <c r="E15" s="47">
        <v>10.88</v>
      </c>
      <c r="F15" s="47">
        <f t="shared" si="1"/>
        <v>58.5104086</v>
      </c>
      <c r="G15" s="61" t="s">
        <v>37</v>
      </c>
      <c r="H15" s="61" t="s">
        <v>67</v>
      </c>
      <c r="J15" s="37"/>
    </row>
    <row r="16" s="1" customFormat="true" ht="27" customHeight="true" spans="1:10">
      <c r="A16" s="45">
        <v>6</v>
      </c>
      <c r="B16" s="46" t="s">
        <v>31</v>
      </c>
      <c r="C16" s="47">
        <v>58.8</v>
      </c>
      <c r="D16" s="47">
        <v>13</v>
      </c>
      <c r="E16" s="47">
        <v>14.7</v>
      </c>
      <c r="F16" s="47">
        <f t="shared" si="1"/>
        <v>57.1</v>
      </c>
      <c r="G16" s="61" t="s">
        <v>32</v>
      </c>
      <c r="H16" s="61" t="s">
        <v>33</v>
      </c>
      <c r="J16" s="37"/>
    </row>
    <row r="17" s="1" customFormat="true" ht="27" customHeight="true" spans="1:10">
      <c r="A17" s="45">
        <v>7</v>
      </c>
      <c r="B17" s="46" t="s">
        <v>41</v>
      </c>
      <c r="C17" s="47">
        <v>33.699342</v>
      </c>
      <c r="D17" s="47">
        <v>38.7</v>
      </c>
      <c r="E17" s="47">
        <v>34.6</v>
      </c>
      <c r="F17" s="47">
        <f t="shared" si="1"/>
        <v>37.799342</v>
      </c>
      <c r="G17" s="61" t="s">
        <v>42</v>
      </c>
      <c r="H17" s="61" t="s">
        <v>68</v>
      </c>
      <c r="J17" s="37"/>
    </row>
    <row r="18" s="1" customFormat="true" ht="27" customHeight="true" spans="1:10">
      <c r="A18" s="45">
        <v>8</v>
      </c>
      <c r="B18" s="46" t="s">
        <v>44</v>
      </c>
      <c r="C18" s="47">
        <v>529.8</v>
      </c>
      <c r="D18" s="47">
        <v>0</v>
      </c>
      <c r="E18" s="47">
        <v>38.8</v>
      </c>
      <c r="F18" s="47">
        <f t="shared" si="1"/>
        <v>491</v>
      </c>
      <c r="G18" s="61" t="s">
        <v>45</v>
      </c>
      <c r="H18" s="61" t="s">
        <v>13</v>
      </c>
      <c r="J18" s="37"/>
    </row>
    <row r="19" s="3" customFormat="true" ht="27" customHeight="true" spans="1:8">
      <c r="A19" s="52" t="s">
        <v>46</v>
      </c>
      <c r="B19" s="53"/>
      <c r="C19" s="54">
        <f>SUM(C11:C18)+C7+C5+C9</f>
        <v>2691.0702506</v>
      </c>
      <c r="D19" s="54">
        <f>SUM(D11:D18)+D7+D5+D9</f>
        <v>565.88</v>
      </c>
      <c r="E19" s="54">
        <f>SUM(E11:E18)+E7+E5+E9</f>
        <v>687.4</v>
      </c>
      <c r="F19" s="54">
        <f>SUM(F11:F18)+F7+F5+F9</f>
        <v>2569.5502506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E5" sqref="E5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62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69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49</v>
      </c>
      <c r="C5" s="47">
        <v>222.392</v>
      </c>
      <c r="D5" s="47">
        <v>297.46</v>
      </c>
      <c r="E5" s="47">
        <v>184.59</v>
      </c>
      <c r="F5" s="47">
        <f>C5+D5-E5</f>
        <v>335.262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890.142500000001</v>
      </c>
      <c r="D7" s="47">
        <v>196.25</v>
      </c>
      <c r="E7" s="47">
        <v>198.55</v>
      </c>
      <c r="F7" s="47">
        <f>C7+D7-E7</f>
        <v>887.842500000001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217.49</v>
      </c>
      <c r="D9" s="47">
        <v>0</v>
      </c>
      <c r="E9" s="47">
        <v>0</v>
      </c>
      <c r="F9" s="47">
        <f t="shared" ref="F9" si="0">C9+D9-E9</f>
        <v>217.49</v>
      </c>
      <c r="G9" s="48"/>
      <c r="H9" s="48"/>
    </row>
    <row r="10" s="2" customFormat="true" ht="27" customHeight="true" spans="1:8">
      <c r="A10" s="44" t="s">
        <v>3</v>
      </c>
      <c r="B10" s="49" t="s">
        <v>50</v>
      </c>
      <c r="C10" s="48" t="s">
        <v>5</v>
      </c>
      <c r="D10" s="44" t="s">
        <v>20</v>
      </c>
      <c r="E10" s="44" t="s">
        <v>21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22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55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24</v>
      </c>
      <c r="C12" s="47">
        <v>172</v>
      </c>
      <c r="D12" s="47">
        <v>61.48</v>
      </c>
      <c r="E12" s="47">
        <v>42.48</v>
      </c>
      <c r="F12" s="47">
        <f t="shared" ref="F12:F18" si="1">C12+D12-E12</f>
        <v>191</v>
      </c>
      <c r="G12" s="61" t="s">
        <v>25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26</v>
      </c>
      <c r="C13" s="47">
        <v>334.726</v>
      </c>
      <c r="D13" s="47">
        <v>61.08</v>
      </c>
      <c r="E13" s="47">
        <v>100.02</v>
      </c>
      <c r="F13" s="47">
        <f t="shared" si="1"/>
        <v>295.786</v>
      </c>
      <c r="G13" s="61" t="s">
        <v>27</v>
      </c>
      <c r="H13" s="61" t="s">
        <v>28</v>
      </c>
      <c r="J13" s="37"/>
    </row>
    <row r="14" s="1" customFormat="true" ht="27" customHeight="true" spans="1:10">
      <c r="A14" s="45">
        <v>4</v>
      </c>
      <c r="B14" s="46" t="s">
        <v>29</v>
      </c>
      <c r="C14" s="47">
        <v>103</v>
      </c>
      <c r="D14" s="47">
        <v>21</v>
      </c>
      <c r="E14" s="47">
        <v>23</v>
      </c>
      <c r="F14" s="47">
        <f t="shared" si="1"/>
        <v>101</v>
      </c>
      <c r="G14" s="61" t="s">
        <v>30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31</v>
      </c>
      <c r="C15" s="47">
        <v>60.3</v>
      </c>
      <c r="D15" s="47">
        <v>13.5</v>
      </c>
      <c r="E15" s="47">
        <v>15</v>
      </c>
      <c r="F15" s="47">
        <f t="shared" si="1"/>
        <v>58.8</v>
      </c>
      <c r="G15" s="61" t="s">
        <v>32</v>
      </c>
      <c r="H15" s="61" t="s">
        <v>33</v>
      </c>
      <c r="J15" s="37"/>
    </row>
    <row r="16" s="1" customFormat="true" ht="27" customHeight="true" spans="1:10">
      <c r="A16" s="45">
        <v>6</v>
      </c>
      <c r="B16" s="46" t="s">
        <v>36</v>
      </c>
      <c r="C16" s="47">
        <v>29.8604086</v>
      </c>
      <c r="D16" s="47">
        <v>17</v>
      </c>
      <c r="E16" s="47">
        <v>6.47</v>
      </c>
      <c r="F16" s="47">
        <f t="shared" si="1"/>
        <v>40.3904086</v>
      </c>
      <c r="G16" s="61" t="s">
        <v>37</v>
      </c>
      <c r="H16" s="61" t="s">
        <v>67</v>
      </c>
      <c r="J16" s="37"/>
    </row>
    <row r="17" s="1" customFormat="true" ht="27" customHeight="true" spans="1:10">
      <c r="A17" s="45">
        <v>7</v>
      </c>
      <c r="B17" s="46" t="s">
        <v>41</v>
      </c>
      <c r="C17" s="47">
        <v>59.499342</v>
      </c>
      <c r="D17" s="47">
        <v>11.7</v>
      </c>
      <c r="E17" s="47">
        <v>37.5</v>
      </c>
      <c r="F17" s="47">
        <f t="shared" si="1"/>
        <v>33.699342</v>
      </c>
      <c r="G17" s="61" t="s">
        <v>42</v>
      </c>
      <c r="H17" s="61" t="s">
        <v>68</v>
      </c>
      <c r="J17" s="37"/>
    </row>
    <row r="18" s="1" customFormat="true" ht="27" customHeight="true" spans="1:10">
      <c r="A18" s="45">
        <v>8</v>
      </c>
      <c r="B18" s="46" t="s">
        <v>44</v>
      </c>
      <c r="C18" s="47">
        <v>539.2</v>
      </c>
      <c r="D18" s="47">
        <v>33</v>
      </c>
      <c r="E18" s="47">
        <v>42.4</v>
      </c>
      <c r="F18" s="47">
        <f t="shared" si="1"/>
        <v>529.8</v>
      </c>
      <c r="G18" s="61" t="s">
        <v>45</v>
      </c>
      <c r="H18" s="61" t="s">
        <v>13</v>
      </c>
      <c r="J18" s="37"/>
    </row>
    <row r="19" s="3" customFormat="true" ht="27" customHeight="true" spans="1:8">
      <c r="A19" s="52" t="s">
        <v>46</v>
      </c>
      <c r="B19" s="53"/>
      <c r="C19" s="54">
        <f>SUM(C11:C18)+C7+C5+C9</f>
        <v>2628.6102506</v>
      </c>
      <c r="D19" s="54">
        <f>SUM(D11:D18)+D7+D5+D9</f>
        <v>712.47</v>
      </c>
      <c r="E19" s="54">
        <f>SUM(E11:E18)+E7+E5+E9</f>
        <v>650.01</v>
      </c>
      <c r="F19" s="54">
        <f>SUM(F11:F18)+F7+F5+F9</f>
        <v>2691.0702506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J10" sqref="J10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62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70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49</v>
      </c>
      <c r="C5" s="47">
        <v>193.862</v>
      </c>
      <c r="D5" s="47">
        <v>232.87</v>
      </c>
      <c r="E5" s="47">
        <v>204.34</v>
      </c>
      <c r="F5" s="47">
        <f>C5+D5-E5</f>
        <v>222.392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899.802500000001</v>
      </c>
      <c r="D7" s="47">
        <v>175.6</v>
      </c>
      <c r="E7" s="47">
        <v>185.26</v>
      </c>
      <c r="F7" s="47">
        <f>C7+D7-E7</f>
        <v>890.142500000001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217.49</v>
      </c>
      <c r="D9" s="47">
        <v>0</v>
      </c>
      <c r="E9" s="47">
        <v>0</v>
      </c>
      <c r="F9" s="47">
        <f t="shared" ref="F9" si="0">C9+D9-E9</f>
        <v>217.49</v>
      </c>
      <c r="G9" s="48"/>
      <c r="H9" s="48"/>
    </row>
    <row r="10" s="2" customFormat="true" ht="27" customHeight="true" spans="1:8">
      <c r="A10" s="44" t="s">
        <v>3</v>
      </c>
      <c r="B10" s="49" t="s">
        <v>50</v>
      </c>
      <c r="C10" s="48" t="s">
        <v>5</v>
      </c>
      <c r="D10" s="44" t="s">
        <v>20</v>
      </c>
      <c r="E10" s="44" t="s">
        <v>21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22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55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24</v>
      </c>
      <c r="C12" s="47">
        <v>168</v>
      </c>
      <c r="D12" s="47">
        <v>69.05</v>
      </c>
      <c r="E12" s="47">
        <v>65.05</v>
      </c>
      <c r="F12" s="47">
        <f t="shared" ref="F12:F18" si="1">C12+D12-E12</f>
        <v>172</v>
      </c>
      <c r="G12" s="61" t="s">
        <v>25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26</v>
      </c>
      <c r="C13" s="47">
        <v>301.336</v>
      </c>
      <c r="D13" s="47">
        <v>92.3</v>
      </c>
      <c r="E13" s="47">
        <v>58.91</v>
      </c>
      <c r="F13" s="47">
        <f t="shared" si="1"/>
        <v>334.726</v>
      </c>
      <c r="G13" s="61" t="s">
        <v>27</v>
      </c>
      <c r="H13" s="61" t="s">
        <v>28</v>
      </c>
      <c r="J13" s="37"/>
    </row>
    <row r="14" s="1" customFormat="true" ht="27" customHeight="true" spans="1:10">
      <c r="A14" s="45">
        <v>4</v>
      </c>
      <c r="B14" s="46" t="s">
        <v>29</v>
      </c>
      <c r="C14" s="47">
        <v>108</v>
      </c>
      <c r="D14" s="47">
        <v>19</v>
      </c>
      <c r="E14" s="47">
        <v>24</v>
      </c>
      <c r="F14" s="47">
        <f t="shared" si="1"/>
        <v>103</v>
      </c>
      <c r="G14" s="61" t="s">
        <v>30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31</v>
      </c>
      <c r="C15" s="47">
        <v>60.8</v>
      </c>
      <c r="D15" s="47">
        <v>15</v>
      </c>
      <c r="E15" s="47">
        <v>15.5</v>
      </c>
      <c r="F15" s="47">
        <f t="shared" si="1"/>
        <v>60.3</v>
      </c>
      <c r="G15" s="61" t="s">
        <v>32</v>
      </c>
      <c r="H15" s="61" t="s">
        <v>33</v>
      </c>
      <c r="J15" s="37"/>
    </row>
    <row r="16" s="1" customFormat="true" ht="27" customHeight="true" spans="1:10">
      <c r="A16" s="45">
        <v>6</v>
      </c>
      <c r="B16" s="46" t="s">
        <v>41</v>
      </c>
      <c r="C16" s="47">
        <v>63.399342</v>
      </c>
      <c r="D16" s="47">
        <v>22</v>
      </c>
      <c r="E16" s="47">
        <v>25.9</v>
      </c>
      <c r="F16" s="47">
        <f t="shared" si="1"/>
        <v>59.499342</v>
      </c>
      <c r="G16" s="61" t="s">
        <v>42</v>
      </c>
      <c r="H16" s="61" t="s">
        <v>68</v>
      </c>
      <c r="J16" s="37"/>
    </row>
    <row r="17" s="1" customFormat="true" ht="27" customHeight="true" spans="1:10">
      <c r="A17" s="45">
        <v>7</v>
      </c>
      <c r="B17" s="46" t="s">
        <v>36</v>
      </c>
      <c r="C17" s="47">
        <v>45.9604086</v>
      </c>
      <c r="D17" s="47">
        <v>24.9</v>
      </c>
      <c r="E17" s="47">
        <v>41</v>
      </c>
      <c r="F17" s="47">
        <f t="shared" si="1"/>
        <v>29.8604086</v>
      </c>
      <c r="G17" s="61" t="s">
        <v>37</v>
      </c>
      <c r="H17" s="61" t="s">
        <v>67</v>
      </c>
      <c r="J17" s="37"/>
    </row>
    <row r="18" s="1" customFormat="true" ht="27" customHeight="true" spans="1:10">
      <c r="A18" s="45">
        <v>8</v>
      </c>
      <c r="B18" s="46" t="s">
        <v>44</v>
      </c>
      <c r="C18" s="47">
        <v>550.4</v>
      </c>
      <c r="D18" s="47">
        <v>33</v>
      </c>
      <c r="E18" s="47">
        <v>44.2</v>
      </c>
      <c r="F18" s="47">
        <f t="shared" si="1"/>
        <v>539.2</v>
      </c>
      <c r="G18" s="61" t="s">
        <v>45</v>
      </c>
      <c r="H18" s="61" t="s">
        <v>13</v>
      </c>
      <c r="J18" s="37"/>
    </row>
    <row r="19" s="3" customFormat="true" ht="27" customHeight="true" spans="1:8">
      <c r="A19" s="52" t="s">
        <v>46</v>
      </c>
      <c r="B19" s="53"/>
      <c r="C19" s="54">
        <f>SUM(C11:C18)+C7+C5+C9</f>
        <v>2609.0502506</v>
      </c>
      <c r="D19" s="54">
        <f>SUM(D11:D18)+D7+D5+D9</f>
        <v>683.72</v>
      </c>
      <c r="E19" s="54">
        <f>SUM(E11:E18)+E7+E5+E9</f>
        <v>664.16</v>
      </c>
      <c r="F19" s="54">
        <f>SUM(F11:F18)+F7+F5+F9</f>
        <v>2628.6102506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18" sqref="F18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62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71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49</v>
      </c>
      <c r="C5" s="47">
        <v>170.032</v>
      </c>
      <c r="D5" s="47">
        <v>210</v>
      </c>
      <c r="E5" s="47">
        <v>186.17</v>
      </c>
      <c r="F5" s="47">
        <f>C5+D5-E5</f>
        <v>193.862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916.102500000001</v>
      </c>
      <c r="D7" s="47">
        <v>155.2</v>
      </c>
      <c r="E7" s="47">
        <v>171.5</v>
      </c>
      <c r="F7" s="47">
        <f>C7+D7-E7</f>
        <v>899.802500000001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217.49</v>
      </c>
      <c r="D9" s="47">
        <v>0</v>
      </c>
      <c r="E9" s="47">
        <v>0</v>
      </c>
      <c r="F9" s="47">
        <f t="shared" ref="F9" si="0">C9+D9-E9</f>
        <v>217.49</v>
      </c>
      <c r="G9" s="48"/>
      <c r="H9" s="48"/>
    </row>
    <row r="10" s="2" customFormat="true" ht="27" customHeight="true" spans="1:8">
      <c r="A10" s="44" t="s">
        <v>3</v>
      </c>
      <c r="B10" s="49" t="s">
        <v>50</v>
      </c>
      <c r="C10" s="48" t="s">
        <v>5</v>
      </c>
      <c r="D10" s="44" t="s">
        <v>20</v>
      </c>
      <c r="E10" s="44" t="s">
        <v>21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22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55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24</v>
      </c>
      <c r="C12" s="47">
        <v>180</v>
      </c>
      <c r="D12" s="47">
        <v>109.63</v>
      </c>
      <c r="E12" s="47">
        <v>121.63</v>
      </c>
      <c r="F12" s="47">
        <f t="shared" ref="F12:F18" si="1">C12+D12-E12</f>
        <v>168</v>
      </c>
      <c r="G12" s="61" t="s">
        <v>25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26</v>
      </c>
      <c r="C13" s="47">
        <v>312.886</v>
      </c>
      <c r="D13" s="47">
        <v>82.92</v>
      </c>
      <c r="E13" s="47">
        <v>94.47</v>
      </c>
      <c r="F13" s="47">
        <f t="shared" si="1"/>
        <v>301.336</v>
      </c>
      <c r="G13" s="61" t="s">
        <v>27</v>
      </c>
      <c r="H13" s="61" t="s">
        <v>28</v>
      </c>
      <c r="J13" s="37"/>
    </row>
    <row r="14" s="1" customFormat="true" ht="27" customHeight="true" spans="1:10">
      <c r="A14" s="45">
        <v>4</v>
      </c>
      <c r="B14" s="46" t="s">
        <v>29</v>
      </c>
      <c r="C14" s="47">
        <v>108</v>
      </c>
      <c r="D14" s="47">
        <v>27</v>
      </c>
      <c r="E14" s="47">
        <v>27</v>
      </c>
      <c r="F14" s="47">
        <f t="shared" si="1"/>
        <v>108</v>
      </c>
      <c r="G14" s="61" t="s">
        <v>30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41</v>
      </c>
      <c r="C15" s="47">
        <v>58.199342</v>
      </c>
      <c r="D15" s="47">
        <v>39.6</v>
      </c>
      <c r="E15" s="47">
        <v>34.4</v>
      </c>
      <c r="F15" s="47">
        <f t="shared" si="1"/>
        <v>63.399342</v>
      </c>
      <c r="G15" s="61" t="s">
        <v>42</v>
      </c>
      <c r="H15" s="61" t="s">
        <v>68</v>
      </c>
      <c r="J15" s="37"/>
    </row>
    <row r="16" s="1" customFormat="true" ht="27" customHeight="true" spans="1:10">
      <c r="A16" s="45">
        <v>6</v>
      </c>
      <c r="B16" s="46" t="s">
        <v>31</v>
      </c>
      <c r="C16" s="47">
        <v>59.3</v>
      </c>
      <c r="D16" s="47">
        <v>16.5</v>
      </c>
      <c r="E16" s="47">
        <v>15</v>
      </c>
      <c r="F16" s="47">
        <f t="shared" si="1"/>
        <v>60.8</v>
      </c>
      <c r="G16" s="61" t="s">
        <v>32</v>
      </c>
      <c r="H16" s="61" t="s">
        <v>33</v>
      </c>
      <c r="J16" s="37"/>
    </row>
    <row r="17" s="1" customFormat="true" ht="27" customHeight="true" spans="1:10">
      <c r="A17" s="45">
        <v>7</v>
      </c>
      <c r="B17" s="46" t="s">
        <v>36</v>
      </c>
      <c r="C17" s="47">
        <v>44.9204086</v>
      </c>
      <c r="D17" s="47">
        <v>15.09</v>
      </c>
      <c r="E17" s="47">
        <v>14.05</v>
      </c>
      <c r="F17" s="47">
        <f t="shared" si="1"/>
        <v>45.9604086</v>
      </c>
      <c r="G17" s="61" t="s">
        <v>37</v>
      </c>
      <c r="H17" s="61" t="s">
        <v>67</v>
      </c>
      <c r="J17" s="37"/>
    </row>
    <row r="18" s="1" customFormat="true" ht="27" customHeight="true" spans="1:10">
      <c r="A18" s="45">
        <v>8</v>
      </c>
      <c r="B18" s="46" t="s">
        <v>44</v>
      </c>
      <c r="C18" s="47">
        <v>591.3</v>
      </c>
      <c r="D18" s="47">
        <v>0</v>
      </c>
      <c r="E18" s="47">
        <v>40.9</v>
      </c>
      <c r="F18" s="47">
        <f t="shared" si="1"/>
        <v>550.4</v>
      </c>
      <c r="G18" s="61" t="s">
        <v>45</v>
      </c>
      <c r="H18" s="61" t="s">
        <v>13</v>
      </c>
      <c r="J18" s="37"/>
    </row>
    <row r="19" s="3" customFormat="true" ht="27" customHeight="true" spans="1:8">
      <c r="A19" s="52" t="s">
        <v>46</v>
      </c>
      <c r="B19" s="53"/>
      <c r="C19" s="54">
        <f>SUM(C11:C18)+C7+C5+C9</f>
        <v>2658.2302506</v>
      </c>
      <c r="D19" s="54">
        <f>SUM(D11:D18)+D7+D5+D9</f>
        <v>655.94</v>
      </c>
      <c r="E19" s="54">
        <f>SUM(E11:E18)+E7+E5+E9</f>
        <v>705.12</v>
      </c>
      <c r="F19" s="54">
        <f>SUM(F11:F18)+F7+F5+F9</f>
        <v>2609.0502506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workbookViewId="0">
      <selection activeCell="M19" sqref="M19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47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18" customHeight="true" spans="1:8">
      <c r="A3" s="43" t="s">
        <v>48</v>
      </c>
      <c r="B3" s="43"/>
      <c r="C3" s="43"/>
      <c r="D3" s="43"/>
      <c r="E3" s="43"/>
      <c r="F3" s="43"/>
      <c r="G3" s="43"/>
      <c r="H3" s="43"/>
    </row>
    <row r="4" s="1" customFormat="true" ht="24.95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4.95" customHeight="true" spans="1:8">
      <c r="A5" s="45">
        <v>1</v>
      </c>
      <c r="B5" s="46" t="s">
        <v>49</v>
      </c>
      <c r="C5" s="47">
        <v>0</v>
      </c>
      <c r="D5" s="47">
        <v>0</v>
      </c>
      <c r="E5" s="47">
        <v>0</v>
      </c>
      <c r="F5" s="47">
        <f>C5+D5-E5</f>
        <v>0</v>
      </c>
      <c r="G5" s="59" t="s">
        <v>12</v>
      </c>
      <c r="H5" s="59" t="s">
        <v>13</v>
      </c>
    </row>
    <row r="6" s="1" customFormat="true" ht="24.95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4.95" customHeight="true" spans="1:8">
      <c r="A7" s="45">
        <v>1</v>
      </c>
      <c r="B7" s="46" t="s">
        <v>16</v>
      </c>
      <c r="C7" s="47">
        <v>0</v>
      </c>
      <c r="D7" s="47">
        <v>0</v>
      </c>
      <c r="E7" s="47">
        <v>0</v>
      </c>
      <c r="F7" s="47">
        <v>0</v>
      </c>
      <c r="G7" s="59" t="s">
        <v>17</v>
      </c>
      <c r="H7" s="59" t="s">
        <v>13</v>
      </c>
    </row>
    <row r="8" s="1" customFormat="true" ht="24.95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4.95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4.95" customHeight="true" spans="1:8">
      <c r="A10" s="44" t="s">
        <v>3</v>
      </c>
      <c r="B10" s="49" t="s">
        <v>50</v>
      </c>
      <c r="C10" s="48" t="s">
        <v>5</v>
      </c>
      <c r="D10" s="44" t="s">
        <v>20</v>
      </c>
      <c r="E10" s="44" t="s">
        <v>21</v>
      </c>
      <c r="F10" s="62" t="s">
        <v>8</v>
      </c>
      <c r="G10" s="49"/>
      <c r="H10" s="49"/>
    </row>
    <row r="11" s="1" customFormat="true" ht="24.95" customHeight="true" spans="1:10">
      <c r="A11" s="45">
        <v>1</v>
      </c>
      <c r="B11" s="46" t="s">
        <v>22</v>
      </c>
      <c r="C11" s="47">
        <v>166</v>
      </c>
      <c r="D11" s="47">
        <v>27</v>
      </c>
      <c r="E11" s="47">
        <v>173</v>
      </c>
      <c r="F11" s="47">
        <f t="shared" ref="F11:F20" si="0">C11+D11-E11</f>
        <v>20</v>
      </c>
      <c r="G11" s="60" t="s">
        <v>23</v>
      </c>
      <c r="H11" s="61" t="s">
        <v>13</v>
      </c>
      <c r="J11" s="37"/>
    </row>
    <row r="12" s="1" customFormat="true" ht="24.95" customHeight="true" spans="1:10">
      <c r="A12" s="45">
        <v>2</v>
      </c>
      <c r="B12" s="46" t="s">
        <v>24</v>
      </c>
      <c r="C12" s="47">
        <v>435</v>
      </c>
      <c r="D12" s="47">
        <v>120</v>
      </c>
      <c r="E12" s="47">
        <v>82</v>
      </c>
      <c r="F12" s="47">
        <f t="shared" si="0"/>
        <v>473</v>
      </c>
      <c r="G12" s="61" t="s">
        <v>25</v>
      </c>
      <c r="H12" s="61" t="s">
        <v>13</v>
      </c>
      <c r="J12" s="37"/>
    </row>
    <row r="13" s="1" customFormat="true" ht="24.95" customHeight="true" spans="1:10">
      <c r="A13" s="45">
        <v>3</v>
      </c>
      <c r="B13" s="46" t="s">
        <v>26</v>
      </c>
      <c r="C13" s="47">
        <v>365.09</v>
      </c>
      <c r="D13" s="47">
        <v>20.75</v>
      </c>
      <c r="E13" s="47">
        <v>37.12</v>
      </c>
      <c r="F13" s="47">
        <f t="shared" si="0"/>
        <v>348.72</v>
      </c>
      <c r="G13" s="61" t="s">
        <v>27</v>
      </c>
      <c r="H13" s="61" t="s">
        <v>28</v>
      </c>
      <c r="J13" s="37"/>
    </row>
    <row r="14" s="1" customFormat="true" ht="24.95" customHeight="true" spans="1:10">
      <c r="A14" s="45">
        <v>4</v>
      </c>
      <c r="B14" s="59" t="s">
        <v>34</v>
      </c>
      <c r="C14" s="47">
        <v>60.09</v>
      </c>
      <c r="D14" s="47">
        <v>1.8</v>
      </c>
      <c r="E14" s="47">
        <v>8.2</v>
      </c>
      <c r="F14" s="47">
        <f t="shared" si="0"/>
        <v>53.69</v>
      </c>
      <c r="G14" s="61" t="s">
        <v>35</v>
      </c>
      <c r="H14" s="61" t="s">
        <v>13</v>
      </c>
      <c r="J14" s="37"/>
    </row>
    <row r="15" s="1" customFormat="true" ht="24.95" customHeight="true" spans="1:10">
      <c r="A15" s="45">
        <v>5</v>
      </c>
      <c r="B15" s="46" t="s">
        <v>29</v>
      </c>
      <c r="C15" s="47">
        <v>57</v>
      </c>
      <c r="D15" s="47">
        <v>9</v>
      </c>
      <c r="E15" s="47">
        <v>14</v>
      </c>
      <c r="F15" s="47">
        <f t="shared" si="0"/>
        <v>52</v>
      </c>
      <c r="G15" s="61" t="s">
        <v>30</v>
      </c>
      <c r="H15" s="61" t="s">
        <v>13</v>
      </c>
      <c r="J15" s="37"/>
    </row>
    <row r="16" s="1" customFormat="true" ht="24.95" customHeight="true" spans="1:10">
      <c r="A16" s="45">
        <v>6</v>
      </c>
      <c r="B16" s="46" t="s">
        <v>31</v>
      </c>
      <c r="C16" s="47">
        <v>34.8</v>
      </c>
      <c r="D16" s="47">
        <v>10.3</v>
      </c>
      <c r="E16" s="47">
        <v>10</v>
      </c>
      <c r="F16" s="47">
        <f t="shared" si="0"/>
        <v>35.1</v>
      </c>
      <c r="G16" s="61" t="s">
        <v>32</v>
      </c>
      <c r="H16" s="61" t="s">
        <v>33</v>
      </c>
      <c r="J16" s="37"/>
    </row>
    <row r="17" s="1" customFormat="true" ht="24.95" customHeight="true" spans="1:10">
      <c r="A17" s="45">
        <v>7</v>
      </c>
      <c r="B17" s="46" t="s">
        <v>36</v>
      </c>
      <c r="C17" s="47">
        <v>32.25</v>
      </c>
      <c r="D17" s="47">
        <v>0</v>
      </c>
      <c r="E17" s="47">
        <v>3.49</v>
      </c>
      <c r="F17" s="47">
        <f t="shared" si="0"/>
        <v>28.76</v>
      </c>
      <c r="G17" s="61" t="s">
        <v>37</v>
      </c>
      <c r="H17" s="61" t="s">
        <v>38</v>
      </c>
      <c r="J17" s="37"/>
    </row>
    <row r="18" s="1" customFormat="true" ht="24.95" customHeight="true" spans="1:10">
      <c r="A18" s="45">
        <v>8</v>
      </c>
      <c r="B18" s="46" t="s">
        <v>41</v>
      </c>
      <c r="C18" s="47">
        <v>32.1</v>
      </c>
      <c r="D18" s="47">
        <v>23</v>
      </c>
      <c r="E18" s="47">
        <v>27.3</v>
      </c>
      <c r="F18" s="47">
        <f t="shared" si="0"/>
        <v>27.8</v>
      </c>
      <c r="G18" s="61" t="s">
        <v>42</v>
      </c>
      <c r="H18" s="61" t="s">
        <v>43</v>
      </c>
      <c r="J18" s="37"/>
    </row>
    <row r="19" s="1" customFormat="true" ht="24.95" customHeight="true" spans="1:10">
      <c r="A19" s="45">
        <v>9</v>
      </c>
      <c r="B19" s="59" t="s">
        <v>39</v>
      </c>
      <c r="C19" s="47">
        <v>29.99</v>
      </c>
      <c r="D19" s="47">
        <v>4.81</v>
      </c>
      <c r="E19" s="47">
        <v>9.81</v>
      </c>
      <c r="F19" s="47">
        <f t="shared" si="0"/>
        <v>24.99</v>
      </c>
      <c r="G19" s="61" t="s">
        <v>40</v>
      </c>
      <c r="H19" s="61" t="s">
        <v>28</v>
      </c>
      <c r="J19" s="37"/>
    </row>
    <row r="20" s="1" customFormat="true" ht="24.95" customHeight="true" spans="1:10">
      <c r="A20" s="45">
        <v>10</v>
      </c>
      <c r="B20" s="46" t="s">
        <v>44</v>
      </c>
      <c r="C20" s="47">
        <v>162.8</v>
      </c>
      <c r="D20" s="47">
        <v>0</v>
      </c>
      <c r="E20" s="47">
        <v>22.3</v>
      </c>
      <c r="F20" s="47">
        <f t="shared" si="0"/>
        <v>140.5</v>
      </c>
      <c r="G20" s="61" t="s">
        <v>45</v>
      </c>
      <c r="H20" s="61" t="s">
        <v>13</v>
      </c>
      <c r="J20" s="37"/>
    </row>
    <row r="21" s="3" customFormat="true" ht="24.95" customHeight="true" spans="1:8">
      <c r="A21" s="52" t="s">
        <v>46</v>
      </c>
      <c r="B21" s="53"/>
      <c r="C21" s="54">
        <f>SUM(C11:C20)+C7+C5+C9</f>
        <v>1375.12</v>
      </c>
      <c r="D21" s="54">
        <f>SUM(D11:D20)+D7+D5+D9</f>
        <v>216.66</v>
      </c>
      <c r="E21" s="54">
        <f>SUM(E11:E20)+E7+E5+E9</f>
        <v>387.22</v>
      </c>
      <c r="F21" s="54">
        <f>SUM(F11:F20)+F7+F5+F9</f>
        <v>1204.56</v>
      </c>
      <c r="G21" s="57"/>
      <c r="H21" s="63"/>
    </row>
    <row r="22" ht="21.95" customHeight="true"/>
  </sheetData>
  <mergeCells count="3">
    <mergeCell ref="A2:H2"/>
    <mergeCell ref="A3:H3"/>
    <mergeCell ref="A21:B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D13" sqref="D13:E13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62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72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49</v>
      </c>
      <c r="C5" s="47">
        <v>206.452</v>
      </c>
      <c r="D5" s="47">
        <v>102.96</v>
      </c>
      <c r="E5" s="47">
        <f>125.91+13.47</f>
        <v>139.38</v>
      </c>
      <c r="F5" s="47">
        <f>C5+D5-E5</f>
        <v>170.032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927.602500000001</v>
      </c>
      <c r="D7" s="47">
        <v>98.7</v>
      </c>
      <c r="E7" s="47">
        <v>110.2</v>
      </c>
      <c r="F7" s="47">
        <f>C7+D7-E7</f>
        <v>916.102500000001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304.29</v>
      </c>
      <c r="D9" s="47">
        <v>0</v>
      </c>
      <c r="E9" s="47">
        <v>86.8</v>
      </c>
      <c r="F9" s="47">
        <f t="shared" ref="F9" si="0">C9+D9-E9</f>
        <v>217.49</v>
      </c>
      <c r="G9" s="48"/>
      <c r="H9" s="48"/>
    </row>
    <row r="10" s="2" customFormat="true" ht="27" customHeight="true" spans="1:8">
      <c r="A10" s="44" t="s">
        <v>3</v>
      </c>
      <c r="B10" s="49" t="s">
        <v>50</v>
      </c>
      <c r="C10" s="48" t="s">
        <v>5</v>
      </c>
      <c r="D10" s="44" t="s">
        <v>20</v>
      </c>
      <c r="E10" s="44" t="s">
        <v>21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22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55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24</v>
      </c>
      <c r="C12" s="47">
        <v>201</v>
      </c>
      <c r="D12" s="47">
        <v>43</v>
      </c>
      <c r="E12" s="47">
        <v>64</v>
      </c>
      <c r="F12" s="47">
        <f t="shared" ref="F12:F18" si="1">C12+D12-E12</f>
        <v>180</v>
      </c>
      <c r="G12" s="61" t="s">
        <v>25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26</v>
      </c>
      <c r="C13" s="47">
        <v>288.506</v>
      </c>
      <c r="D13" s="47">
        <v>108.26</v>
      </c>
      <c r="E13" s="47">
        <v>83.88</v>
      </c>
      <c r="F13" s="47">
        <f t="shared" si="1"/>
        <v>312.886</v>
      </c>
      <c r="G13" s="61" t="s">
        <v>27</v>
      </c>
      <c r="H13" s="61" t="s">
        <v>28</v>
      </c>
      <c r="J13" s="37"/>
    </row>
    <row r="14" s="1" customFormat="true" ht="27" customHeight="true" spans="1:10">
      <c r="A14" s="45">
        <v>4</v>
      </c>
      <c r="B14" s="46" t="s">
        <v>29</v>
      </c>
      <c r="C14" s="47">
        <v>104</v>
      </c>
      <c r="D14" s="47">
        <v>31</v>
      </c>
      <c r="E14" s="47">
        <v>27</v>
      </c>
      <c r="F14" s="47">
        <f t="shared" si="1"/>
        <v>108</v>
      </c>
      <c r="G14" s="61" t="s">
        <v>30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31</v>
      </c>
      <c r="C15" s="47">
        <v>57.3</v>
      </c>
      <c r="D15" s="47">
        <v>17</v>
      </c>
      <c r="E15" s="47">
        <v>15</v>
      </c>
      <c r="F15" s="47">
        <f t="shared" si="1"/>
        <v>59.3</v>
      </c>
      <c r="G15" s="61" t="s">
        <v>32</v>
      </c>
      <c r="H15" s="61" t="s">
        <v>33</v>
      </c>
      <c r="J15" s="37"/>
    </row>
    <row r="16" s="1" customFormat="true" ht="27" customHeight="true" spans="1:10">
      <c r="A16" s="45">
        <v>6</v>
      </c>
      <c r="B16" s="46" t="s">
        <v>41</v>
      </c>
      <c r="C16" s="47">
        <v>57.099342</v>
      </c>
      <c r="D16" s="47">
        <v>40.4</v>
      </c>
      <c r="E16" s="47">
        <v>39.3</v>
      </c>
      <c r="F16" s="47">
        <f t="shared" si="1"/>
        <v>58.199342</v>
      </c>
      <c r="G16" s="61" t="s">
        <v>42</v>
      </c>
      <c r="H16" s="61" t="s">
        <v>68</v>
      </c>
      <c r="J16" s="37"/>
    </row>
    <row r="17" s="1" customFormat="true" ht="27" customHeight="true" spans="1:10">
      <c r="A17" s="45">
        <v>7</v>
      </c>
      <c r="B17" s="46" t="s">
        <v>36</v>
      </c>
      <c r="C17" s="47">
        <v>44.6604086</v>
      </c>
      <c r="D17" s="47">
        <v>10</v>
      </c>
      <c r="E17" s="47">
        <v>9.74</v>
      </c>
      <c r="F17" s="47">
        <f t="shared" si="1"/>
        <v>44.9204086</v>
      </c>
      <c r="G17" s="61" t="s">
        <v>37</v>
      </c>
      <c r="H17" s="61" t="s">
        <v>67</v>
      </c>
      <c r="J17" s="37"/>
    </row>
    <row r="18" s="1" customFormat="true" ht="27" customHeight="true" spans="1:10">
      <c r="A18" s="45">
        <v>8</v>
      </c>
      <c r="B18" s="46" t="s">
        <v>44</v>
      </c>
      <c r="C18" s="47">
        <v>629.7</v>
      </c>
      <c r="D18" s="47">
        <v>0</v>
      </c>
      <c r="E18" s="47">
        <v>38.4</v>
      </c>
      <c r="F18" s="47">
        <f t="shared" si="1"/>
        <v>591.3</v>
      </c>
      <c r="G18" s="61" t="s">
        <v>45</v>
      </c>
      <c r="H18" s="61" t="s">
        <v>13</v>
      </c>
      <c r="J18" s="37"/>
    </row>
    <row r="19" s="3" customFormat="true" ht="27" customHeight="true" spans="1:8">
      <c r="A19" s="52" t="s">
        <v>46</v>
      </c>
      <c r="B19" s="53"/>
      <c r="C19" s="54">
        <f>SUM(C11:C18)+C7+C5+C9</f>
        <v>2820.6102506</v>
      </c>
      <c r="D19" s="54">
        <f>SUM(D11:D18)+D7+D5+D9</f>
        <v>451.32</v>
      </c>
      <c r="E19" s="54">
        <f>SUM(E11:E18)+E7+E5+E9</f>
        <v>613.7</v>
      </c>
      <c r="F19" s="54">
        <f>SUM(F11:F18)+F7+F5+F9</f>
        <v>2658.2302506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5" sqref="F5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62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73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49</v>
      </c>
      <c r="C5" s="47">
        <v>232.142</v>
      </c>
      <c r="D5" s="47">
        <v>32.81</v>
      </c>
      <c r="E5" s="47">
        <v>58.5</v>
      </c>
      <c r="F5" s="47">
        <f>C5+D5-E5</f>
        <v>206.452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930.712500000001</v>
      </c>
      <c r="D7" s="47">
        <v>137.71</v>
      </c>
      <c r="E7" s="47">
        <v>140.82</v>
      </c>
      <c r="F7" s="47">
        <f>C7+D7-E7</f>
        <v>927.602500000001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381.69</v>
      </c>
      <c r="D9" s="47">
        <v>0</v>
      </c>
      <c r="E9" s="47">
        <v>77.4</v>
      </c>
      <c r="F9" s="47">
        <f>C9+D9-E9</f>
        <v>304.29</v>
      </c>
      <c r="G9" s="48"/>
      <c r="H9" s="48"/>
    </row>
    <row r="10" s="2" customFormat="true" ht="27" customHeight="true" spans="1:8">
      <c r="A10" s="44" t="s">
        <v>3</v>
      </c>
      <c r="B10" s="49" t="s">
        <v>50</v>
      </c>
      <c r="C10" s="48" t="s">
        <v>5</v>
      </c>
      <c r="D10" s="44" t="s">
        <v>20</v>
      </c>
      <c r="E10" s="44" t="s">
        <v>21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22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55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24</v>
      </c>
      <c r="C12" s="47">
        <v>165</v>
      </c>
      <c r="D12" s="47">
        <v>63</v>
      </c>
      <c r="E12" s="47">
        <v>27</v>
      </c>
      <c r="F12" s="47">
        <f t="shared" ref="F12:F18" si="0">C12+D12-E12</f>
        <v>201</v>
      </c>
      <c r="G12" s="61" t="s">
        <v>25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26</v>
      </c>
      <c r="C13" s="47">
        <v>324.456</v>
      </c>
      <c r="D13" s="47">
        <v>66.01</v>
      </c>
      <c r="E13" s="47">
        <v>101.96</v>
      </c>
      <c r="F13" s="47">
        <f t="shared" si="0"/>
        <v>288.506</v>
      </c>
      <c r="G13" s="61" t="s">
        <v>27</v>
      </c>
      <c r="H13" s="61" t="s">
        <v>28</v>
      </c>
      <c r="J13" s="37"/>
    </row>
    <row r="14" s="1" customFormat="true" ht="27" customHeight="true" spans="1:10">
      <c r="A14" s="45">
        <v>4</v>
      </c>
      <c r="B14" s="46" t="s">
        <v>29</v>
      </c>
      <c r="C14" s="47">
        <v>112</v>
      </c>
      <c r="D14" s="47">
        <v>19</v>
      </c>
      <c r="E14" s="47">
        <v>27</v>
      </c>
      <c r="F14" s="47">
        <f t="shared" si="0"/>
        <v>104</v>
      </c>
      <c r="G14" s="61" t="s">
        <v>30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31</v>
      </c>
      <c r="C15" s="47">
        <v>56.8</v>
      </c>
      <c r="D15" s="47">
        <v>15</v>
      </c>
      <c r="E15" s="47">
        <v>14.5</v>
      </c>
      <c r="F15" s="47">
        <f t="shared" si="0"/>
        <v>57.3</v>
      </c>
      <c r="G15" s="61" t="s">
        <v>32</v>
      </c>
      <c r="H15" s="61" t="s">
        <v>33</v>
      </c>
      <c r="J15" s="37"/>
    </row>
    <row r="16" s="1" customFormat="true" ht="27" customHeight="true" spans="1:10">
      <c r="A16" s="45">
        <v>6</v>
      </c>
      <c r="B16" s="46" t="s">
        <v>41</v>
      </c>
      <c r="C16" s="47">
        <v>51.199342</v>
      </c>
      <c r="D16" s="47">
        <v>71.5</v>
      </c>
      <c r="E16" s="47">
        <v>65.6</v>
      </c>
      <c r="F16" s="47">
        <f t="shared" si="0"/>
        <v>57.099342</v>
      </c>
      <c r="G16" s="61" t="s">
        <v>42</v>
      </c>
      <c r="H16" s="61" t="s">
        <v>68</v>
      </c>
      <c r="J16" s="37"/>
    </row>
    <row r="17" s="1" customFormat="true" ht="27" customHeight="true" spans="1:10">
      <c r="A17" s="45">
        <v>7</v>
      </c>
      <c r="B17" s="46" t="s">
        <v>36</v>
      </c>
      <c r="C17" s="47">
        <v>83.6604086</v>
      </c>
      <c r="D17" s="47">
        <v>10</v>
      </c>
      <c r="E17" s="47">
        <v>49</v>
      </c>
      <c r="F17" s="47">
        <f t="shared" si="0"/>
        <v>44.6604086</v>
      </c>
      <c r="G17" s="61" t="s">
        <v>37</v>
      </c>
      <c r="H17" s="61" t="s">
        <v>67</v>
      </c>
      <c r="J17" s="37"/>
    </row>
    <row r="18" s="1" customFormat="true" ht="27" customHeight="true" spans="1:10">
      <c r="A18" s="45">
        <v>8</v>
      </c>
      <c r="B18" s="46" t="s">
        <v>44</v>
      </c>
      <c r="C18" s="47">
        <v>619.4</v>
      </c>
      <c r="D18" s="47">
        <v>46.3</v>
      </c>
      <c r="E18" s="47">
        <v>36</v>
      </c>
      <c r="F18" s="47">
        <f t="shared" si="0"/>
        <v>629.7</v>
      </c>
      <c r="G18" s="61" t="s">
        <v>45</v>
      </c>
      <c r="H18" s="61" t="s">
        <v>13</v>
      </c>
      <c r="J18" s="37"/>
    </row>
    <row r="19" s="3" customFormat="true" ht="27" customHeight="true" spans="1:8">
      <c r="A19" s="52" t="s">
        <v>46</v>
      </c>
      <c r="B19" s="53"/>
      <c r="C19" s="54">
        <f>SUM(C11:C18)+C7+C5+C9</f>
        <v>2957.0602506</v>
      </c>
      <c r="D19" s="54">
        <f>SUM(D11:D18)+D7+D5+D9</f>
        <v>461.33</v>
      </c>
      <c r="E19" s="54">
        <f>SUM(E11:E18)+E7+E5+E9</f>
        <v>597.78</v>
      </c>
      <c r="F19" s="54">
        <f>SUM(F11:F18)+F7+F5+F9</f>
        <v>2820.6102506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4" workbookViewId="0">
      <selection activeCell="H34" sqref="H34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62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74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49</v>
      </c>
      <c r="C5" s="47">
        <v>205.142</v>
      </c>
      <c r="D5" s="47">
        <v>72</v>
      </c>
      <c r="E5" s="47">
        <v>45</v>
      </c>
      <c r="F5" s="47">
        <f>C5+D5-E5</f>
        <v>232.142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874.862500000001</v>
      </c>
      <c r="D7" s="47">
        <v>206.7</v>
      </c>
      <c r="E7" s="47">
        <v>150.85</v>
      </c>
      <c r="F7" s="47">
        <f>C7+D7-E7</f>
        <v>930.712500000001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450.09</v>
      </c>
      <c r="D9" s="47">
        <v>0</v>
      </c>
      <c r="E9" s="47">
        <v>68.4</v>
      </c>
      <c r="F9" s="47">
        <f>C9+D9-E9</f>
        <v>381.69</v>
      </c>
      <c r="G9" s="48"/>
      <c r="H9" s="48"/>
    </row>
    <row r="10" s="2" customFormat="true" ht="27" customHeight="true" spans="1:8">
      <c r="A10" s="44" t="s">
        <v>3</v>
      </c>
      <c r="B10" s="49" t="s">
        <v>50</v>
      </c>
      <c r="C10" s="48" t="s">
        <v>5</v>
      </c>
      <c r="D10" s="44" t="s">
        <v>20</v>
      </c>
      <c r="E10" s="44" t="s">
        <v>21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22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55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24</v>
      </c>
      <c r="C12" s="47">
        <v>202</v>
      </c>
      <c r="D12" s="47">
        <v>43.5</v>
      </c>
      <c r="E12" s="47">
        <v>80.5</v>
      </c>
      <c r="F12" s="47">
        <f t="shared" ref="F12:F18" si="0">C12+D12-E12</f>
        <v>165</v>
      </c>
      <c r="G12" s="61" t="s">
        <v>25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26</v>
      </c>
      <c r="C13" s="47">
        <v>442.006</v>
      </c>
      <c r="D13" s="47">
        <v>92.57</v>
      </c>
      <c r="E13" s="47">
        <v>210.12</v>
      </c>
      <c r="F13" s="47">
        <f t="shared" si="0"/>
        <v>324.456</v>
      </c>
      <c r="G13" s="61" t="s">
        <v>27</v>
      </c>
      <c r="H13" s="61" t="s">
        <v>28</v>
      </c>
      <c r="J13" s="37"/>
    </row>
    <row r="14" s="1" customFormat="true" ht="27" customHeight="true" spans="1:10">
      <c r="A14" s="45">
        <v>4</v>
      </c>
      <c r="B14" s="46" t="s">
        <v>29</v>
      </c>
      <c r="C14" s="47">
        <v>107</v>
      </c>
      <c r="D14" s="47">
        <v>34</v>
      </c>
      <c r="E14" s="47">
        <v>29</v>
      </c>
      <c r="F14" s="47">
        <f t="shared" si="0"/>
        <v>112</v>
      </c>
      <c r="G14" s="61" t="s">
        <v>30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36</v>
      </c>
      <c r="C15" s="47">
        <v>95.8504086</v>
      </c>
      <c r="D15" s="47">
        <v>8</v>
      </c>
      <c r="E15" s="47">
        <v>20.19</v>
      </c>
      <c r="F15" s="47">
        <f t="shared" si="0"/>
        <v>83.6604086</v>
      </c>
      <c r="G15" s="61" t="s">
        <v>37</v>
      </c>
      <c r="H15" s="61" t="s">
        <v>67</v>
      </c>
      <c r="J15" s="37"/>
    </row>
    <row r="16" s="1" customFormat="true" ht="27" customHeight="true" spans="1:10">
      <c r="A16" s="45">
        <v>6</v>
      </c>
      <c r="B16" s="46" t="s">
        <v>31</v>
      </c>
      <c r="C16" s="47">
        <v>55.8</v>
      </c>
      <c r="D16" s="47">
        <v>15</v>
      </c>
      <c r="E16" s="47">
        <v>14</v>
      </c>
      <c r="F16" s="47">
        <f t="shared" si="0"/>
        <v>56.8</v>
      </c>
      <c r="G16" s="61" t="s">
        <v>32</v>
      </c>
      <c r="H16" s="61" t="s">
        <v>33</v>
      </c>
      <c r="J16" s="37"/>
    </row>
    <row r="17" s="1" customFormat="true" ht="27" customHeight="true" spans="1:10">
      <c r="A17" s="45">
        <v>7</v>
      </c>
      <c r="B17" s="46" t="s">
        <v>41</v>
      </c>
      <c r="C17" s="47">
        <v>27.499342</v>
      </c>
      <c r="D17" s="47">
        <v>53</v>
      </c>
      <c r="E17" s="47">
        <v>29.3</v>
      </c>
      <c r="F17" s="47">
        <f t="shared" si="0"/>
        <v>51.199342</v>
      </c>
      <c r="G17" s="61" t="s">
        <v>42</v>
      </c>
      <c r="H17" s="61" t="s">
        <v>68</v>
      </c>
      <c r="J17" s="37"/>
    </row>
    <row r="18" s="1" customFormat="true" ht="27" customHeight="true" spans="1:10">
      <c r="A18" s="45">
        <v>8</v>
      </c>
      <c r="B18" s="46" t="s">
        <v>44</v>
      </c>
      <c r="C18" s="47">
        <v>655.7</v>
      </c>
      <c r="D18" s="47">
        <v>0</v>
      </c>
      <c r="E18" s="47">
        <v>36.3</v>
      </c>
      <c r="F18" s="47">
        <f t="shared" si="0"/>
        <v>619.4</v>
      </c>
      <c r="G18" s="61" t="s">
        <v>45</v>
      </c>
      <c r="H18" s="61" t="s">
        <v>13</v>
      </c>
      <c r="J18" s="37"/>
    </row>
    <row r="19" s="3" customFormat="true" ht="27" customHeight="true" spans="1:8">
      <c r="A19" s="52" t="s">
        <v>46</v>
      </c>
      <c r="B19" s="53"/>
      <c r="C19" s="54">
        <f>SUM(C11:C18)+C7+C5+C9</f>
        <v>3115.9502506</v>
      </c>
      <c r="D19" s="54">
        <f>SUM(D11:D18)+D7+D5+D9</f>
        <v>524.77</v>
      </c>
      <c r="E19" s="54">
        <f>SUM(E11:E18)+E7+E5+E9</f>
        <v>683.66</v>
      </c>
      <c r="F19" s="54">
        <f>SUM(F11:F18)+F7+F5+F9</f>
        <v>2957.0602506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19" sqref="F19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62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75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49</v>
      </c>
      <c r="C5" s="47">
        <v>176.802</v>
      </c>
      <c r="D5" s="47">
        <v>91.27</v>
      </c>
      <c r="E5" s="47">
        <v>62.93</v>
      </c>
      <c r="F5" s="47">
        <f>C5+D5-E5</f>
        <v>205.142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880.762500000001</v>
      </c>
      <c r="D7" s="47">
        <v>378.38</v>
      </c>
      <c r="E7" s="47">
        <v>384.28</v>
      </c>
      <c r="F7" s="47">
        <f>C7+D7-E7</f>
        <v>874.862500000001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483.04</v>
      </c>
      <c r="D9" s="47">
        <v>20</v>
      </c>
      <c r="E9" s="47">
        <v>52.95</v>
      </c>
      <c r="F9" s="47">
        <f>C9+D9-E9</f>
        <v>450.09</v>
      </c>
      <c r="G9" s="48"/>
      <c r="H9" s="48"/>
    </row>
    <row r="10" s="2" customFormat="true" ht="27" customHeight="true" spans="1:8">
      <c r="A10" s="44" t="s">
        <v>3</v>
      </c>
      <c r="B10" s="49" t="s">
        <v>50</v>
      </c>
      <c r="C10" s="48" t="s">
        <v>5</v>
      </c>
      <c r="D10" s="44" t="s">
        <v>20</v>
      </c>
      <c r="E10" s="44" t="s">
        <v>21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22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55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24</v>
      </c>
      <c r="C12" s="47">
        <v>201</v>
      </c>
      <c r="D12" s="47">
        <v>48.5</v>
      </c>
      <c r="E12" s="47">
        <v>47.5</v>
      </c>
      <c r="F12" s="47">
        <f t="shared" ref="F12:F18" si="0">C12+D12-E12</f>
        <v>202</v>
      </c>
      <c r="G12" s="55" t="s">
        <v>76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26</v>
      </c>
      <c r="C13" s="47">
        <v>473.916</v>
      </c>
      <c r="D13" s="47">
        <v>33.29</v>
      </c>
      <c r="E13" s="47">
        <v>65.2</v>
      </c>
      <c r="F13" s="47">
        <f t="shared" si="0"/>
        <v>442.006</v>
      </c>
      <c r="G13" s="55" t="s">
        <v>27</v>
      </c>
      <c r="H13" s="56" t="s">
        <v>28</v>
      </c>
      <c r="J13" s="37"/>
    </row>
    <row r="14" s="1" customFormat="true" ht="27" customHeight="true" spans="1:10">
      <c r="A14" s="45">
        <v>4</v>
      </c>
      <c r="B14" s="46" t="s">
        <v>29</v>
      </c>
      <c r="C14" s="47">
        <v>93</v>
      </c>
      <c r="D14" s="47">
        <v>35</v>
      </c>
      <c r="E14" s="47">
        <v>21</v>
      </c>
      <c r="F14" s="47">
        <f t="shared" si="0"/>
        <v>107</v>
      </c>
      <c r="G14" s="55" t="s">
        <v>30</v>
      </c>
      <c r="H14" s="56" t="s">
        <v>13</v>
      </c>
      <c r="J14" s="37"/>
    </row>
    <row r="15" s="1" customFormat="true" ht="27" customHeight="true" spans="1:10">
      <c r="A15" s="45">
        <v>5</v>
      </c>
      <c r="B15" s="46" t="s">
        <v>36</v>
      </c>
      <c r="C15" s="47">
        <v>94.8504086</v>
      </c>
      <c r="D15" s="47">
        <v>30</v>
      </c>
      <c r="E15" s="47">
        <v>29</v>
      </c>
      <c r="F15" s="47">
        <f t="shared" si="0"/>
        <v>95.8504086</v>
      </c>
      <c r="G15" s="55" t="s">
        <v>37</v>
      </c>
      <c r="H15" s="56" t="s">
        <v>67</v>
      </c>
      <c r="J15" s="37"/>
    </row>
    <row r="16" s="1" customFormat="true" ht="27" customHeight="true" spans="1:10">
      <c r="A16" s="45">
        <v>6</v>
      </c>
      <c r="B16" s="46" t="s">
        <v>31</v>
      </c>
      <c r="C16" s="47">
        <v>55.3</v>
      </c>
      <c r="D16" s="47">
        <v>15.5</v>
      </c>
      <c r="E16" s="47">
        <v>15</v>
      </c>
      <c r="F16" s="47">
        <f t="shared" si="0"/>
        <v>55.8</v>
      </c>
      <c r="G16" s="55" t="s">
        <v>32</v>
      </c>
      <c r="H16" s="56" t="s">
        <v>33</v>
      </c>
      <c r="J16" s="37"/>
    </row>
    <row r="17" s="1" customFormat="true" ht="27" customHeight="true" spans="1:10">
      <c r="A17" s="45">
        <v>7</v>
      </c>
      <c r="B17" s="46" t="s">
        <v>41</v>
      </c>
      <c r="C17" s="47">
        <v>24.399342</v>
      </c>
      <c r="D17" s="47">
        <v>27.6</v>
      </c>
      <c r="E17" s="47">
        <v>24.5</v>
      </c>
      <c r="F17" s="47">
        <f t="shared" si="0"/>
        <v>27.499342</v>
      </c>
      <c r="G17" s="55" t="s">
        <v>42</v>
      </c>
      <c r="H17" s="56" t="s">
        <v>68</v>
      </c>
      <c r="J17" s="37"/>
    </row>
    <row r="18" s="1" customFormat="true" ht="27" customHeight="true" spans="1:10">
      <c r="A18" s="45">
        <v>8</v>
      </c>
      <c r="B18" s="46" t="s">
        <v>44</v>
      </c>
      <c r="C18" s="47">
        <v>657.1</v>
      </c>
      <c r="D18" s="47">
        <v>33</v>
      </c>
      <c r="E18" s="47">
        <v>34.4</v>
      </c>
      <c r="F18" s="47">
        <f t="shared" si="0"/>
        <v>655.7</v>
      </c>
      <c r="G18" s="55" t="s">
        <v>45</v>
      </c>
      <c r="H18" s="56" t="s">
        <v>13</v>
      </c>
      <c r="J18" s="37"/>
    </row>
    <row r="19" s="3" customFormat="true" ht="27" customHeight="true" spans="1:8">
      <c r="A19" s="52" t="s">
        <v>46</v>
      </c>
      <c r="B19" s="53"/>
      <c r="C19" s="54">
        <f>SUM(C11:C18)+C7+C5+C9</f>
        <v>3140.1702506</v>
      </c>
      <c r="D19" s="54">
        <f>SUM(D11:D18)+D7+D5+D9</f>
        <v>712.54</v>
      </c>
      <c r="E19" s="54">
        <f>SUM(E11:E18)+E7+E5+E9</f>
        <v>736.76</v>
      </c>
      <c r="F19" s="54">
        <f>SUM(F11:F18)+F7+F5+F9</f>
        <v>3115.9502506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16" sqref="F16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62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77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49</v>
      </c>
      <c r="C5" s="47">
        <v>157.67</v>
      </c>
      <c r="D5" s="47">
        <v>73.06</v>
      </c>
      <c r="E5" s="47">
        <v>53.928</v>
      </c>
      <c r="F5" s="47">
        <f>C5+D5-E5</f>
        <v>176.802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864.062500000001</v>
      </c>
      <c r="D7" s="47">
        <v>323.46</v>
      </c>
      <c r="E7" s="47">
        <v>306.76</v>
      </c>
      <c r="F7" s="47">
        <f>C7+D7-E7</f>
        <v>880.762500000001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552.7</v>
      </c>
      <c r="D9" s="47">
        <v>20</v>
      </c>
      <c r="E9" s="47">
        <v>89.66</v>
      </c>
      <c r="F9" s="47">
        <f>C9+D9-E9</f>
        <v>483.04</v>
      </c>
      <c r="G9" s="48"/>
      <c r="H9" s="48"/>
    </row>
    <row r="10" s="2" customFormat="true" ht="27" customHeight="true" spans="1:8">
      <c r="A10" s="44" t="s">
        <v>3</v>
      </c>
      <c r="B10" s="49" t="s">
        <v>50</v>
      </c>
      <c r="C10" s="48" t="s">
        <v>5</v>
      </c>
      <c r="D10" s="44" t="s">
        <v>20</v>
      </c>
      <c r="E10" s="44" t="s">
        <v>21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22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55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24</v>
      </c>
      <c r="C12" s="47">
        <v>145</v>
      </c>
      <c r="D12" s="47">
        <v>120.1</v>
      </c>
      <c r="E12" s="47">
        <v>64.1</v>
      </c>
      <c r="F12" s="47">
        <f t="shared" ref="F12:F18" si="0">C12+D12-E12</f>
        <v>201</v>
      </c>
      <c r="G12" s="55" t="s">
        <v>76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26</v>
      </c>
      <c r="C13" s="47">
        <v>514.906</v>
      </c>
      <c r="D13" s="47">
        <v>39.36</v>
      </c>
      <c r="E13" s="47">
        <v>80.35</v>
      </c>
      <c r="F13" s="47">
        <f t="shared" si="0"/>
        <v>473.916</v>
      </c>
      <c r="G13" s="55" t="s">
        <v>27</v>
      </c>
      <c r="H13" s="56" t="s">
        <v>28</v>
      </c>
      <c r="J13" s="37"/>
    </row>
    <row r="14" s="1" customFormat="true" ht="27" customHeight="true" spans="1:10">
      <c r="A14" s="45">
        <v>4</v>
      </c>
      <c r="B14" s="46" t="s">
        <v>36</v>
      </c>
      <c r="C14" s="47">
        <v>146.8504086</v>
      </c>
      <c r="D14" s="47">
        <v>0</v>
      </c>
      <c r="E14" s="47">
        <v>52</v>
      </c>
      <c r="F14" s="47">
        <f t="shared" si="0"/>
        <v>94.8504086</v>
      </c>
      <c r="G14" s="55" t="s">
        <v>37</v>
      </c>
      <c r="H14" s="56" t="s">
        <v>67</v>
      </c>
      <c r="J14" s="37"/>
    </row>
    <row r="15" s="1" customFormat="true" ht="27" customHeight="true" spans="1:10">
      <c r="A15" s="45">
        <v>5</v>
      </c>
      <c r="B15" s="46" t="s">
        <v>29</v>
      </c>
      <c r="C15" s="47">
        <v>108.5</v>
      </c>
      <c r="D15" s="47">
        <v>16</v>
      </c>
      <c r="E15" s="47">
        <v>31.5</v>
      </c>
      <c r="F15" s="47">
        <f t="shared" si="0"/>
        <v>93</v>
      </c>
      <c r="G15" s="55" t="s">
        <v>30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31</v>
      </c>
      <c r="C16" s="47">
        <v>56.3</v>
      </c>
      <c r="D16" s="47">
        <v>15.5</v>
      </c>
      <c r="E16" s="47">
        <v>16.5</v>
      </c>
      <c r="F16" s="47">
        <f t="shared" si="0"/>
        <v>55.3</v>
      </c>
      <c r="G16" s="55" t="s">
        <v>32</v>
      </c>
      <c r="H16" s="56" t="s">
        <v>33</v>
      </c>
      <c r="J16" s="37"/>
    </row>
    <row r="17" s="1" customFormat="true" ht="27" customHeight="true" spans="1:10">
      <c r="A17" s="45">
        <v>7</v>
      </c>
      <c r="B17" s="46" t="s">
        <v>41</v>
      </c>
      <c r="C17" s="47">
        <v>44.619342</v>
      </c>
      <c r="D17" s="47">
        <v>23.9</v>
      </c>
      <c r="E17" s="47">
        <v>44.12</v>
      </c>
      <c r="F17" s="47">
        <f t="shared" si="0"/>
        <v>24.399342</v>
      </c>
      <c r="G17" s="55" t="s">
        <v>42</v>
      </c>
      <c r="H17" s="56" t="s">
        <v>68</v>
      </c>
      <c r="J17" s="37"/>
    </row>
    <row r="18" s="1" customFormat="true" ht="27" customHeight="true" spans="1:10">
      <c r="A18" s="45">
        <v>8</v>
      </c>
      <c r="B18" s="46" t="s">
        <v>44</v>
      </c>
      <c r="C18" s="47">
        <v>597.4</v>
      </c>
      <c r="D18" s="47">
        <v>99</v>
      </c>
      <c r="E18" s="47">
        <v>39.3</v>
      </c>
      <c r="F18" s="47">
        <f t="shared" si="0"/>
        <v>657.1</v>
      </c>
      <c r="G18" s="55" t="s">
        <v>45</v>
      </c>
      <c r="H18" s="56" t="s">
        <v>13</v>
      </c>
      <c r="J18" s="37"/>
    </row>
    <row r="19" s="3" customFormat="true" ht="27" customHeight="true" spans="1:8">
      <c r="A19" s="52" t="s">
        <v>46</v>
      </c>
      <c r="B19" s="53"/>
      <c r="C19" s="54">
        <f>SUM(C11:C18)+C7+C5+C9</f>
        <v>3188.0082506</v>
      </c>
      <c r="D19" s="54">
        <f>SUM(D11:D18)+D7+D5+D9</f>
        <v>730.38</v>
      </c>
      <c r="E19" s="54">
        <f>SUM(E11:E18)+E7+E5+E9</f>
        <v>778.218</v>
      </c>
      <c r="F19" s="54">
        <f>SUM(F11:F18)+F7+F5+F9</f>
        <v>3140.1702506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B17" sqref="B17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62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78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49</v>
      </c>
      <c r="C5" s="47">
        <v>189.91</v>
      </c>
      <c r="D5" s="47">
        <v>86.5</v>
      </c>
      <c r="E5" s="47">
        <f>118+0.74</f>
        <v>118.74</v>
      </c>
      <c r="F5" s="47">
        <f>C5+D5-E5</f>
        <v>157.67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1021.0625</v>
      </c>
      <c r="D7" s="47">
        <v>311.49</v>
      </c>
      <c r="E7" s="47">
        <v>468.49</v>
      </c>
      <c r="F7" s="47">
        <f>C7+D7-E7</f>
        <v>864.062500000001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696.41</v>
      </c>
      <c r="D9" s="47">
        <v>42.8</v>
      </c>
      <c r="E9" s="47">
        <v>186.51</v>
      </c>
      <c r="F9" s="47">
        <f>C9+D9-E9</f>
        <v>552.7</v>
      </c>
      <c r="G9" s="48"/>
      <c r="H9" s="48"/>
    </row>
    <row r="10" s="2" customFormat="true" ht="27" customHeight="true" spans="1:8">
      <c r="A10" s="44" t="s">
        <v>3</v>
      </c>
      <c r="B10" s="49" t="s">
        <v>50</v>
      </c>
      <c r="C10" s="48" t="s">
        <v>5</v>
      </c>
      <c r="D10" s="44" t="s">
        <v>20</v>
      </c>
      <c r="E10" s="44" t="s">
        <v>21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22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55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24</v>
      </c>
      <c r="C12" s="47">
        <v>161</v>
      </c>
      <c r="D12" s="47">
        <v>59</v>
      </c>
      <c r="E12" s="47">
        <v>75</v>
      </c>
      <c r="F12" s="47">
        <f t="shared" ref="F12:F18" si="0">C12+D12-E12</f>
        <v>145</v>
      </c>
      <c r="G12" s="55" t="s">
        <v>76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26</v>
      </c>
      <c r="C13" s="47">
        <v>510.356</v>
      </c>
      <c r="D13" s="47">
        <v>59.43</v>
      </c>
      <c r="E13" s="47">
        <v>54.88</v>
      </c>
      <c r="F13" s="47">
        <f t="shared" si="0"/>
        <v>514.906</v>
      </c>
      <c r="G13" s="55" t="s">
        <v>27</v>
      </c>
      <c r="H13" s="56" t="s">
        <v>28</v>
      </c>
      <c r="J13" s="37"/>
    </row>
    <row r="14" s="1" customFormat="true" ht="27" customHeight="true" spans="1:10">
      <c r="A14" s="45">
        <v>4</v>
      </c>
      <c r="B14" s="46" t="s">
        <v>36</v>
      </c>
      <c r="C14" s="47">
        <v>210.8504086</v>
      </c>
      <c r="D14" s="47">
        <v>0</v>
      </c>
      <c r="E14" s="47">
        <v>64</v>
      </c>
      <c r="F14" s="47">
        <f t="shared" si="0"/>
        <v>146.8504086</v>
      </c>
      <c r="G14" s="55" t="s">
        <v>37</v>
      </c>
      <c r="H14" s="56" t="s">
        <v>67</v>
      </c>
      <c r="J14" s="37"/>
    </row>
    <row r="15" s="1" customFormat="true" ht="27" customHeight="true" spans="1:10">
      <c r="A15" s="45">
        <v>5</v>
      </c>
      <c r="B15" s="46" t="s">
        <v>29</v>
      </c>
      <c r="C15" s="47">
        <v>107.5</v>
      </c>
      <c r="D15" s="47">
        <v>16</v>
      </c>
      <c r="E15" s="47">
        <v>15</v>
      </c>
      <c r="F15" s="47">
        <f t="shared" si="0"/>
        <v>108.5</v>
      </c>
      <c r="G15" s="55" t="s">
        <v>30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31</v>
      </c>
      <c r="C16" s="47">
        <v>60.3</v>
      </c>
      <c r="D16" s="47">
        <v>14.5</v>
      </c>
      <c r="E16" s="47">
        <v>18.5</v>
      </c>
      <c r="F16" s="47">
        <f t="shared" si="0"/>
        <v>56.3</v>
      </c>
      <c r="G16" s="55" t="s">
        <v>32</v>
      </c>
      <c r="H16" s="56" t="s">
        <v>33</v>
      </c>
      <c r="J16" s="37"/>
    </row>
    <row r="17" s="1" customFormat="true" ht="27" customHeight="true" spans="1:10">
      <c r="A17" s="45">
        <v>7</v>
      </c>
      <c r="B17" s="46" t="s">
        <v>41</v>
      </c>
      <c r="C17" s="47">
        <v>93.169342</v>
      </c>
      <c r="D17" s="47">
        <v>18.05</v>
      </c>
      <c r="E17" s="47">
        <v>66.6</v>
      </c>
      <c r="F17" s="47">
        <f t="shared" si="0"/>
        <v>44.619342</v>
      </c>
      <c r="G17" s="55" t="s">
        <v>42</v>
      </c>
      <c r="H17" s="56" t="s">
        <v>68</v>
      </c>
      <c r="J17" s="37"/>
    </row>
    <row r="18" s="1" customFormat="true" ht="27" customHeight="true" spans="1:10">
      <c r="A18" s="45">
        <v>8</v>
      </c>
      <c r="B18" s="46" t="s">
        <v>44</v>
      </c>
      <c r="C18" s="47">
        <v>677</v>
      </c>
      <c r="D18" s="47">
        <v>0</v>
      </c>
      <c r="E18" s="47">
        <v>79.6</v>
      </c>
      <c r="F18" s="47">
        <f t="shared" si="0"/>
        <v>597.4</v>
      </c>
      <c r="G18" s="55" t="s">
        <v>45</v>
      </c>
      <c r="H18" s="56" t="s">
        <v>13</v>
      </c>
      <c r="J18" s="37"/>
    </row>
    <row r="19" s="3" customFormat="true" ht="27" customHeight="true" spans="1:8">
      <c r="A19" s="52" t="s">
        <v>46</v>
      </c>
      <c r="B19" s="53"/>
      <c r="C19" s="54">
        <f>SUM(C11:C18)+C7+C5+C9</f>
        <v>3727.5582506</v>
      </c>
      <c r="D19" s="54">
        <f>SUM(D11:D18)+D7+D5+D9</f>
        <v>607.77</v>
      </c>
      <c r="E19" s="54">
        <f>SUM(E11:E18)+E7+E5+E9</f>
        <v>1147.32</v>
      </c>
      <c r="F19" s="54">
        <f>SUM(F11:F18)+F7+F5+F9</f>
        <v>3188.0082506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7" workbookViewId="0">
      <selection activeCell="B17" sqref="B17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62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79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49</v>
      </c>
      <c r="C5" s="47">
        <v>298.56</v>
      </c>
      <c r="D5" s="47">
        <v>92.83</v>
      </c>
      <c r="E5" s="47">
        <v>145.8</v>
      </c>
      <c r="F5" s="47">
        <f>C5+D5-E5-55.68</f>
        <v>189.91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1029.3025</v>
      </c>
      <c r="D7" s="47">
        <v>388.35</v>
      </c>
      <c r="E7" s="47">
        <v>396.59</v>
      </c>
      <c r="F7" s="47">
        <f>C7+D7-E7</f>
        <v>1021.0625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669.77</v>
      </c>
      <c r="D9" s="47">
        <v>369.17</v>
      </c>
      <c r="E9" s="47">
        <v>342.53</v>
      </c>
      <c r="F9" s="47">
        <f>C9+D9-E9</f>
        <v>696.41</v>
      </c>
      <c r="G9" s="48"/>
      <c r="H9" s="48"/>
    </row>
    <row r="10" s="2" customFormat="true" ht="27" customHeight="true" spans="1:8">
      <c r="A10" s="44" t="s">
        <v>3</v>
      </c>
      <c r="B10" s="49" t="s">
        <v>50</v>
      </c>
      <c r="C10" s="48" t="s">
        <v>5</v>
      </c>
      <c r="D10" s="44" t="s">
        <v>20</v>
      </c>
      <c r="E10" s="44" t="s">
        <v>21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22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55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24</v>
      </c>
      <c r="C12" s="47">
        <v>230</v>
      </c>
      <c r="D12" s="47">
        <v>45</v>
      </c>
      <c r="E12" s="47">
        <v>114</v>
      </c>
      <c r="F12" s="47">
        <f t="shared" ref="F12:F18" si="0">C12+D12-E12</f>
        <v>161</v>
      </c>
      <c r="G12" s="55" t="s">
        <v>76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26</v>
      </c>
      <c r="C13" s="47">
        <v>462.266</v>
      </c>
      <c r="D13" s="47">
        <v>196.85</v>
      </c>
      <c r="E13" s="47">
        <v>148.76</v>
      </c>
      <c r="F13" s="47">
        <f t="shared" si="0"/>
        <v>510.356</v>
      </c>
      <c r="G13" s="55" t="s">
        <v>27</v>
      </c>
      <c r="H13" s="56" t="s">
        <v>28</v>
      </c>
      <c r="J13" s="37"/>
    </row>
    <row r="14" s="1" customFormat="true" ht="27" customHeight="true" spans="1:10">
      <c r="A14" s="45">
        <v>4</v>
      </c>
      <c r="B14" s="46" t="s">
        <v>36</v>
      </c>
      <c r="C14" s="47">
        <v>283.1404086</v>
      </c>
      <c r="D14" s="47">
        <v>4.5</v>
      </c>
      <c r="E14" s="47">
        <v>76.79</v>
      </c>
      <c r="F14" s="47">
        <f t="shared" si="0"/>
        <v>210.8504086</v>
      </c>
      <c r="G14" s="55" t="s">
        <v>37</v>
      </c>
      <c r="H14" s="56" t="s">
        <v>67</v>
      </c>
      <c r="J14" s="37"/>
    </row>
    <row r="15" s="1" customFormat="true" ht="27" customHeight="true" spans="1:10">
      <c r="A15" s="45">
        <v>5</v>
      </c>
      <c r="B15" s="46" t="s">
        <v>29</v>
      </c>
      <c r="C15" s="47">
        <v>117.5</v>
      </c>
      <c r="D15" s="47">
        <v>11</v>
      </c>
      <c r="E15" s="47">
        <v>21</v>
      </c>
      <c r="F15" s="47">
        <f t="shared" si="0"/>
        <v>107.5</v>
      </c>
      <c r="G15" s="55" t="s">
        <v>30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41</v>
      </c>
      <c r="C16" s="47">
        <v>112.679342</v>
      </c>
      <c r="D16" s="47">
        <v>10.81</v>
      </c>
      <c r="E16" s="47">
        <v>30.32</v>
      </c>
      <c r="F16" s="47">
        <f t="shared" si="0"/>
        <v>93.169342</v>
      </c>
      <c r="G16" s="55" t="s">
        <v>42</v>
      </c>
      <c r="H16" s="56" t="s">
        <v>68</v>
      </c>
      <c r="J16" s="37"/>
    </row>
    <row r="17" s="1" customFormat="true" ht="27" customHeight="true" spans="1:10">
      <c r="A17" s="45">
        <v>7</v>
      </c>
      <c r="B17" s="46" t="s">
        <v>31</v>
      </c>
      <c r="C17" s="47">
        <v>65.3</v>
      </c>
      <c r="D17" s="47">
        <v>13</v>
      </c>
      <c r="E17" s="47">
        <v>18</v>
      </c>
      <c r="F17" s="47">
        <f t="shared" si="0"/>
        <v>60.3</v>
      </c>
      <c r="G17" s="55" t="s">
        <v>32</v>
      </c>
      <c r="H17" s="56" t="s">
        <v>33</v>
      </c>
      <c r="J17" s="37"/>
    </row>
    <row r="18" s="1" customFormat="true" ht="27" customHeight="true" spans="1:10">
      <c r="A18" s="45">
        <v>8</v>
      </c>
      <c r="B18" s="46" t="s">
        <v>44</v>
      </c>
      <c r="C18" s="47">
        <v>752.4</v>
      </c>
      <c r="D18" s="47">
        <v>0</v>
      </c>
      <c r="E18" s="47">
        <v>75.4</v>
      </c>
      <c r="F18" s="47">
        <f t="shared" si="0"/>
        <v>677</v>
      </c>
      <c r="G18" s="55" t="s">
        <v>45</v>
      </c>
      <c r="H18" s="56" t="s">
        <v>13</v>
      </c>
      <c r="J18" s="37"/>
    </row>
    <row r="19" s="3" customFormat="true" ht="27" customHeight="true" spans="1:8">
      <c r="A19" s="52" t="s">
        <v>46</v>
      </c>
      <c r="B19" s="53"/>
      <c r="C19" s="54">
        <f>SUM(C11:C18)+C7+C5+C9</f>
        <v>4020.9182506</v>
      </c>
      <c r="D19" s="54">
        <f>SUM(D11:D18)+D7+D5+D9</f>
        <v>1131.51</v>
      </c>
      <c r="E19" s="54">
        <f>SUM(E11:E18)+E7+E5+E9</f>
        <v>1369.19</v>
      </c>
      <c r="F19" s="54">
        <f>SUM(F11:F18)+F7+F5+F9</f>
        <v>3727.5582506</v>
      </c>
      <c r="G19" s="57"/>
      <c r="H19" s="57"/>
    </row>
    <row r="20" s="3" customFormat="true" ht="27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view="pageBreakPreview" zoomScale="87" zoomScaleNormal="87" zoomScaleSheetLayoutView="87" workbookViewId="0">
      <selection activeCell="O12" sqref="O12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62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30" customHeight="true" spans="1:8">
      <c r="A3" s="43" t="s">
        <v>80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49</v>
      </c>
      <c r="C5" s="47">
        <v>179.99</v>
      </c>
      <c r="D5" s="47">
        <v>444.39</v>
      </c>
      <c r="E5" s="47">
        <v>325.82</v>
      </c>
      <c r="F5" s="47">
        <f>C5+D5-E5</f>
        <v>298.56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978.362500000001</v>
      </c>
      <c r="D7" s="47">
        <v>521.25</v>
      </c>
      <c r="E7" s="47">
        <v>470.31</v>
      </c>
      <c r="F7" s="47">
        <f>C7+D7-E7</f>
        <v>1029.3025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656.54</v>
      </c>
      <c r="D9" s="47">
        <v>552.43</v>
      </c>
      <c r="E9" s="47">
        <v>539.2</v>
      </c>
      <c r="F9" s="47">
        <f>C9+D9-E9</f>
        <v>669.77</v>
      </c>
      <c r="G9" s="48"/>
      <c r="H9" s="48"/>
    </row>
    <row r="10" s="2" customFormat="true" ht="27" customHeight="true" spans="1:8">
      <c r="A10" s="44" t="s">
        <v>3</v>
      </c>
      <c r="B10" s="49" t="s">
        <v>50</v>
      </c>
      <c r="C10" s="49" t="s">
        <v>5</v>
      </c>
      <c r="D10" s="44" t="s">
        <v>20</v>
      </c>
      <c r="E10" s="44" t="s">
        <v>21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22</v>
      </c>
      <c r="C11" s="50">
        <v>0</v>
      </c>
      <c r="D11" s="50">
        <v>0</v>
      </c>
      <c r="E11" s="51">
        <v>0</v>
      </c>
      <c r="F11" s="50">
        <f t="shared" ref="F11:F18" si="0">C11+D11-E11</f>
        <v>0</v>
      </c>
      <c r="G11" s="55" t="s">
        <v>55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24</v>
      </c>
      <c r="C12" s="50">
        <v>264</v>
      </c>
      <c r="D12" s="50">
        <v>41</v>
      </c>
      <c r="E12" s="51">
        <v>75</v>
      </c>
      <c r="F12" s="50">
        <f t="shared" si="0"/>
        <v>230</v>
      </c>
      <c r="G12" s="55" t="s">
        <v>76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26</v>
      </c>
      <c r="C13" s="51">
        <v>425.376</v>
      </c>
      <c r="D13" s="51">
        <v>80.02</v>
      </c>
      <c r="E13" s="51">
        <v>43.13</v>
      </c>
      <c r="F13" s="50">
        <f t="shared" si="0"/>
        <v>462.266</v>
      </c>
      <c r="G13" s="55" t="s">
        <v>27</v>
      </c>
      <c r="H13" s="56" t="s">
        <v>28</v>
      </c>
      <c r="J13" s="37"/>
    </row>
    <row r="14" s="1" customFormat="true" ht="27" customHeight="true" spans="1:10">
      <c r="A14" s="45">
        <v>4</v>
      </c>
      <c r="B14" s="46" t="s">
        <v>36</v>
      </c>
      <c r="C14" s="50">
        <v>328.1404086</v>
      </c>
      <c r="D14" s="50">
        <v>0</v>
      </c>
      <c r="E14" s="51">
        <v>45</v>
      </c>
      <c r="F14" s="50">
        <f t="shared" si="0"/>
        <v>283.1404086</v>
      </c>
      <c r="G14" s="55" t="s">
        <v>37</v>
      </c>
      <c r="H14" s="56" t="s">
        <v>67</v>
      </c>
      <c r="J14" s="37"/>
    </row>
    <row r="15" s="1" customFormat="true" ht="27" customHeight="true" spans="1:10">
      <c r="A15" s="45">
        <v>5</v>
      </c>
      <c r="B15" s="46" t="s">
        <v>29</v>
      </c>
      <c r="C15" s="51">
        <v>110.5</v>
      </c>
      <c r="D15" s="51">
        <v>26</v>
      </c>
      <c r="E15" s="51">
        <v>19</v>
      </c>
      <c r="F15" s="50">
        <f t="shared" si="0"/>
        <v>117.5</v>
      </c>
      <c r="G15" s="55" t="s">
        <v>30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41</v>
      </c>
      <c r="C16" s="51">
        <v>94.479342</v>
      </c>
      <c r="D16" s="51">
        <v>56.5</v>
      </c>
      <c r="E16" s="51">
        <v>38.3</v>
      </c>
      <c r="F16" s="50">
        <f t="shared" si="0"/>
        <v>112.679342</v>
      </c>
      <c r="G16" s="55" t="s">
        <v>42</v>
      </c>
      <c r="H16" s="56" t="s">
        <v>68</v>
      </c>
      <c r="J16" s="37"/>
    </row>
    <row r="17" s="1" customFormat="true" ht="27" customHeight="true" spans="1:10">
      <c r="A17" s="45">
        <v>7</v>
      </c>
      <c r="B17" s="46" t="s">
        <v>31</v>
      </c>
      <c r="C17" s="51">
        <v>70.3</v>
      </c>
      <c r="D17" s="51">
        <v>14</v>
      </c>
      <c r="E17" s="51">
        <v>19</v>
      </c>
      <c r="F17" s="50">
        <f t="shared" si="0"/>
        <v>65.3</v>
      </c>
      <c r="G17" s="55" t="s">
        <v>32</v>
      </c>
      <c r="H17" s="56" t="s">
        <v>33</v>
      </c>
      <c r="J17" s="37"/>
    </row>
    <row r="18" s="1" customFormat="true" ht="27" customHeight="true" spans="1:10">
      <c r="A18" s="45">
        <v>8</v>
      </c>
      <c r="B18" s="46" t="s">
        <v>44</v>
      </c>
      <c r="C18" s="50">
        <v>791.3</v>
      </c>
      <c r="D18" s="50">
        <v>0</v>
      </c>
      <c r="E18" s="51">
        <v>38.9</v>
      </c>
      <c r="F18" s="50">
        <f t="shared" si="0"/>
        <v>752.4</v>
      </c>
      <c r="G18" s="55" t="s">
        <v>45</v>
      </c>
      <c r="H18" s="56" t="s">
        <v>13</v>
      </c>
      <c r="J18" s="37"/>
    </row>
    <row r="19" s="3" customFormat="true" ht="27" customHeight="true" spans="1:8">
      <c r="A19" s="52" t="s">
        <v>46</v>
      </c>
      <c r="B19" s="53"/>
      <c r="C19" s="54">
        <f>SUM(C11:C18)+C7+C5+C9</f>
        <v>3898.9882506</v>
      </c>
      <c r="D19" s="54">
        <f>SUM(D11:D18)+D7+D5+D9</f>
        <v>1735.59</v>
      </c>
      <c r="E19" s="54">
        <f>SUM(E11:E18)+E7+E5+E9</f>
        <v>1613.66</v>
      </c>
      <c r="F19" s="54">
        <f>SUM(F11:F18)+F7+F5+F9</f>
        <v>4020.9182506</v>
      </c>
      <c r="G19" s="57"/>
      <c r="H19" s="57"/>
    </row>
    <row r="20" ht="20.25" customHeight="true"/>
  </sheetData>
  <mergeCells count="3">
    <mergeCell ref="A2:H2"/>
    <mergeCell ref="A3:H3"/>
    <mergeCell ref="A19:B19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13" workbookViewId="0">
      <selection activeCell="E14" sqref="E14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81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82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49</v>
      </c>
      <c r="C5" s="13">
        <v>1298.93</v>
      </c>
      <c r="D5" s="13">
        <v>140.59</v>
      </c>
      <c r="E5" s="13">
        <f>92.74+1166.79</f>
        <v>1259.53</v>
      </c>
      <c r="F5" s="13">
        <f>C5+D5-E5</f>
        <v>179.99</v>
      </c>
      <c r="G5" s="26" t="s">
        <v>83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84</v>
      </c>
      <c r="C7" s="13">
        <v>992.6425</v>
      </c>
      <c r="D7" s="13">
        <v>547.95</v>
      </c>
      <c r="E7" s="13">
        <v>562.23</v>
      </c>
      <c r="F7" s="13">
        <f>C7+D7-E7</f>
        <v>978.3625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85</v>
      </c>
      <c r="C9" s="13">
        <v>636.22</v>
      </c>
      <c r="D9" s="13">
        <v>524.11</v>
      </c>
      <c r="E9" s="13">
        <v>503.79</v>
      </c>
      <c r="F9" s="13">
        <f>C9+D9-E9</f>
        <v>656.54</v>
      </c>
      <c r="G9" s="26"/>
      <c r="H9" s="26"/>
    </row>
    <row r="10" s="2" customFormat="true" ht="30.95" customHeight="true" spans="1:8">
      <c r="A10" s="16" t="s">
        <v>3</v>
      </c>
      <c r="B10" s="17" t="s">
        <v>50</v>
      </c>
      <c r="C10" s="17" t="s">
        <v>5</v>
      </c>
      <c r="D10" s="9" t="s">
        <v>20</v>
      </c>
      <c r="E10" s="9" t="s">
        <v>21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22</v>
      </c>
      <c r="C11" s="20">
        <v>0</v>
      </c>
      <c r="D11" s="20">
        <v>0</v>
      </c>
      <c r="E11" s="29">
        <v>0</v>
      </c>
      <c r="F11" s="20">
        <f t="shared" ref="F11:F18" si="0">C11+D11-E11</f>
        <v>0</v>
      </c>
      <c r="G11" s="30" t="s">
        <v>55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24</v>
      </c>
      <c r="C12" s="20">
        <v>248</v>
      </c>
      <c r="D12" s="20">
        <v>86</v>
      </c>
      <c r="E12" s="29">
        <v>70</v>
      </c>
      <c r="F12" s="20">
        <f t="shared" si="0"/>
        <v>264</v>
      </c>
      <c r="G12" s="32" t="s">
        <v>25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26</v>
      </c>
      <c r="C13" s="21">
        <v>442.086</v>
      </c>
      <c r="D13" s="21">
        <v>20.86</v>
      </c>
      <c r="E13" s="21">
        <v>37.57</v>
      </c>
      <c r="F13" s="20">
        <f t="shared" si="0"/>
        <v>425.376</v>
      </c>
      <c r="G13" s="32" t="s">
        <v>27</v>
      </c>
      <c r="H13" s="31" t="s">
        <v>28</v>
      </c>
      <c r="J13" s="37"/>
    </row>
    <row r="14" s="1" customFormat="true" ht="31.5" customHeight="true" spans="1:10">
      <c r="A14" s="18">
        <v>4</v>
      </c>
      <c r="B14" s="19" t="s">
        <v>36</v>
      </c>
      <c r="C14" s="20">
        <v>347.3404086</v>
      </c>
      <c r="D14" s="20">
        <v>0</v>
      </c>
      <c r="E14" s="21">
        <v>19.2</v>
      </c>
      <c r="F14" s="20">
        <f t="shared" si="0"/>
        <v>328.1404086</v>
      </c>
      <c r="G14" s="32" t="s">
        <v>86</v>
      </c>
      <c r="H14" s="31" t="s">
        <v>87</v>
      </c>
      <c r="J14" s="37"/>
    </row>
    <row r="15" s="1" customFormat="true" ht="32.25" customHeight="true" spans="1:10">
      <c r="A15" s="18">
        <v>5</v>
      </c>
      <c r="B15" s="22" t="s">
        <v>29</v>
      </c>
      <c r="C15" s="21">
        <v>86.5</v>
      </c>
      <c r="D15" s="21">
        <v>41</v>
      </c>
      <c r="E15" s="21">
        <v>17</v>
      </c>
      <c r="F15" s="20">
        <f t="shared" si="0"/>
        <v>110.5</v>
      </c>
      <c r="G15" s="32" t="s">
        <v>30</v>
      </c>
      <c r="H15" s="31" t="s">
        <v>13</v>
      </c>
      <c r="J15" s="37"/>
    </row>
    <row r="16" s="1" customFormat="true" ht="33.75" customHeight="true" spans="1:10">
      <c r="A16" s="18">
        <v>6</v>
      </c>
      <c r="B16" s="19" t="s">
        <v>41</v>
      </c>
      <c r="C16" s="21">
        <v>83.889342</v>
      </c>
      <c r="D16" s="21">
        <v>25.98</v>
      </c>
      <c r="E16" s="21">
        <v>15.39</v>
      </c>
      <c r="F16" s="20">
        <f t="shared" si="0"/>
        <v>94.479342</v>
      </c>
      <c r="G16" s="32" t="s">
        <v>42</v>
      </c>
      <c r="H16" s="31" t="s">
        <v>88</v>
      </c>
      <c r="J16" s="37"/>
    </row>
    <row r="17" s="1" customFormat="true" ht="34.5" customHeight="true" spans="1:10">
      <c r="A17" s="18">
        <v>7</v>
      </c>
      <c r="B17" s="19" t="s">
        <v>31</v>
      </c>
      <c r="C17" s="21">
        <v>76.3</v>
      </c>
      <c r="D17" s="21">
        <v>15.5</v>
      </c>
      <c r="E17" s="21">
        <v>21.5</v>
      </c>
      <c r="F17" s="20">
        <f t="shared" si="0"/>
        <v>70.3</v>
      </c>
      <c r="G17" s="32" t="s">
        <v>32</v>
      </c>
      <c r="H17" s="31" t="s">
        <v>89</v>
      </c>
      <c r="J17" s="37"/>
    </row>
    <row r="18" s="1" customFormat="true" ht="34.5" customHeight="true" spans="1:10">
      <c r="A18" s="18">
        <v>8</v>
      </c>
      <c r="B18" s="19" t="s">
        <v>44</v>
      </c>
      <c r="C18" s="20">
        <v>806.8</v>
      </c>
      <c r="D18" s="20">
        <v>14.3</v>
      </c>
      <c r="E18" s="21">
        <v>29.8</v>
      </c>
      <c r="F18" s="20">
        <f t="shared" si="0"/>
        <v>791.3</v>
      </c>
      <c r="G18" s="32" t="s">
        <v>45</v>
      </c>
      <c r="H18" s="31" t="s">
        <v>13</v>
      </c>
      <c r="J18" s="37"/>
    </row>
    <row r="19" s="3" customFormat="true" ht="24" customHeight="true" spans="1:8">
      <c r="A19" s="34" t="s">
        <v>46</v>
      </c>
      <c r="B19" s="35"/>
      <c r="C19" s="24">
        <f>SUM(C11:C18)+C7+C5+C9</f>
        <v>5018.7082506</v>
      </c>
      <c r="D19" s="24">
        <f>SUM(D11:D18)+D7+D5+D9</f>
        <v>1416.29</v>
      </c>
      <c r="E19" s="24">
        <f>SUM(E11:E18)+E7+E5+E9</f>
        <v>2536.01</v>
      </c>
      <c r="F19" s="24">
        <f>SUM(F11:F18)+F7+F5+F9</f>
        <v>3898.9882506</v>
      </c>
      <c r="G19" s="33"/>
      <c r="H19" s="33"/>
    </row>
    <row r="20" ht="66" customHeight="true" spans="1:8">
      <c r="A20" s="36" t="s">
        <v>90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J10" sqref="J10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91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82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49</v>
      </c>
      <c r="C5" s="13">
        <v>951.5</v>
      </c>
      <c r="D5" s="13">
        <v>391.55</v>
      </c>
      <c r="E5" s="13">
        <v>44.12</v>
      </c>
      <c r="F5" s="13">
        <f>C5+D5-E5</f>
        <v>1298.93</v>
      </c>
      <c r="G5" s="26" t="s">
        <v>83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84</v>
      </c>
      <c r="C7" s="13">
        <v>919.722500000001</v>
      </c>
      <c r="D7" s="13">
        <v>837.8</v>
      </c>
      <c r="E7" s="13">
        <v>764.88</v>
      </c>
      <c r="F7" s="13">
        <f>C7+D7-E7</f>
        <v>992.642500000001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85</v>
      </c>
      <c r="C9" s="13">
        <v>528.26</v>
      </c>
      <c r="D9" s="13">
        <v>309.06</v>
      </c>
      <c r="E9" s="13">
        <v>201.1</v>
      </c>
      <c r="F9" s="13">
        <f>C9+D9-E9</f>
        <v>636.22</v>
      </c>
      <c r="G9" s="26"/>
      <c r="H9" s="26"/>
    </row>
    <row r="10" s="2" customFormat="true" ht="30.95" customHeight="true" spans="1:8">
      <c r="A10" s="16" t="s">
        <v>3</v>
      </c>
      <c r="B10" s="17" t="s">
        <v>50</v>
      </c>
      <c r="C10" s="17" t="s">
        <v>5</v>
      </c>
      <c r="D10" s="9" t="s">
        <v>20</v>
      </c>
      <c r="E10" s="9" t="s">
        <v>21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22</v>
      </c>
      <c r="C11" s="20">
        <v>0</v>
      </c>
      <c r="D11" s="20">
        <v>0</v>
      </c>
      <c r="E11" s="29">
        <v>0</v>
      </c>
      <c r="F11" s="20">
        <f t="shared" ref="F11:F18" si="0">C11+D11-E11</f>
        <v>0</v>
      </c>
      <c r="G11" s="30" t="s">
        <v>55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24</v>
      </c>
      <c r="C12" s="20">
        <v>251</v>
      </c>
      <c r="D12" s="20">
        <v>95</v>
      </c>
      <c r="E12" s="29">
        <v>98</v>
      </c>
      <c r="F12" s="20">
        <f t="shared" si="0"/>
        <v>248</v>
      </c>
      <c r="G12" s="32" t="s">
        <v>25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26</v>
      </c>
      <c r="C13" s="21">
        <v>469.946</v>
      </c>
      <c r="D13" s="21">
        <v>26.6</v>
      </c>
      <c r="E13" s="21">
        <v>54.46</v>
      </c>
      <c r="F13" s="20">
        <f t="shared" si="0"/>
        <v>442.086</v>
      </c>
      <c r="G13" s="32" t="s">
        <v>27</v>
      </c>
      <c r="H13" s="31" t="s">
        <v>28</v>
      </c>
      <c r="J13" s="37"/>
    </row>
    <row r="14" s="1" customFormat="true" ht="31.5" customHeight="true" spans="1:10">
      <c r="A14" s="18">
        <v>4</v>
      </c>
      <c r="B14" s="19" t="s">
        <v>36</v>
      </c>
      <c r="C14" s="20">
        <v>287.6304086</v>
      </c>
      <c r="D14" s="20">
        <v>69.03</v>
      </c>
      <c r="E14" s="21">
        <v>9.32</v>
      </c>
      <c r="F14" s="20">
        <f t="shared" si="0"/>
        <v>347.3404086</v>
      </c>
      <c r="G14" s="32" t="s">
        <v>86</v>
      </c>
      <c r="H14" s="31" t="s">
        <v>87</v>
      </c>
      <c r="J14" s="37"/>
    </row>
    <row r="15" s="1" customFormat="true" ht="32.25" customHeight="true" spans="1:10">
      <c r="A15" s="18">
        <v>5</v>
      </c>
      <c r="B15" s="22" t="s">
        <v>29</v>
      </c>
      <c r="C15" s="21">
        <v>100</v>
      </c>
      <c r="D15" s="21">
        <v>3.5</v>
      </c>
      <c r="E15" s="21">
        <v>17</v>
      </c>
      <c r="F15" s="20">
        <f t="shared" si="0"/>
        <v>86.5</v>
      </c>
      <c r="G15" s="32" t="s">
        <v>30</v>
      </c>
      <c r="H15" s="31" t="s">
        <v>13</v>
      </c>
      <c r="J15" s="37"/>
    </row>
    <row r="16" s="1" customFormat="true" ht="33.75" customHeight="true" spans="1:10">
      <c r="A16" s="18">
        <v>6</v>
      </c>
      <c r="B16" s="19" t="s">
        <v>41</v>
      </c>
      <c r="C16" s="21">
        <v>88.689342</v>
      </c>
      <c r="D16" s="21">
        <v>37</v>
      </c>
      <c r="E16" s="21">
        <v>41.8</v>
      </c>
      <c r="F16" s="20">
        <f t="shared" si="0"/>
        <v>83.889342</v>
      </c>
      <c r="G16" s="32" t="s">
        <v>42</v>
      </c>
      <c r="H16" s="31" t="s">
        <v>88</v>
      </c>
      <c r="J16" s="37"/>
    </row>
    <row r="17" s="1" customFormat="true" ht="34.5" customHeight="true" spans="1:10">
      <c r="A17" s="18">
        <v>7</v>
      </c>
      <c r="B17" s="19" t="s">
        <v>31</v>
      </c>
      <c r="C17" s="21">
        <v>81.3</v>
      </c>
      <c r="D17" s="21">
        <v>15</v>
      </c>
      <c r="E17" s="21">
        <v>20</v>
      </c>
      <c r="F17" s="20">
        <f t="shared" si="0"/>
        <v>76.3</v>
      </c>
      <c r="G17" s="32" t="s">
        <v>32</v>
      </c>
      <c r="H17" s="31" t="s">
        <v>89</v>
      </c>
      <c r="J17" s="37"/>
    </row>
    <row r="18" s="1" customFormat="true" ht="34.5" customHeight="true" spans="1:10">
      <c r="A18" s="18">
        <v>8</v>
      </c>
      <c r="B18" s="19" t="s">
        <v>44</v>
      </c>
      <c r="C18" s="20">
        <v>811.7</v>
      </c>
      <c r="D18" s="20">
        <v>33</v>
      </c>
      <c r="E18" s="21">
        <v>37.9</v>
      </c>
      <c r="F18" s="20">
        <f t="shared" si="0"/>
        <v>806.8</v>
      </c>
      <c r="G18" s="32" t="s">
        <v>45</v>
      </c>
      <c r="H18" s="31" t="s">
        <v>13</v>
      </c>
      <c r="J18" s="37"/>
    </row>
    <row r="19" s="3" customFormat="true" ht="24" customHeight="true" spans="1:8">
      <c r="A19" s="34" t="s">
        <v>46</v>
      </c>
      <c r="B19" s="35"/>
      <c r="C19" s="24">
        <f>SUM(C11:C18)+C7+C5+C9</f>
        <v>4489.7482506</v>
      </c>
      <c r="D19" s="24">
        <f>SUM(D11:D18)+D7+D5+D9</f>
        <v>1817.54</v>
      </c>
      <c r="E19" s="24">
        <f>SUM(E11:E18)+E7+E5+E9</f>
        <v>1288.58</v>
      </c>
      <c r="F19" s="24">
        <f>SUM(F11:F18)+F7+F5+F9</f>
        <v>5018.7082506</v>
      </c>
      <c r="G19" s="33"/>
      <c r="H19" s="33"/>
    </row>
    <row r="20" ht="66" customHeight="true" spans="1:8">
      <c r="A20" s="36" t="s">
        <v>92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workbookViewId="0">
      <selection activeCell="M6" sqref="M6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47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18" customHeight="true" spans="1:8">
      <c r="A3" s="43" t="s">
        <v>51</v>
      </c>
      <c r="B3" s="43"/>
      <c r="C3" s="43"/>
      <c r="D3" s="43"/>
      <c r="E3" s="43"/>
      <c r="F3" s="43"/>
      <c r="G3" s="43"/>
      <c r="H3" s="43"/>
    </row>
    <row r="4" s="1" customFormat="true" ht="24.95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4.95" customHeight="true" spans="1:8">
      <c r="A5" s="45">
        <v>1</v>
      </c>
      <c r="B5" s="46" t="s">
        <v>49</v>
      </c>
      <c r="C5" s="47">
        <v>0</v>
      </c>
      <c r="D5" s="47">
        <v>0</v>
      </c>
      <c r="E5" s="47">
        <v>0</v>
      </c>
      <c r="F5" s="47">
        <f>C5+D5-E5</f>
        <v>0</v>
      </c>
      <c r="G5" s="59" t="s">
        <v>12</v>
      </c>
      <c r="H5" s="59" t="s">
        <v>13</v>
      </c>
    </row>
    <row r="6" s="1" customFormat="true" ht="24.95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4.95" customHeight="true" spans="1:8">
      <c r="A7" s="45">
        <v>1</v>
      </c>
      <c r="B7" s="46" t="s">
        <v>16</v>
      </c>
      <c r="C7" s="47">
        <v>0</v>
      </c>
      <c r="D7" s="47">
        <v>0</v>
      </c>
      <c r="E7" s="47">
        <v>0</v>
      </c>
      <c r="F7" s="47">
        <v>0</v>
      </c>
      <c r="G7" s="59" t="s">
        <v>17</v>
      </c>
      <c r="H7" s="59" t="s">
        <v>13</v>
      </c>
    </row>
    <row r="8" s="1" customFormat="true" ht="24.95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4.95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4.95" customHeight="true" spans="1:8">
      <c r="A10" s="44" t="s">
        <v>3</v>
      </c>
      <c r="B10" s="49" t="s">
        <v>50</v>
      </c>
      <c r="C10" s="48" t="s">
        <v>5</v>
      </c>
      <c r="D10" s="44" t="s">
        <v>20</v>
      </c>
      <c r="E10" s="44" t="s">
        <v>21</v>
      </c>
      <c r="F10" s="62" t="s">
        <v>8</v>
      </c>
      <c r="G10" s="49"/>
      <c r="H10" s="49"/>
    </row>
    <row r="11" s="1" customFormat="true" ht="24.95" customHeight="true" spans="1:10">
      <c r="A11" s="45">
        <v>1</v>
      </c>
      <c r="B11" s="46" t="s">
        <v>22</v>
      </c>
      <c r="C11" s="47">
        <v>97</v>
      </c>
      <c r="D11" s="47">
        <v>89</v>
      </c>
      <c r="E11" s="47">
        <v>20</v>
      </c>
      <c r="F11" s="47">
        <f t="shared" ref="F11:F20" si="0">C11+D11-E11</f>
        <v>166</v>
      </c>
      <c r="G11" s="60" t="s">
        <v>23</v>
      </c>
      <c r="H11" s="61" t="s">
        <v>13</v>
      </c>
      <c r="J11" s="37"/>
    </row>
    <row r="12" s="1" customFormat="true" ht="24.95" customHeight="true" spans="1:10">
      <c r="A12" s="45">
        <v>2</v>
      </c>
      <c r="B12" s="46" t="s">
        <v>24</v>
      </c>
      <c r="C12" s="47">
        <v>368</v>
      </c>
      <c r="D12" s="47">
        <v>182</v>
      </c>
      <c r="E12" s="47">
        <v>115</v>
      </c>
      <c r="F12" s="47">
        <f t="shared" si="0"/>
        <v>435</v>
      </c>
      <c r="G12" s="61" t="s">
        <v>25</v>
      </c>
      <c r="H12" s="61" t="s">
        <v>13</v>
      </c>
      <c r="J12" s="37"/>
    </row>
    <row r="13" s="1" customFormat="true" ht="24.95" customHeight="true" spans="1:10">
      <c r="A13" s="45">
        <v>3</v>
      </c>
      <c r="B13" s="46" t="s">
        <v>26</v>
      </c>
      <c r="C13" s="47">
        <v>296.24</v>
      </c>
      <c r="D13" s="47">
        <v>114.33</v>
      </c>
      <c r="E13" s="47">
        <v>45.48</v>
      </c>
      <c r="F13" s="47">
        <f t="shared" si="0"/>
        <v>365.09</v>
      </c>
      <c r="G13" s="61" t="s">
        <v>27</v>
      </c>
      <c r="H13" s="61" t="s">
        <v>28</v>
      </c>
      <c r="J13" s="37"/>
    </row>
    <row r="14" s="1" customFormat="true" ht="24.95" customHeight="true" spans="1:10">
      <c r="A14" s="45">
        <v>4</v>
      </c>
      <c r="B14" s="59" t="s">
        <v>34</v>
      </c>
      <c r="C14" s="47">
        <v>69.35</v>
      </c>
      <c r="D14" s="47">
        <v>0.37</v>
      </c>
      <c r="E14" s="47">
        <v>9.63</v>
      </c>
      <c r="F14" s="47">
        <f t="shared" si="0"/>
        <v>60.09</v>
      </c>
      <c r="G14" s="61" t="s">
        <v>35</v>
      </c>
      <c r="H14" s="61" t="s">
        <v>13</v>
      </c>
      <c r="J14" s="37"/>
    </row>
    <row r="15" s="1" customFormat="true" ht="24.95" customHeight="true" spans="1:10">
      <c r="A15" s="45">
        <v>5</v>
      </c>
      <c r="B15" s="46" t="s">
        <v>29</v>
      </c>
      <c r="C15" s="47">
        <v>72</v>
      </c>
      <c r="D15" s="47">
        <v>6</v>
      </c>
      <c r="E15" s="47">
        <v>21</v>
      </c>
      <c r="F15" s="47">
        <f t="shared" si="0"/>
        <v>57</v>
      </c>
      <c r="G15" s="61" t="s">
        <v>30</v>
      </c>
      <c r="H15" s="61" t="s">
        <v>13</v>
      </c>
      <c r="J15" s="37"/>
    </row>
    <row r="16" s="1" customFormat="true" ht="24.95" customHeight="true" spans="1:10">
      <c r="A16" s="45">
        <v>6</v>
      </c>
      <c r="B16" s="46" t="s">
        <v>31</v>
      </c>
      <c r="C16" s="47">
        <v>34.2</v>
      </c>
      <c r="D16" s="47">
        <v>11</v>
      </c>
      <c r="E16" s="47">
        <v>10.4</v>
      </c>
      <c r="F16" s="47">
        <f t="shared" si="0"/>
        <v>34.8</v>
      </c>
      <c r="G16" s="61" t="s">
        <v>32</v>
      </c>
      <c r="H16" s="61" t="s">
        <v>33</v>
      </c>
      <c r="J16" s="37"/>
    </row>
    <row r="17" s="1" customFormat="true" ht="24.95" customHeight="true" spans="1:10">
      <c r="A17" s="45">
        <v>7</v>
      </c>
      <c r="B17" s="46" t="s">
        <v>36</v>
      </c>
      <c r="C17" s="47">
        <v>44.52</v>
      </c>
      <c r="D17" s="47">
        <v>0</v>
      </c>
      <c r="E17" s="47">
        <v>12.27</v>
      </c>
      <c r="F17" s="47">
        <f t="shared" si="0"/>
        <v>32.25</v>
      </c>
      <c r="G17" s="61" t="s">
        <v>37</v>
      </c>
      <c r="H17" s="61" t="s">
        <v>38</v>
      </c>
      <c r="J17" s="37"/>
    </row>
    <row r="18" s="1" customFormat="true" ht="24.95" customHeight="true" spans="1:10">
      <c r="A18" s="45">
        <v>8</v>
      </c>
      <c r="B18" s="46" t="s">
        <v>41</v>
      </c>
      <c r="C18" s="47">
        <v>43.47</v>
      </c>
      <c r="D18" s="47">
        <v>16.23</v>
      </c>
      <c r="E18" s="47">
        <v>27.6</v>
      </c>
      <c r="F18" s="47">
        <f t="shared" si="0"/>
        <v>32.1</v>
      </c>
      <c r="G18" s="61" t="s">
        <v>42</v>
      </c>
      <c r="H18" s="61" t="s">
        <v>43</v>
      </c>
      <c r="J18" s="37"/>
    </row>
    <row r="19" s="1" customFormat="true" ht="24.95" customHeight="true" spans="1:10">
      <c r="A19" s="45">
        <v>9</v>
      </c>
      <c r="B19" s="59" t="s">
        <v>39</v>
      </c>
      <c r="C19" s="47">
        <v>32</v>
      </c>
      <c r="D19" s="47">
        <v>10.27</v>
      </c>
      <c r="E19" s="47">
        <v>12.28</v>
      </c>
      <c r="F19" s="47">
        <f t="shared" si="0"/>
        <v>29.99</v>
      </c>
      <c r="G19" s="61" t="s">
        <v>40</v>
      </c>
      <c r="H19" s="61" t="s">
        <v>28</v>
      </c>
      <c r="J19" s="37"/>
    </row>
    <row r="20" s="1" customFormat="true" ht="24.95" customHeight="true" spans="1:10">
      <c r="A20" s="45">
        <v>10</v>
      </c>
      <c r="B20" s="46" t="s">
        <v>44</v>
      </c>
      <c r="C20" s="47">
        <v>175.4</v>
      </c>
      <c r="D20" s="47">
        <v>0</v>
      </c>
      <c r="E20" s="47">
        <v>12.6</v>
      </c>
      <c r="F20" s="47">
        <f t="shared" si="0"/>
        <v>162.8</v>
      </c>
      <c r="G20" s="61" t="s">
        <v>45</v>
      </c>
      <c r="H20" s="61" t="s">
        <v>13</v>
      </c>
      <c r="J20" s="37"/>
    </row>
    <row r="21" s="3" customFormat="true" ht="24.95" customHeight="true" spans="1:8">
      <c r="A21" s="52" t="s">
        <v>46</v>
      </c>
      <c r="B21" s="53"/>
      <c r="C21" s="54">
        <f>SUM(C11:C20)+C7+C5+C9</f>
        <v>1232.18</v>
      </c>
      <c r="D21" s="54">
        <f>SUM(D11:D20)+D7+D5+D9</f>
        <v>429.2</v>
      </c>
      <c r="E21" s="54">
        <f>SUM(E11:E20)+E7+E5+E9</f>
        <v>286.26</v>
      </c>
      <c r="F21" s="54">
        <f>SUM(F11:F20)+F7+F5+F9</f>
        <v>1375.12</v>
      </c>
      <c r="G21" s="57"/>
      <c r="H21" s="63"/>
    </row>
    <row r="22" ht="21.95" customHeight="true"/>
  </sheetData>
  <mergeCells count="3">
    <mergeCell ref="A2:H2"/>
    <mergeCell ref="A3:H3"/>
    <mergeCell ref="A21:B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D19" sqref="D19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93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82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49</v>
      </c>
      <c r="C5" s="13">
        <v>486.06</v>
      </c>
      <c r="D5" s="13">
        <f>337.63+384.96</f>
        <v>722.59</v>
      </c>
      <c r="E5" s="13">
        <f>143.31+C5-372.22</f>
        <v>257.15</v>
      </c>
      <c r="F5" s="13">
        <f>C5+D5-E5</f>
        <v>951.5</v>
      </c>
      <c r="G5" s="26" t="s">
        <v>83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84</v>
      </c>
      <c r="C7" s="13">
        <v>819.72</v>
      </c>
      <c r="D7" s="13">
        <v>1228.0525</v>
      </c>
      <c r="E7" s="13">
        <v>1128.05</v>
      </c>
      <c r="F7" s="13">
        <f>C7+D7-E7</f>
        <v>919.7225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85</v>
      </c>
      <c r="C9" s="13">
        <v>127.5</v>
      </c>
      <c r="D9" s="13">
        <v>727.19</v>
      </c>
      <c r="E9" s="13">
        <v>326.43</v>
      </c>
      <c r="F9" s="13">
        <f>C9+D9-E9</f>
        <v>528.26</v>
      </c>
      <c r="G9" s="26"/>
      <c r="H9" s="26"/>
    </row>
    <row r="10" s="2" customFormat="true" ht="30.95" customHeight="true" spans="1:8">
      <c r="A10" s="16" t="s">
        <v>3</v>
      </c>
      <c r="B10" s="17" t="s">
        <v>50</v>
      </c>
      <c r="C10" s="17" t="s">
        <v>5</v>
      </c>
      <c r="D10" s="9" t="s">
        <v>20</v>
      </c>
      <c r="E10" s="9" t="s">
        <v>21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22</v>
      </c>
      <c r="C11" s="20">
        <v>800</v>
      </c>
      <c r="D11" s="20">
        <v>0</v>
      </c>
      <c r="E11" s="29">
        <v>0</v>
      </c>
      <c r="F11" s="20">
        <v>0</v>
      </c>
      <c r="G11" s="30" t="s">
        <v>55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24</v>
      </c>
      <c r="C12" s="20">
        <v>266</v>
      </c>
      <c r="D12" s="20">
        <v>155</v>
      </c>
      <c r="E12" s="29">
        <v>170</v>
      </c>
      <c r="F12" s="20">
        <f t="shared" ref="F12:F18" si="0">C12+D12-E12</f>
        <v>251</v>
      </c>
      <c r="G12" s="32" t="s">
        <v>25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26</v>
      </c>
      <c r="C13" s="21">
        <v>452.316</v>
      </c>
      <c r="D13" s="21">
        <v>46.47</v>
      </c>
      <c r="E13" s="21">
        <v>28.84</v>
      </c>
      <c r="F13" s="20">
        <f t="shared" si="0"/>
        <v>469.946</v>
      </c>
      <c r="G13" s="32" t="s">
        <v>27</v>
      </c>
      <c r="H13" s="31" t="s">
        <v>28</v>
      </c>
      <c r="J13" s="37"/>
    </row>
    <row r="14" s="1" customFormat="true" ht="31.5" customHeight="true" spans="1:10">
      <c r="A14" s="18">
        <v>4</v>
      </c>
      <c r="B14" s="19" t="s">
        <v>36</v>
      </c>
      <c r="C14" s="20">
        <v>296.5504086</v>
      </c>
      <c r="D14" s="20">
        <v>0</v>
      </c>
      <c r="E14" s="21">
        <v>8.92</v>
      </c>
      <c r="F14" s="20">
        <f t="shared" si="0"/>
        <v>287.6304086</v>
      </c>
      <c r="G14" s="32" t="s">
        <v>86</v>
      </c>
      <c r="H14" s="31" t="s">
        <v>87</v>
      </c>
      <c r="J14" s="37"/>
    </row>
    <row r="15" s="1" customFormat="true" ht="32.25" customHeight="true" spans="1:10">
      <c r="A15" s="18">
        <v>5</v>
      </c>
      <c r="B15" s="22" t="s">
        <v>29</v>
      </c>
      <c r="C15" s="21">
        <v>95</v>
      </c>
      <c r="D15" s="21">
        <v>33</v>
      </c>
      <c r="E15" s="21">
        <v>28</v>
      </c>
      <c r="F15" s="20">
        <f t="shared" si="0"/>
        <v>100</v>
      </c>
      <c r="G15" s="32" t="s">
        <v>30</v>
      </c>
      <c r="H15" s="31" t="s">
        <v>13</v>
      </c>
      <c r="J15" s="37"/>
    </row>
    <row r="16" s="1" customFormat="true" ht="33.75" customHeight="true" spans="1:10">
      <c r="A16" s="18">
        <v>6</v>
      </c>
      <c r="B16" s="19" t="s">
        <v>41</v>
      </c>
      <c r="C16" s="21">
        <v>59.919342</v>
      </c>
      <c r="D16" s="21">
        <v>65.1</v>
      </c>
      <c r="E16" s="21">
        <v>36.33</v>
      </c>
      <c r="F16" s="20">
        <f t="shared" si="0"/>
        <v>88.689342</v>
      </c>
      <c r="G16" s="32" t="s">
        <v>42</v>
      </c>
      <c r="H16" s="31" t="s">
        <v>88</v>
      </c>
      <c r="J16" s="37"/>
    </row>
    <row r="17" s="1" customFormat="true" ht="34.5" customHeight="true" spans="1:10">
      <c r="A17" s="18">
        <v>7</v>
      </c>
      <c r="B17" s="19" t="s">
        <v>31</v>
      </c>
      <c r="C17" s="21">
        <v>82.3</v>
      </c>
      <c r="D17" s="21">
        <v>20</v>
      </c>
      <c r="E17" s="21">
        <v>21</v>
      </c>
      <c r="F17" s="20">
        <f t="shared" si="0"/>
        <v>81.3</v>
      </c>
      <c r="G17" s="32" t="s">
        <v>32</v>
      </c>
      <c r="H17" s="31" t="s">
        <v>89</v>
      </c>
      <c r="J17" s="37"/>
    </row>
    <row r="18" s="1" customFormat="true" ht="34.5" customHeight="true" spans="1:10">
      <c r="A18" s="18">
        <v>8</v>
      </c>
      <c r="B18" s="19" t="s">
        <v>44</v>
      </c>
      <c r="C18" s="20">
        <v>863</v>
      </c>
      <c r="D18" s="20">
        <v>33</v>
      </c>
      <c r="E18" s="21">
        <v>84.3</v>
      </c>
      <c r="F18" s="20">
        <f t="shared" si="0"/>
        <v>811.7</v>
      </c>
      <c r="G18" s="32" t="s">
        <v>45</v>
      </c>
      <c r="H18" s="31" t="s">
        <v>13</v>
      </c>
      <c r="J18" s="37"/>
    </row>
    <row r="19" s="3" customFormat="true" ht="24" customHeight="true" spans="1:8">
      <c r="A19" s="34" t="s">
        <v>46</v>
      </c>
      <c r="B19" s="35"/>
      <c r="C19" s="24">
        <f>SUM(C11:C18)+C7+C5+C9</f>
        <v>4348.3657506</v>
      </c>
      <c r="D19" s="24">
        <f>SUM(D11:D18)+D7+D5+D9</f>
        <v>3030.4025</v>
      </c>
      <c r="E19" s="24">
        <f>SUM(E11:E18)+E7+E5+E9</f>
        <v>2089.02</v>
      </c>
      <c r="F19" s="24">
        <f>SUM(F11:F18)+F7+F5+F9</f>
        <v>4489.7482506</v>
      </c>
      <c r="G19" s="33"/>
      <c r="H19" s="33"/>
    </row>
    <row r="20" ht="66" customHeight="true" spans="1:8">
      <c r="A20" s="36" t="s">
        <v>92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D6" sqref="D6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94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82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49</v>
      </c>
      <c r="C5" s="13">
        <v>0</v>
      </c>
      <c r="D5" s="13">
        <v>1191.96</v>
      </c>
      <c r="E5" s="13">
        <v>705.9</v>
      </c>
      <c r="F5" s="13">
        <v>486.06</v>
      </c>
      <c r="G5" s="26" t="s">
        <v>83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84</v>
      </c>
      <c r="C7" s="13">
        <v>621.5</v>
      </c>
      <c r="D7" s="13">
        <v>1331.23</v>
      </c>
      <c r="E7" s="13">
        <v>1133.01</v>
      </c>
      <c r="F7" s="13">
        <f>C7+D7-E7</f>
        <v>819.72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85</v>
      </c>
      <c r="C9" s="13">
        <v>0</v>
      </c>
      <c r="D9" s="13">
        <v>630</v>
      </c>
      <c r="E9" s="13">
        <v>502.5</v>
      </c>
      <c r="F9" s="13">
        <f>C9+D9-E9</f>
        <v>127.5</v>
      </c>
      <c r="G9" s="26"/>
      <c r="H9" s="26"/>
    </row>
    <row r="10" s="2" customFormat="true" ht="30.95" customHeight="true" spans="1:8">
      <c r="A10" s="16" t="s">
        <v>3</v>
      </c>
      <c r="B10" s="17" t="s">
        <v>50</v>
      </c>
      <c r="C10" s="17" t="s">
        <v>5</v>
      </c>
      <c r="D10" s="9" t="s">
        <v>20</v>
      </c>
      <c r="E10" s="9" t="s">
        <v>21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22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55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24</v>
      </c>
      <c r="C12" s="20">
        <v>526</v>
      </c>
      <c r="D12" s="20">
        <v>149</v>
      </c>
      <c r="E12" s="29">
        <v>409</v>
      </c>
      <c r="F12" s="20">
        <f t="shared" si="0"/>
        <v>266</v>
      </c>
      <c r="G12" s="32" t="s">
        <v>25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26</v>
      </c>
      <c r="C13" s="21">
        <v>396.016</v>
      </c>
      <c r="D13" s="21">
        <v>87.77</v>
      </c>
      <c r="E13" s="21">
        <v>31.47</v>
      </c>
      <c r="F13" s="20">
        <f t="shared" si="0"/>
        <v>452.316</v>
      </c>
      <c r="G13" s="32" t="s">
        <v>27</v>
      </c>
      <c r="H13" s="31" t="s">
        <v>28</v>
      </c>
      <c r="J13" s="37"/>
    </row>
    <row r="14" s="1" customFormat="true" ht="31.5" customHeight="true" spans="1:10">
      <c r="A14" s="18">
        <v>4</v>
      </c>
      <c r="B14" s="19" t="s">
        <v>36</v>
      </c>
      <c r="C14" s="20">
        <v>301.0204086</v>
      </c>
      <c r="D14" s="20">
        <v>0.82</v>
      </c>
      <c r="E14" s="21">
        <v>5.29</v>
      </c>
      <c r="F14" s="20">
        <f t="shared" si="0"/>
        <v>296.5504086</v>
      </c>
      <c r="G14" s="32" t="s">
        <v>86</v>
      </c>
      <c r="H14" s="31" t="s">
        <v>87</v>
      </c>
      <c r="J14" s="37"/>
    </row>
    <row r="15" s="1" customFormat="true" ht="34.5" customHeight="true" spans="1:10">
      <c r="A15" s="18">
        <v>5</v>
      </c>
      <c r="B15" s="19" t="s">
        <v>31</v>
      </c>
      <c r="C15" s="21">
        <v>72.3</v>
      </c>
      <c r="D15" s="21">
        <v>25.5</v>
      </c>
      <c r="E15" s="21">
        <v>15.5</v>
      </c>
      <c r="F15" s="20">
        <f t="shared" si="0"/>
        <v>82.3</v>
      </c>
      <c r="G15" s="32" t="s">
        <v>32</v>
      </c>
      <c r="H15" s="31" t="s">
        <v>89</v>
      </c>
      <c r="J15" s="37"/>
    </row>
    <row r="16" s="1" customFormat="true" ht="32.25" customHeight="true" spans="1:10">
      <c r="A16" s="18">
        <v>6</v>
      </c>
      <c r="B16" s="22" t="s">
        <v>29</v>
      </c>
      <c r="C16" s="21">
        <v>70</v>
      </c>
      <c r="D16" s="21">
        <v>44</v>
      </c>
      <c r="E16" s="21">
        <v>19</v>
      </c>
      <c r="F16" s="20">
        <f t="shared" si="0"/>
        <v>95</v>
      </c>
      <c r="G16" s="32" t="s">
        <v>30</v>
      </c>
      <c r="H16" s="31" t="s">
        <v>13</v>
      </c>
      <c r="J16" s="37"/>
    </row>
    <row r="17" s="1" customFormat="true" ht="33.75" customHeight="true" spans="1:10">
      <c r="A17" s="18">
        <v>7</v>
      </c>
      <c r="B17" s="19" t="s">
        <v>41</v>
      </c>
      <c r="C17" s="21">
        <v>36.579342</v>
      </c>
      <c r="D17" s="21">
        <v>53.38</v>
      </c>
      <c r="E17" s="21">
        <v>30.04</v>
      </c>
      <c r="F17" s="20">
        <f t="shared" si="0"/>
        <v>59.919342</v>
      </c>
      <c r="G17" s="32" t="s">
        <v>42</v>
      </c>
      <c r="H17" s="31" t="s">
        <v>88</v>
      </c>
      <c r="J17" s="37"/>
    </row>
    <row r="18" s="1" customFormat="true" ht="34.5" customHeight="true" spans="1:10">
      <c r="A18" s="18">
        <v>8</v>
      </c>
      <c r="B18" s="19" t="s">
        <v>44</v>
      </c>
      <c r="C18" s="20">
        <v>934</v>
      </c>
      <c r="D18" s="20">
        <v>66</v>
      </c>
      <c r="E18" s="21">
        <v>137</v>
      </c>
      <c r="F18" s="20">
        <f t="shared" si="0"/>
        <v>863</v>
      </c>
      <c r="G18" s="32" t="s">
        <v>45</v>
      </c>
      <c r="H18" s="31" t="s">
        <v>13</v>
      </c>
      <c r="J18" s="37"/>
    </row>
    <row r="19" s="3" customFormat="true" ht="24" customHeight="true" spans="1:8">
      <c r="A19" s="34" t="s">
        <v>46</v>
      </c>
      <c r="B19" s="35"/>
      <c r="C19" s="24">
        <f>SUM(C11:C18)+C7+C5+C9</f>
        <v>3757.4157506</v>
      </c>
      <c r="D19" s="24">
        <f>SUM(D11:D18)+D7+D5+D9</f>
        <v>3579.66</v>
      </c>
      <c r="E19" s="24">
        <f>SUM(E11:E18)+E7+E5+E9</f>
        <v>2988.71</v>
      </c>
      <c r="F19" s="24">
        <f>SUM(F11:F18)+F7+F5+F9</f>
        <v>4348.3657506</v>
      </c>
      <c r="G19" s="33"/>
      <c r="H19" s="33"/>
    </row>
    <row r="20" ht="66" customHeight="true" spans="1:8">
      <c r="A20" s="36" t="s">
        <v>95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E5" sqref="E5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96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82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49</v>
      </c>
      <c r="C5" s="13">
        <v>0</v>
      </c>
      <c r="D5" s="13">
        <v>929.33</v>
      </c>
      <c r="E5" s="13">
        <v>929.33</v>
      </c>
      <c r="F5" s="13">
        <v>0</v>
      </c>
      <c r="G5" s="26" t="s">
        <v>83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84</v>
      </c>
      <c r="C7" s="13">
        <v>308.7</v>
      </c>
      <c r="D7" s="13">
        <v>2009.9</v>
      </c>
      <c r="E7" s="13">
        <v>1697.1</v>
      </c>
      <c r="F7" s="13">
        <f>C7+D7-E7</f>
        <v>621.5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85</v>
      </c>
      <c r="C9" s="13">
        <v>0</v>
      </c>
      <c r="D9" s="13">
        <v>0</v>
      </c>
      <c r="E9" s="13">
        <v>0</v>
      </c>
      <c r="F9" s="27">
        <v>0</v>
      </c>
      <c r="G9" s="26"/>
      <c r="H9" s="26"/>
    </row>
    <row r="10" s="2" customFormat="true" ht="30.95" customHeight="true" spans="1:8">
      <c r="A10" s="16" t="s">
        <v>3</v>
      </c>
      <c r="B10" s="17" t="s">
        <v>50</v>
      </c>
      <c r="C10" s="17" t="s">
        <v>5</v>
      </c>
      <c r="D10" s="9" t="s">
        <v>20</v>
      </c>
      <c r="E10" s="9" t="s">
        <v>21</v>
      </c>
      <c r="F10" s="9" t="s">
        <v>8</v>
      </c>
      <c r="G10" s="28"/>
      <c r="H10" s="28"/>
    </row>
    <row r="11" s="1" customFormat="true" ht="45.75" customHeight="true" spans="1:10">
      <c r="A11" s="18">
        <v>1</v>
      </c>
      <c r="B11" s="19" t="s">
        <v>22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55</v>
      </c>
      <c r="H11" s="31" t="s">
        <v>13</v>
      </c>
      <c r="J11" s="37"/>
    </row>
    <row r="12" s="1" customFormat="true" ht="45.75" customHeight="true" spans="1:10">
      <c r="A12" s="18">
        <v>2</v>
      </c>
      <c r="B12" s="19" t="s">
        <v>24</v>
      </c>
      <c r="C12" s="20">
        <v>798</v>
      </c>
      <c r="D12" s="20">
        <v>95</v>
      </c>
      <c r="E12" s="29">
        <v>367</v>
      </c>
      <c r="F12" s="20">
        <f t="shared" si="0"/>
        <v>526</v>
      </c>
      <c r="G12" s="32" t="s">
        <v>25</v>
      </c>
      <c r="H12" s="31" t="s">
        <v>13</v>
      </c>
      <c r="J12" s="37"/>
    </row>
    <row r="13" s="1" customFormat="true" ht="30" customHeight="true" spans="1:10">
      <c r="A13" s="18">
        <v>3</v>
      </c>
      <c r="B13" s="19" t="s">
        <v>26</v>
      </c>
      <c r="C13" s="21">
        <v>330.766</v>
      </c>
      <c r="D13" s="21">
        <v>111.13</v>
      </c>
      <c r="E13" s="21">
        <v>45.88</v>
      </c>
      <c r="F13" s="20">
        <f t="shared" si="0"/>
        <v>396.016</v>
      </c>
      <c r="G13" s="32" t="s">
        <v>27</v>
      </c>
      <c r="H13" s="31" t="s">
        <v>28</v>
      </c>
      <c r="J13" s="37"/>
    </row>
    <row r="14" s="1" customFormat="true" ht="34.5" customHeight="true" spans="1:10">
      <c r="A14" s="18">
        <v>4</v>
      </c>
      <c r="B14" s="19" t="s">
        <v>36</v>
      </c>
      <c r="C14" s="20">
        <v>306.5704086</v>
      </c>
      <c r="D14" s="20">
        <v>0</v>
      </c>
      <c r="E14" s="21">
        <v>5.55</v>
      </c>
      <c r="F14" s="20">
        <f t="shared" si="0"/>
        <v>301.0204086</v>
      </c>
      <c r="G14" s="32" t="s">
        <v>86</v>
      </c>
      <c r="H14" s="31" t="s">
        <v>87</v>
      </c>
      <c r="J14" s="37"/>
    </row>
    <row r="15" s="1" customFormat="true" ht="34.5" customHeight="true" spans="1:10">
      <c r="A15" s="18">
        <v>5</v>
      </c>
      <c r="B15" s="19" t="s">
        <v>31</v>
      </c>
      <c r="C15" s="21">
        <v>59</v>
      </c>
      <c r="D15" s="21">
        <v>30.3</v>
      </c>
      <c r="E15" s="21">
        <v>17</v>
      </c>
      <c r="F15" s="20">
        <f t="shared" si="0"/>
        <v>72.3</v>
      </c>
      <c r="G15" s="32" t="s">
        <v>32</v>
      </c>
      <c r="H15" s="31" t="s">
        <v>89</v>
      </c>
      <c r="J15" s="37"/>
    </row>
    <row r="16" s="1" customFormat="true" ht="32.25" customHeight="true" spans="1:10">
      <c r="A16" s="18">
        <v>6</v>
      </c>
      <c r="B16" s="22" t="s">
        <v>29</v>
      </c>
      <c r="C16" s="21">
        <v>56</v>
      </c>
      <c r="D16" s="21">
        <v>33</v>
      </c>
      <c r="E16" s="21">
        <v>19</v>
      </c>
      <c r="F16" s="20">
        <f t="shared" si="0"/>
        <v>70</v>
      </c>
      <c r="G16" s="32" t="s">
        <v>30</v>
      </c>
      <c r="H16" s="31" t="s">
        <v>13</v>
      </c>
      <c r="J16" s="37"/>
    </row>
    <row r="17" s="1" customFormat="true" ht="29.25" customHeight="true" spans="1:10">
      <c r="A17" s="18">
        <v>7</v>
      </c>
      <c r="B17" s="19" t="s">
        <v>41</v>
      </c>
      <c r="C17" s="21">
        <v>28.999342</v>
      </c>
      <c r="D17" s="21">
        <v>35.47</v>
      </c>
      <c r="E17" s="21">
        <v>27.89</v>
      </c>
      <c r="F17" s="20">
        <f t="shared" si="0"/>
        <v>36.579342</v>
      </c>
      <c r="G17" s="32" t="s">
        <v>42</v>
      </c>
      <c r="H17" s="31" t="s">
        <v>88</v>
      </c>
      <c r="J17" s="37"/>
    </row>
    <row r="18" s="1" customFormat="true" ht="29.25" customHeight="true" spans="1:10">
      <c r="A18" s="18">
        <v>8</v>
      </c>
      <c r="B18" s="19" t="s">
        <v>44</v>
      </c>
      <c r="C18" s="20">
        <v>891</v>
      </c>
      <c r="D18" s="20">
        <v>198</v>
      </c>
      <c r="E18" s="21">
        <v>155</v>
      </c>
      <c r="F18" s="20">
        <f t="shared" si="0"/>
        <v>934</v>
      </c>
      <c r="G18" s="32" t="s">
        <v>45</v>
      </c>
      <c r="H18" s="31" t="s">
        <v>13</v>
      </c>
      <c r="J18" s="37"/>
    </row>
    <row r="19" s="3" customFormat="true" ht="24" customHeight="true" spans="1:8">
      <c r="A19" s="34" t="s">
        <v>46</v>
      </c>
      <c r="B19" s="35"/>
      <c r="C19" s="24">
        <f>SUM(C11:C18)+C7+C5+C9</f>
        <v>3579.0357506</v>
      </c>
      <c r="D19" s="24">
        <f>SUM(D11:D18)+D7+D5+D9</f>
        <v>3442.13</v>
      </c>
      <c r="E19" s="24">
        <f>SUM(E11:E18)+E7+E5+E9</f>
        <v>3263.75</v>
      </c>
      <c r="F19" s="24">
        <f>SUM(F11:F18)+F7+F5+F9</f>
        <v>3757.4157506</v>
      </c>
      <c r="G19" s="33"/>
      <c r="H19" s="33"/>
    </row>
    <row r="20" ht="66" customHeight="true" spans="1:8">
      <c r="A20" s="36" t="s">
        <v>97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B5" sqref="B5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98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82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62.25" customHeight="true" spans="1:8">
      <c r="A5" s="11">
        <v>1</v>
      </c>
      <c r="B5" s="12" t="s">
        <v>49</v>
      </c>
      <c r="C5" s="13">
        <v>0</v>
      </c>
      <c r="D5" s="13">
        <v>641.06</v>
      </c>
      <c r="E5" s="13">
        <v>641.06</v>
      </c>
      <c r="F5" s="13">
        <v>0</v>
      </c>
      <c r="G5" s="26" t="s">
        <v>83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84</v>
      </c>
      <c r="C7" s="13">
        <v>97.4</v>
      </c>
      <c r="D7" s="13">
        <v>1398.02</v>
      </c>
      <c r="E7" s="13">
        <v>1186.72</v>
      </c>
      <c r="F7" s="13">
        <f>C7+D7-E7</f>
        <v>308.7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85</v>
      </c>
      <c r="C9" s="13">
        <v>0</v>
      </c>
      <c r="D9" s="13">
        <v>100.2</v>
      </c>
      <c r="E9" s="13">
        <v>100.2</v>
      </c>
      <c r="F9" s="27">
        <v>0</v>
      </c>
      <c r="G9" s="26"/>
      <c r="H9" s="26"/>
    </row>
    <row r="10" s="2" customFormat="true" ht="30.95" customHeight="true" spans="1:8">
      <c r="A10" s="16" t="s">
        <v>3</v>
      </c>
      <c r="B10" s="17" t="s">
        <v>50</v>
      </c>
      <c r="C10" s="17" t="s">
        <v>5</v>
      </c>
      <c r="D10" s="9" t="s">
        <v>20</v>
      </c>
      <c r="E10" s="9" t="s">
        <v>21</v>
      </c>
      <c r="F10" s="9" t="s">
        <v>8</v>
      </c>
      <c r="G10" s="28"/>
      <c r="H10" s="28"/>
    </row>
    <row r="11" s="1" customFormat="true" ht="45.75" customHeight="true" spans="1:10">
      <c r="A11" s="18">
        <v>1</v>
      </c>
      <c r="B11" s="19" t="s">
        <v>22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55</v>
      </c>
      <c r="H11" s="31" t="s">
        <v>13</v>
      </c>
      <c r="J11" s="37"/>
    </row>
    <row r="12" s="1" customFormat="true" ht="45.75" customHeight="true" spans="1:10">
      <c r="A12" s="18">
        <v>2</v>
      </c>
      <c r="B12" s="19" t="s">
        <v>24</v>
      </c>
      <c r="C12" s="20">
        <v>967</v>
      </c>
      <c r="D12" s="20">
        <v>200</v>
      </c>
      <c r="E12" s="29">
        <v>369</v>
      </c>
      <c r="F12" s="20">
        <f t="shared" si="0"/>
        <v>798</v>
      </c>
      <c r="G12" s="32" t="s">
        <v>76</v>
      </c>
      <c r="H12" s="31" t="s">
        <v>13</v>
      </c>
      <c r="J12" s="37"/>
    </row>
    <row r="13" s="1" customFormat="true" ht="34.5" customHeight="true" spans="1:10">
      <c r="A13" s="18">
        <v>3</v>
      </c>
      <c r="B13" s="19" t="s">
        <v>36</v>
      </c>
      <c r="C13" s="20">
        <v>315.0904086</v>
      </c>
      <c r="D13" s="20">
        <v>0</v>
      </c>
      <c r="E13" s="21">
        <v>8.52</v>
      </c>
      <c r="F13" s="20">
        <f t="shared" si="0"/>
        <v>306.5704086</v>
      </c>
      <c r="G13" s="32" t="s">
        <v>37</v>
      </c>
      <c r="H13" s="31" t="s">
        <v>67</v>
      </c>
      <c r="J13" s="37"/>
    </row>
    <row r="14" s="1" customFormat="true" ht="30" customHeight="true" spans="1:10">
      <c r="A14" s="18">
        <v>4</v>
      </c>
      <c r="B14" s="19" t="s">
        <v>26</v>
      </c>
      <c r="C14" s="21">
        <v>271.786</v>
      </c>
      <c r="D14" s="21">
        <v>88.1</v>
      </c>
      <c r="E14" s="21">
        <v>29.12</v>
      </c>
      <c r="F14" s="20">
        <f t="shared" si="0"/>
        <v>330.766</v>
      </c>
      <c r="G14" s="32" t="s">
        <v>27</v>
      </c>
      <c r="H14" s="31" t="s">
        <v>28</v>
      </c>
      <c r="J14" s="37"/>
    </row>
    <row r="15" s="1" customFormat="true" ht="34.5" customHeight="true" spans="1:10">
      <c r="A15" s="18">
        <v>5</v>
      </c>
      <c r="B15" s="19" t="s">
        <v>31</v>
      </c>
      <c r="C15" s="21">
        <v>61</v>
      </c>
      <c r="D15" s="21">
        <v>15</v>
      </c>
      <c r="E15" s="21">
        <v>17</v>
      </c>
      <c r="F15" s="20">
        <f t="shared" si="0"/>
        <v>59</v>
      </c>
      <c r="G15" s="32" t="s">
        <v>32</v>
      </c>
      <c r="H15" s="31" t="s">
        <v>89</v>
      </c>
      <c r="J15" s="37"/>
    </row>
    <row r="16" s="1" customFormat="true" ht="19.5" customHeight="true" spans="1:10">
      <c r="A16" s="18">
        <v>6</v>
      </c>
      <c r="B16" s="22" t="s">
        <v>29</v>
      </c>
      <c r="C16" s="21">
        <v>35</v>
      </c>
      <c r="D16" s="21">
        <v>38</v>
      </c>
      <c r="E16" s="21">
        <v>17</v>
      </c>
      <c r="F16" s="20">
        <f t="shared" si="0"/>
        <v>56</v>
      </c>
      <c r="G16" s="32" t="s">
        <v>30</v>
      </c>
      <c r="H16" s="31" t="s">
        <v>13</v>
      </c>
      <c r="J16" s="37"/>
    </row>
    <row r="17" s="1" customFormat="true" ht="29.25" customHeight="true" spans="1:10">
      <c r="A17" s="18">
        <v>7</v>
      </c>
      <c r="B17" s="19" t="s">
        <v>41</v>
      </c>
      <c r="C17" s="21">
        <v>33.479342</v>
      </c>
      <c r="D17" s="21">
        <v>25.97</v>
      </c>
      <c r="E17" s="21">
        <v>30.45</v>
      </c>
      <c r="F17" s="20">
        <f t="shared" si="0"/>
        <v>28.999342</v>
      </c>
      <c r="G17" s="32" t="s">
        <v>42</v>
      </c>
      <c r="H17" s="31" t="s">
        <v>88</v>
      </c>
      <c r="J17" s="37"/>
    </row>
    <row r="18" s="1" customFormat="true" ht="29.25" customHeight="true" spans="1:10">
      <c r="A18" s="18">
        <v>8</v>
      </c>
      <c r="B18" s="19" t="s">
        <v>44</v>
      </c>
      <c r="C18" s="20">
        <v>832</v>
      </c>
      <c r="D18" s="20">
        <v>99</v>
      </c>
      <c r="E18" s="21">
        <v>40</v>
      </c>
      <c r="F18" s="20">
        <f t="shared" si="0"/>
        <v>891</v>
      </c>
      <c r="G18" s="32" t="s">
        <v>45</v>
      </c>
      <c r="H18" s="31" t="s">
        <v>13</v>
      </c>
      <c r="J18" s="37"/>
    </row>
    <row r="19" s="3" customFormat="true" ht="24" customHeight="true" spans="1:8">
      <c r="A19" s="34" t="s">
        <v>46</v>
      </c>
      <c r="B19" s="35"/>
      <c r="C19" s="24">
        <f>SUM(C11:C18)+C7+C5+C9</f>
        <v>3412.7557506</v>
      </c>
      <c r="D19" s="24">
        <f>SUM(D11:D18)+D7+D5+D9</f>
        <v>2605.35</v>
      </c>
      <c r="E19" s="24">
        <f>SUM(E11:E18)+E7+E5+E9</f>
        <v>2439.07</v>
      </c>
      <c r="F19" s="24">
        <f>SUM(F11:F18)+F7+F5+F9</f>
        <v>3579.0357506</v>
      </c>
      <c r="G19" s="33"/>
      <c r="H19" s="33"/>
    </row>
    <row r="20" ht="66" customHeight="true" spans="1:8">
      <c r="A20" s="36" t="s">
        <v>95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6" orientation="landscape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16" workbookViewId="0">
      <selection activeCell="E24" sqref="E24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99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82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62.25" customHeight="true" spans="1:8">
      <c r="A5" s="11">
        <v>1</v>
      </c>
      <c r="B5" s="12" t="s">
        <v>49</v>
      </c>
      <c r="C5" s="13">
        <v>0</v>
      </c>
      <c r="D5" s="13">
        <v>691.52</v>
      </c>
      <c r="E5" s="13">
        <v>691.52</v>
      </c>
      <c r="F5" s="13">
        <v>0</v>
      </c>
      <c r="G5" s="26" t="s">
        <v>83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84</v>
      </c>
      <c r="C7" s="13">
        <v>0</v>
      </c>
      <c r="D7" s="13">
        <v>707.8</v>
      </c>
      <c r="E7" s="13">
        <v>610.4</v>
      </c>
      <c r="F7" s="13">
        <f>C7+D7-E7</f>
        <v>97.4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85</v>
      </c>
      <c r="C9" s="13">
        <v>6.8</v>
      </c>
      <c r="D9" s="13">
        <v>60.8</v>
      </c>
      <c r="E9" s="13">
        <v>67.6</v>
      </c>
      <c r="F9" s="27">
        <v>0</v>
      </c>
      <c r="G9" s="26"/>
      <c r="H9" s="26"/>
    </row>
    <row r="10" s="2" customFormat="true" ht="30.95" customHeight="true" spans="1:8">
      <c r="A10" s="16" t="s">
        <v>3</v>
      </c>
      <c r="B10" s="17" t="s">
        <v>100</v>
      </c>
      <c r="C10" s="17" t="s">
        <v>5</v>
      </c>
      <c r="D10" s="9" t="s">
        <v>20</v>
      </c>
      <c r="E10" s="9" t="s">
        <v>21</v>
      </c>
      <c r="F10" s="9" t="s">
        <v>8</v>
      </c>
      <c r="G10" s="28"/>
      <c r="H10" s="28"/>
    </row>
    <row r="11" s="1" customFormat="true" ht="45.75" customHeight="true" spans="1:10">
      <c r="A11" s="18">
        <v>1</v>
      </c>
      <c r="B11" s="19" t="s">
        <v>22</v>
      </c>
      <c r="C11" s="20">
        <v>800</v>
      </c>
      <c r="D11" s="20">
        <v>0</v>
      </c>
      <c r="E11" s="29">
        <v>0</v>
      </c>
      <c r="F11" s="20">
        <v>800</v>
      </c>
      <c r="G11" s="30" t="s">
        <v>55</v>
      </c>
      <c r="H11" s="31" t="s">
        <v>13</v>
      </c>
      <c r="J11" s="37"/>
    </row>
    <row r="12" s="1" customFormat="true" ht="45.75" customHeight="true" spans="1:10">
      <c r="A12" s="18">
        <v>2</v>
      </c>
      <c r="B12" s="19" t="s">
        <v>24</v>
      </c>
      <c r="C12" s="20">
        <v>497</v>
      </c>
      <c r="D12" s="20">
        <v>585</v>
      </c>
      <c r="E12" s="29">
        <v>115</v>
      </c>
      <c r="F12" s="20">
        <v>967</v>
      </c>
      <c r="G12" s="32" t="s">
        <v>76</v>
      </c>
      <c r="H12" s="31" t="s">
        <v>13</v>
      </c>
      <c r="J12" s="37"/>
    </row>
    <row r="13" s="1" customFormat="true" ht="34.5" customHeight="true" spans="1:10">
      <c r="A13" s="18">
        <v>3</v>
      </c>
      <c r="B13" s="19" t="s">
        <v>36</v>
      </c>
      <c r="C13" s="20">
        <v>307.9204086</v>
      </c>
      <c r="D13" s="20">
        <v>20.67</v>
      </c>
      <c r="E13" s="21">
        <v>13.5</v>
      </c>
      <c r="F13" s="20">
        <v>315.0904086</v>
      </c>
      <c r="G13" s="32" t="s">
        <v>37</v>
      </c>
      <c r="H13" s="31" t="s">
        <v>67</v>
      </c>
      <c r="J13" s="37"/>
    </row>
    <row r="14" s="1" customFormat="true" ht="30" customHeight="true" spans="1:10">
      <c r="A14" s="18">
        <v>4</v>
      </c>
      <c r="B14" s="19" t="s">
        <v>26</v>
      </c>
      <c r="C14" s="21">
        <v>280.106</v>
      </c>
      <c r="D14" s="21">
        <v>14.13</v>
      </c>
      <c r="E14" s="21">
        <v>22.45</v>
      </c>
      <c r="F14" s="20">
        <v>271.786</v>
      </c>
      <c r="G14" s="32" t="s">
        <v>27</v>
      </c>
      <c r="H14" s="31" t="s">
        <v>28</v>
      </c>
      <c r="J14" s="37"/>
    </row>
    <row r="15" s="1" customFormat="true" ht="34.5" customHeight="true" spans="1:10">
      <c r="A15" s="18">
        <v>5</v>
      </c>
      <c r="B15" s="19" t="s">
        <v>31</v>
      </c>
      <c r="C15" s="21">
        <v>64.9</v>
      </c>
      <c r="D15" s="21">
        <v>12</v>
      </c>
      <c r="E15" s="21">
        <v>15.9</v>
      </c>
      <c r="F15" s="20">
        <v>61</v>
      </c>
      <c r="G15" s="32" t="s">
        <v>32</v>
      </c>
      <c r="H15" s="31" t="s">
        <v>89</v>
      </c>
      <c r="J15" s="37"/>
    </row>
    <row r="16" s="1" customFormat="true" ht="19.5" customHeight="true" spans="1:10">
      <c r="A16" s="18">
        <v>6</v>
      </c>
      <c r="B16" s="22" t="s">
        <v>29</v>
      </c>
      <c r="C16" s="21">
        <v>49</v>
      </c>
      <c r="D16" s="21">
        <v>3</v>
      </c>
      <c r="E16" s="21">
        <v>17</v>
      </c>
      <c r="F16" s="20">
        <v>35</v>
      </c>
      <c r="G16" s="32" t="s">
        <v>30</v>
      </c>
      <c r="H16" s="31" t="s">
        <v>13</v>
      </c>
      <c r="J16" s="37"/>
    </row>
    <row r="17" s="1" customFormat="true" ht="29.25" customHeight="true" spans="1:10">
      <c r="A17" s="18">
        <v>7</v>
      </c>
      <c r="B17" s="19" t="s">
        <v>41</v>
      </c>
      <c r="C17" s="21">
        <v>30.029342</v>
      </c>
      <c r="D17" s="21">
        <v>31.79</v>
      </c>
      <c r="E17" s="21">
        <v>28.34</v>
      </c>
      <c r="F17" s="20">
        <v>33.479342</v>
      </c>
      <c r="G17" s="32" t="s">
        <v>42</v>
      </c>
      <c r="H17" s="31" t="s">
        <v>88</v>
      </c>
      <c r="J17" s="37"/>
    </row>
    <row r="18" s="1" customFormat="true" ht="29.25" customHeight="true" spans="1:10">
      <c r="A18" s="18">
        <v>8</v>
      </c>
      <c r="B18" s="19" t="s">
        <v>44</v>
      </c>
      <c r="C18" s="20">
        <v>816</v>
      </c>
      <c r="D18" s="20">
        <v>66</v>
      </c>
      <c r="E18" s="21">
        <v>50</v>
      </c>
      <c r="F18" s="20">
        <v>832</v>
      </c>
      <c r="G18" s="32" t="s">
        <v>45</v>
      </c>
      <c r="H18" s="31" t="s">
        <v>13</v>
      </c>
      <c r="J18" s="37"/>
    </row>
    <row r="19" s="3" customFormat="true" ht="24" customHeight="true" spans="1:8">
      <c r="A19" s="34" t="s">
        <v>46</v>
      </c>
      <c r="B19" s="35"/>
      <c r="C19" s="24">
        <f>SUM(C11:C18)+C7+C5+C9</f>
        <v>2851.7557506</v>
      </c>
      <c r="D19" s="24">
        <f>SUM(D11:D18)+D7+D5+D9</f>
        <v>2192.71</v>
      </c>
      <c r="E19" s="24">
        <f>SUM(E11:E18)+E7+E5+E9</f>
        <v>1631.71</v>
      </c>
      <c r="F19" s="24">
        <f>SUM(F11:F18)+F7+F5+F9</f>
        <v>3412.7557506</v>
      </c>
      <c r="G19" s="33"/>
      <c r="H19" s="33"/>
    </row>
    <row r="20" ht="66" customHeight="true" spans="1:8">
      <c r="A20" s="36" t="s">
        <v>101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6" orientation="landscape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view="pageBreakPreview" zoomScale="87" zoomScaleNormal="87" zoomScaleSheetLayoutView="87" workbookViewId="0">
      <selection activeCell="A20" sqref="A20:H20"/>
    </sheetView>
  </sheetViews>
  <sheetFormatPr defaultColWidth="9" defaultRowHeight="13.5" outlineLevelCol="7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102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82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62.25" customHeight="true" spans="1:8">
      <c r="A5" s="11">
        <v>1</v>
      </c>
      <c r="B5" s="12" t="s">
        <v>49</v>
      </c>
      <c r="C5" s="13">
        <v>0</v>
      </c>
      <c r="D5" s="13">
        <v>383.71</v>
      </c>
      <c r="E5" s="13">
        <v>383.71</v>
      </c>
      <c r="F5" s="13">
        <v>0</v>
      </c>
      <c r="G5" s="26" t="s">
        <v>83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16</v>
      </c>
      <c r="C7" s="13">
        <v>0</v>
      </c>
      <c r="D7" s="13">
        <v>388.1</v>
      </c>
      <c r="E7" s="13">
        <v>388.1</v>
      </c>
      <c r="F7" s="13">
        <v>0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85</v>
      </c>
      <c r="C9" s="13">
        <v>0</v>
      </c>
      <c r="D9" s="13">
        <v>70</v>
      </c>
      <c r="E9" s="13">
        <v>63.2</v>
      </c>
      <c r="F9" s="27">
        <f>C9+D9-E9</f>
        <v>6.8</v>
      </c>
      <c r="G9" s="26"/>
      <c r="H9" s="26"/>
    </row>
    <row r="10" s="2" customFormat="true" ht="30.95" customHeight="true" spans="1:8">
      <c r="A10" s="16" t="s">
        <v>3</v>
      </c>
      <c r="B10" s="17" t="s">
        <v>100</v>
      </c>
      <c r="C10" s="17" t="s">
        <v>5</v>
      </c>
      <c r="D10" s="9" t="s">
        <v>20</v>
      </c>
      <c r="E10" s="9" t="s">
        <v>21</v>
      </c>
      <c r="F10" s="9" t="s">
        <v>8</v>
      </c>
      <c r="G10" s="28"/>
      <c r="H10" s="28"/>
    </row>
    <row r="11" s="1" customFormat="true" ht="45.75" customHeight="true" spans="1:8">
      <c r="A11" s="18">
        <v>1</v>
      </c>
      <c r="B11" s="19" t="s">
        <v>22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55</v>
      </c>
      <c r="H11" s="31" t="s">
        <v>13</v>
      </c>
    </row>
    <row r="12" s="1" customFormat="true" ht="45.75" customHeight="true" spans="1:8">
      <c r="A12" s="18">
        <v>2</v>
      </c>
      <c r="B12" s="19" t="s">
        <v>24</v>
      </c>
      <c r="C12" s="20">
        <v>491</v>
      </c>
      <c r="D12" s="20">
        <v>80</v>
      </c>
      <c r="E12" s="29">
        <v>74</v>
      </c>
      <c r="F12" s="20">
        <f t="shared" si="0"/>
        <v>497</v>
      </c>
      <c r="G12" s="32" t="s">
        <v>76</v>
      </c>
      <c r="H12" s="31" t="s">
        <v>13</v>
      </c>
    </row>
    <row r="13" s="1" customFormat="true" ht="34.5" customHeight="true" spans="1:8">
      <c r="A13" s="18">
        <v>3</v>
      </c>
      <c r="B13" s="19" t="s">
        <v>36</v>
      </c>
      <c r="C13" s="20">
        <v>329.0696598</v>
      </c>
      <c r="D13" s="20">
        <v>0</v>
      </c>
      <c r="E13" s="21">
        <v>21.1492512</v>
      </c>
      <c r="F13" s="20">
        <f t="shared" si="0"/>
        <v>307.9204086</v>
      </c>
      <c r="G13" s="32" t="s">
        <v>37</v>
      </c>
      <c r="H13" s="31" t="s">
        <v>67</v>
      </c>
    </row>
    <row r="14" s="1" customFormat="true" ht="30" customHeight="true" spans="1:8">
      <c r="A14" s="18">
        <v>4</v>
      </c>
      <c r="B14" s="19" t="s">
        <v>26</v>
      </c>
      <c r="C14" s="21">
        <v>285.024</v>
      </c>
      <c r="D14" s="21">
        <v>32.563</v>
      </c>
      <c r="E14" s="21">
        <v>37.481</v>
      </c>
      <c r="F14" s="20">
        <f t="shared" si="0"/>
        <v>280.106</v>
      </c>
      <c r="G14" s="32" t="s">
        <v>27</v>
      </c>
      <c r="H14" s="31" t="s">
        <v>28</v>
      </c>
    </row>
    <row r="15" s="1" customFormat="true" ht="34.5" customHeight="true" spans="1:8">
      <c r="A15" s="18">
        <v>5</v>
      </c>
      <c r="B15" s="19" t="s">
        <v>31</v>
      </c>
      <c r="C15" s="21">
        <v>68.1</v>
      </c>
      <c r="D15" s="21">
        <v>13</v>
      </c>
      <c r="E15" s="21">
        <v>16.2</v>
      </c>
      <c r="F15" s="20">
        <f t="shared" si="0"/>
        <v>64.9</v>
      </c>
      <c r="G15" s="32" t="s">
        <v>32</v>
      </c>
      <c r="H15" s="31" t="s">
        <v>89</v>
      </c>
    </row>
    <row r="16" s="1" customFormat="true" ht="19.5" customHeight="true" spans="1:8">
      <c r="A16" s="18">
        <v>6</v>
      </c>
      <c r="B16" s="22" t="s">
        <v>29</v>
      </c>
      <c r="C16" s="21">
        <v>48</v>
      </c>
      <c r="D16" s="21">
        <v>17</v>
      </c>
      <c r="E16" s="21">
        <v>16</v>
      </c>
      <c r="F16" s="20">
        <f t="shared" si="0"/>
        <v>49</v>
      </c>
      <c r="G16" s="32" t="s">
        <v>30</v>
      </c>
      <c r="H16" s="31" t="s">
        <v>13</v>
      </c>
    </row>
    <row r="17" s="1" customFormat="true" ht="29.25" customHeight="true" spans="1:8">
      <c r="A17" s="18">
        <v>7</v>
      </c>
      <c r="B17" s="19" t="s">
        <v>41</v>
      </c>
      <c r="C17" s="21">
        <v>33.607004</v>
      </c>
      <c r="D17" s="21">
        <v>27.1309</v>
      </c>
      <c r="E17" s="21">
        <v>30.708562</v>
      </c>
      <c r="F17" s="20">
        <f t="shared" si="0"/>
        <v>30.029342</v>
      </c>
      <c r="G17" s="32" t="s">
        <v>42</v>
      </c>
      <c r="H17" s="31" t="s">
        <v>88</v>
      </c>
    </row>
    <row r="18" s="1" customFormat="true" ht="29.25" customHeight="true" spans="1:8">
      <c r="A18" s="18">
        <v>8</v>
      </c>
      <c r="B18" s="19" t="s">
        <v>44</v>
      </c>
      <c r="C18" s="20">
        <v>771</v>
      </c>
      <c r="D18" s="20">
        <v>165</v>
      </c>
      <c r="E18" s="21">
        <v>120</v>
      </c>
      <c r="F18" s="20">
        <f t="shared" si="0"/>
        <v>816</v>
      </c>
      <c r="G18" s="32" t="s">
        <v>45</v>
      </c>
      <c r="H18" s="31" t="s">
        <v>13</v>
      </c>
    </row>
    <row r="19" s="3" customFormat="true" ht="24" customHeight="true" spans="1:8">
      <c r="A19" s="34" t="s">
        <v>46</v>
      </c>
      <c r="B19" s="35"/>
      <c r="C19" s="24">
        <f>SUM(C11:C18)+C7+C5+C9</f>
        <v>2825.8006638</v>
      </c>
      <c r="D19" s="24">
        <f>SUM(D11:D18)+D7+D5+D9</f>
        <v>1176.5039</v>
      </c>
      <c r="E19" s="24">
        <f>SUM(E11:E18)+E7+E5+E9</f>
        <v>1150.5488132</v>
      </c>
      <c r="F19" s="24">
        <f>SUM(F11:F18)+F7+F5+F9</f>
        <v>2851.7557506</v>
      </c>
      <c r="G19" s="33"/>
      <c r="H19" s="33"/>
    </row>
    <row r="20" ht="66" customHeight="true" spans="1:8">
      <c r="A20" s="36" t="s">
        <v>103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6" orientation="landscape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view="pageBreakPreview" zoomScale="87" zoomScaleNormal="87" zoomScaleSheetLayoutView="87" workbookViewId="0">
      <selection activeCell="F9" sqref="F9:F16"/>
    </sheetView>
  </sheetViews>
  <sheetFormatPr defaultColWidth="9" defaultRowHeight="13.5" outlineLevelCol="7"/>
  <cols>
    <col min="1" max="1" width="5.625" style="4" customWidth="true"/>
    <col min="2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104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82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30.95" customHeight="true" spans="1:8">
      <c r="A5" s="11">
        <v>1</v>
      </c>
      <c r="B5" s="12" t="s">
        <v>105</v>
      </c>
      <c r="C5" s="13">
        <v>868.52</v>
      </c>
      <c r="D5" s="13">
        <v>0</v>
      </c>
      <c r="E5" s="13">
        <v>0</v>
      </c>
      <c r="F5" s="13">
        <v>0</v>
      </c>
      <c r="G5" s="26"/>
      <c r="H5" s="26"/>
    </row>
    <row r="6" s="1" customFormat="true" ht="30.95" customHeight="true" spans="1:8">
      <c r="A6" s="11" t="s">
        <v>3</v>
      </c>
      <c r="B6" s="14" t="s">
        <v>4</v>
      </c>
      <c r="C6" s="14" t="s">
        <v>5</v>
      </c>
      <c r="D6" s="15" t="s">
        <v>18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85</v>
      </c>
      <c r="C7" s="13">
        <v>0</v>
      </c>
      <c r="D7" s="13">
        <v>0</v>
      </c>
      <c r="E7" s="13">
        <v>152.7</v>
      </c>
      <c r="F7" s="27">
        <v>0</v>
      </c>
      <c r="G7" s="26"/>
      <c r="H7" s="26"/>
    </row>
    <row r="8" s="2" customFormat="true" ht="30.95" customHeight="true" spans="1:8">
      <c r="A8" s="16" t="s">
        <v>3</v>
      </c>
      <c r="B8" s="17" t="s">
        <v>100</v>
      </c>
      <c r="C8" s="17" t="s">
        <v>5</v>
      </c>
      <c r="D8" s="9" t="s">
        <v>20</v>
      </c>
      <c r="E8" s="9" t="s">
        <v>21</v>
      </c>
      <c r="F8" s="9" t="s">
        <v>8</v>
      </c>
      <c r="G8" s="28"/>
      <c r="H8" s="28"/>
    </row>
    <row r="9" s="1" customFormat="true" ht="45.75" customHeight="true" spans="1:8">
      <c r="A9" s="18">
        <v>1</v>
      </c>
      <c r="B9" s="19" t="s">
        <v>22</v>
      </c>
      <c r="C9" s="20">
        <v>935</v>
      </c>
      <c r="D9" s="20">
        <v>0</v>
      </c>
      <c r="E9" s="29">
        <v>0</v>
      </c>
      <c r="F9" s="20">
        <v>1446</v>
      </c>
      <c r="G9" s="30" t="s">
        <v>55</v>
      </c>
      <c r="H9" s="31" t="s">
        <v>13</v>
      </c>
    </row>
    <row r="10" s="1" customFormat="true" ht="45.75" customHeight="true" spans="1:8">
      <c r="A10" s="18">
        <v>2</v>
      </c>
      <c r="B10" s="19" t="s">
        <v>24</v>
      </c>
      <c r="C10" s="20">
        <v>525</v>
      </c>
      <c r="D10" s="20">
        <v>15</v>
      </c>
      <c r="E10" s="29">
        <v>49</v>
      </c>
      <c r="F10" s="20">
        <f t="shared" ref="F10:F16" si="0">C10+D10-E10</f>
        <v>491</v>
      </c>
      <c r="G10" s="32" t="s">
        <v>76</v>
      </c>
      <c r="H10" s="31" t="s">
        <v>13</v>
      </c>
    </row>
    <row r="11" s="1" customFormat="true" ht="34.5" customHeight="true" spans="1:8">
      <c r="A11" s="18">
        <v>3</v>
      </c>
      <c r="B11" s="19" t="s">
        <v>36</v>
      </c>
      <c r="C11" s="20">
        <v>347.6096598</v>
      </c>
      <c r="D11" s="20">
        <v>0</v>
      </c>
      <c r="E11" s="21">
        <v>18.54</v>
      </c>
      <c r="F11" s="20">
        <f t="shared" si="0"/>
        <v>329.0696598</v>
      </c>
      <c r="G11" s="32" t="s">
        <v>37</v>
      </c>
      <c r="H11" s="31" t="s">
        <v>67</v>
      </c>
    </row>
    <row r="12" s="1" customFormat="true" ht="30" customHeight="true" spans="1:8">
      <c r="A12" s="18">
        <v>4</v>
      </c>
      <c r="B12" s="19" t="s">
        <v>26</v>
      </c>
      <c r="C12" s="21">
        <v>308.624</v>
      </c>
      <c r="D12" s="21">
        <v>13.881</v>
      </c>
      <c r="E12" s="21">
        <v>37.481</v>
      </c>
      <c r="F12" s="20">
        <f t="shared" si="0"/>
        <v>285.024</v>
      </c>
      <c r="G12" s="32" t="s">
        <v>27</v>
      </c>
      <c r="H12" s="31" t="s">
        <v>28</v>
      </c>
    </row>
    <row r="13" s="1" customFormat="true" ht="34.5" customHeight="true" spans="1:8">
      <c r="A13" s="18">
        <v>5</v>
      </c>
      <c r="B13" s="19" t="s">
        <v>31</v>
      </c>
      <c r="C13" s="21">
        <v>67.5</v>
      </c>
      <c r="D13" s="21">
        <v>16.5</v>
      </c>
      <c r="E13" s="21">
        <v>15.9</v>
      </c>
      <c r="F13" s="20">
        <f t="shared" si="0"/>
        <v>68.1</v>
      </c>
      <c r="G13" s="32" t="s">
        <v>32</v>
      </c>
      <c r="H13" s="31" t="s">
        <v>89</v>
      </c>
    </row>
    <row r="14" s="1" customFormat="true" ht="19.5" customHeight="true" spans="1:8">
      <c r="A14" s="18">
        <v>6</v>
      </c>
      <c r="B14" s="22" t="s">
        <v>29</v>
      </c>
      <c r="C14" s="21">
        <v>58</v>
      </c>
      <c r="D14" s="21">
        <v>5</v>
      </c>
      <c r="E14" s="21">
        <v>15</v>
      </c>
      <c r="F14" s="20">
        <f t="shared" si="0"/>
        <v>48</v>
      </c>
      <c r="G14" s="32" t="s">
        <v>30</v>
      </c>
      <c r="H14" s="31" t="s">
        <v>13</v>
      </c>
    </row>
    <row r="15" s="1" customFormat="true" ht="29.25" customHeight="true" spans="1:8">
      <c r="A15" s="18">
        <v>7</v>
      </c>
      <c r="B15" s="19" t="s">
        <v>41</v>
      </c>
      <c r="C15" s="21">
        <v>38.423236</v>
      </c>
      <c r="D15" s="21">
        <v>18.69265</v>
      </c>
      <c r="E15" s="21">
        <v>23.508882</v>
      </c>
      <c r="F15" s="20">
        <f t="shared" si="0"/>
        <v>33.607004</v>
      </c>
      <c r="G15" s="32" t="s">
        <v>42</v>
      </c>
      <c r="H15" s="31" t="s">
        <v>88</v>
      </c>
    </row>
    <row r="16" s="1" customFormat="true" ht="29.25" customHeight="true" spans="1:8">
      <c r="A16" s="18">
        <v>8</v>
      </c>
      <c r="B16" s="19" t="s">
        <v>44</v>
      </c>
      <c r="C16" s="20">
        <v>699</v>
      </c>
      <c r="D16" s="20">
        <v>132</v>
      </c>
      <c r="E16" s="21">
        <v>60</v>
      </c>
      <c r="F16" s="20">
        <f t="shared" si="0"/>
        <v>771</v>
      </c>
      <c r="G16" s="32" t="s">
        <v>45</v>
      </c>
      <c r="H16" s="31" t="s">
        <v>13</v>
      </c>
    </row>
    <row r="17" s="3" customFormat="true" ht="24" customHeight="true" spans="1:8">
      <c r="A17" s="34" t="s">
        <v>46</v>
      </c>
      <c r="B17" s="35"/>
      <c r="C17" s="24">
        <f>SUM(C9:C16)+C7+C5</f>
        <v>3847.6768958</v>
      </c>
      <c r="D17" s="24">
        <f>SUM(D9:D16)+D7+D5</f>
        <v>201.07365</v>
      </c>
      <c r="E17" s="24">
        <f>SUM(E9:E16)+E7+E5</f>
        <v>372.129882</v>
      </c>
      <c r="F17" s="24">
        <f>SUM(F9:F16)+F7+F5</f>
        <v>3471.8006638</v>
      </c>
      <c r="G17" s="33"/>
      <c r="H17" s="33"/>
    </row>
    <row r="18" ht="66" customHeight="true" spans="1:8">
      <c r="A18" s="36" t="s">
        <v>106</v>
      </c>
      <c r="B18" s="25"/>
      <c r="C18" s="25"/>
      <c r="D18" s="25"/>
      <c r="E18" s="25"/>
      <c r="F18" s="25"/>
      <c r="G18" s="25"/>
      <c r="H18" s="25"/>
    </row>
    <row r="19" ht="20.25" customHeight="true"/>
  </sheetData>
  <mergeCells count="4">
    <mergeCell ref="A2:H2"/>
    <mergeCell ref="A3:H3"/>
    <mergeCell ref="A17:B17"/>
    <mergeCell ref="A18:H18"/>
  </mergeCells>
  <pageMargins left="0.196503208378169" right="0.196503208378169" top="0.0388840257417499" bottom="0.0388840257417499" header="0.118040803849228" footer="0.118040803849228"/>
  <pageSetup paperSize="9" scale="99" orientation="landscape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view="pageBreakPreview" zoomScale="87" zoomScaleNormal="87" zoomScaleSheetLayoutView="87" workbookViewId="0">
      <selection activeCell="G6" sqref="G6"/>
    </sheetView>
  </sheetViews>
  <sheetFormatPr defaultColWidth="9" defaultRowHeight="13.5" outlineLevelCol="7"/>
  <cols>
    <col min="1" max="1" width="5.625" style="4" customWidth="true"/>
    <col min="2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107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82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30.95" customHeight="true" spans="1:8">
      <c r="A5" s="11">
        <v>1</v>
      </c>
      <c r="B5" s="12" t="s">
        <v>105</v>
      </c>
      <c r="C5" s="13">
        <v>709</v>
      </c>
      <c r="D5" s="13">
        <v>159.52</v>
      </c>
      <c r="E5" s="13">
        <v>0</v>
      </c>
      <c r="F5" s="13">
        <f>C5+D5-E5</f>
        <v>868.52</v>
      </c>
      <c r="G5" s="26"/>
      <c r="H5" s="26"/>
    </row>
    <row r="6" s="1" customFormat="true" ht="30.95" customHeight="true" spans="1:8">
      <c r="A6" s="11" t="s">
        <v>3</v>
      </c>
      <c r="B6" s="14" t="s">
        <v>4</v>
      </c>
      <c r="C6" s="14" t="s">
        <v>5</v>
      </c>
      <c r="D6" s="15" t="s">
        <v>18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85</v>
      </c>
      <c r="C7" s="13">
        <v>162.9</v>
      </c>
      <c r="D7" s="13">
        <v>0</v>
      </c>
      <c r="E7" s="13">
        <v>162.9</v>
      </c>
      <c r="F7" s="27">
        <v>0</v>
      </c>
      <c r="G7" s="26"/>
      <c r="H7" s="26"/>
    </row>
    <row r="8" s="2" customFormat="true" ht="30.95" customHeight="true" spans="1:8">
      <c r="A8" s="16" t="s">
        <v>3</v>
      </c>
      <c r="B8" s="17" t="s">
        <v>100</v>
      </c>
      <c r="C8" s="17" t="s">
        <v>5</v>
      </c>
      <c r="D8" s="9" t="s">
        <v>20</v>
      </c>
      <c r="E8" s="9" t="s">
        <v>21</v>
      </c>
      <c r="F8" s="9" t="s">
        <v>8</v>
      </c>
      <c r="G8" s="28"/>
      <c r="H8" s="28"/>
    </row>
    <row r="9" s="1" customFormat="true" ht="45.75" customHeight="true" spans="1:8">
      <c r="A9" s="18">
        <v>1</v>
      </c>
      <c r="B9" s="19" t="s">
        <v>22</v>
      </c>
      <c r="C9" s="20">
        <v>935</v>
      </c>
      <c r="D9" s="20">
        <v>0</v>
      </c>
      <c r="E9" s="29">
        <v>0</v>
      </c>
      <c r="F9" s="20">
        <f t="shared" ref="F9:F16" si="0">C9+D9-E9</f>
        <v>935</v>
      </c>
      <c r="G9" s="30" t="s">
        <v>55</v>
      </c>
      <c r="H9" s="31" t="s">
        <v>13</v>
      </c>
    </row>
    <row r="10" s="1" customFormat="true" ht="45.75" customHeight="true" spans="1:8">
      <c r="A10" s="18">
        <v>2</v>
      </c>
      <c r="B10" s="19" t="s">
        <v>24</v>
      </c>
      <c r="C10" s="20">
        <v>560</v>
      </c>
      <c r="D10" s="20">
        <v>20</v>
      </c>
      <c r="E10" s="29">
        <v>55</v>
      </c>
      <c r="F10" s="20">
        <f t="shared" si="0"/>
        <v>525</v>
      </c>
      <c r="G10" s="32" t="s">
        <v>76</v>
      </c>
      <c r="H10" s="31" t="s">
        <v>13</v>
      </c>
    </row>
    <row r="11" s="1" customFormat="true" ht="30" customHeight="true" spans="1:8">
      <c r="A11" s="18">
        <v>3</v>
      </c>
      <c r="B11" s="19" t="s">
        <v>26</v>
      </c>
      <c r="C11" s="21">
        <v>359.643</v>
      </c>
      <c r="D11" s="21">
        <v>140.125</v>
      </c>
      <c r="E11" s="21">
        <v>191.144</v>
      </c>
      <c r="F11" s="20">
        <f t="shared" si="0"/>
        <v>308.624</v>
      </c>
      <c r="G11" s="32" t="s">
        <v>27</v>
      </c>
      <c r="H11" s="31" t="s">
        <v>28</v>
      </c>
    </row>
    <row r="12" s="1" customFormat="true" ht="34.5" customHeight="true" spans="1:8">
      <c r="A12" s="18">
        <v>4</v>
      </c>
      <c r="B12" s="19" t="s">
        <v>36</v>
      </c>
      <c r="C12" s="20">
        <v>295</v>
      </c>
      <c r="D12" s="20">
        <v>75.1009</v>
      </c>
      <c r="E12" s="21">
        <v>22.4912402</v>
      </c>
      <c r="F12" s="20">
        <f t="shared" si="0"/>
        <v>347.6096598</v>
      </c>
      <c r="G12" s="32" t="s">
        <v>37</v>
      </c>
      <c r="H12" s="31" t="s">
        <v>67</v>
      </c>
    </row>
    <row r="13" s="1" customFormat="true" ht="19.5" customHeight="true" spans="1:8">
      <c r="A13" s="18">
        <v>5</v>
      </c>
      <c r="B13" s="22" t="s">
        <v>29</v>
      </c>
      <c r="C13" s="21">
        <v>73</v>
      </c>
      <c r="D13" s="21">
        <v>2</v>
      </c>
      <c r="E13" s="21">
        <v>17</v>
      </c>
      <c r="F13" s="20">
        <f t="shared" si="0"/>
        <v>58</v>
      </c>
      <c r="G13" s="32" t="s">
        <v>30</v>
      </c>
      <c r="H13" s="31" t="s">
        <v>13</v>
      </c>
    </row>
    <row r="14" s="1" customFormat="true" ht="34.5" customHeight="true" spans="1:8">
      <c r="A14" s="18">
        <v>6</v>
      </c>
      <c r="B14" s="19" t="s">
        <v>31</v>
      </c>
      <c r="C14" s="21">
        <v>67.8</v>
      </c>
      <c r="D14" s="21">
        <v>16</v>
      </c>
      <c r="E14" s="21">
        <v>16.3</v>
      </c>
      <c r="F14" s="20">
        <f t="shared" si="0"/>
        <v>67.5</v>
      </c>
      <c r="G14" s="32" t="s">
        <v>32</v>
      </c>
      <c r="H14" s="31" t="s">
        <v>89</v>
      </c>
    </row>
    <row r="15" s="1" customFormat="true" ht="29.25" customHeight="true" spans="1:8">
      <c r="A15" s="18">
        <v>7</v>
      </c>
      <c r="B15" s="19" t="s">
        <v>41</v>
      </c>
      <c r="C15" s="21">
        <v>67.164526</v>
      </c>
      <c r="D15" s="21">
        <v>2.292</v>
      </c>
      <c r="E15" s="21">
        <v>31.03329</v>
      </c>
      <c r="F15" s="20">
        <f t="shared" si="0"/>
        <v>38.423236</v>
      </c>
      <c r="G15" s="32" t="s">
        <v>42</v>
      </c>
      <c r="H15" s="31" t="s">
        <v>88</v>
      </c>
    </row>
    <row r="16" s="1" customFormat="true" ht="29.25" customHeight="true" spans="1:8">
      <c r="A16" s="18">
        <v>8</v>
      </c>
      <c r="B16" s="19" t="s">
        <v>44</v>
      </c>
      <c r="C16" s="20">
        <v>485</v>
      </c>
      <c r="D16" s="20">
        <v>264</v>
      </c>
      <c r="E16" s="21">
        <v>50</v>
      </c>
      <c r="F16" s="20">
        <f t="shared" si="0"/>
        <v>699</v>
      </c>
      <c r="G16" s="32" t="s">
        <v>45</v>
      </c>
      <c r="H16" s="31" t="s">
        <v>13</v>
      </c>
    </row>
    <row r="17" s="3" customFormat="true" ht="30.95" customHeight="true" spans="1:8">
      <c r="A17" s="23" t="s">
        <v>46</v>
      </c>
      <c r="B17" s="23"/>
      <c r="C17" s="24">
        <f>SUM(C9:C16)+C7+C5</f>
        <v>3714.507526</v>
      </c>
      <c r="D17" s="24">
        <f>SUM(D9:D16)+D7+D5</f>
        <v>679.0379</v>
      </c>
      <c r="E17" s="24">
        <f>SUM(E9:E16)+E7+E5</f>
        <v>545.8685302</v>
      </c>
      <c r="F17" s="24">
        <f>SUM(F9:F16)+F7+F5</f>
        <v>3847.6768958</v>
      </c>
      <c r="G17" s="33"/>
      <c r="H17" s="33"/>
    </row>
    <row r="18" ht="51" customHeight="true" spans="1:8">
      <c r="A18" s="25" t="s">
        <v>108</v>
      </c>
      <c r="B18" s="25"/>
      <c r="C18" s="25"/>
      <c r="D18" s="25"/>
      <c r="E18" s="25"/>
      <c r="F18" s="25"/>
      <c r="G18" s="25"/>
      <c r="H18" s="25"/>
    </row>
    <row r="19" ht="20.25" customHeight="true"/>
  </sheetData>
  <mergeCells count="4">
    <mergeCell ref="A2:H2"/>
    <mergeCell ref="A3:H3"/>
    <mergeCell ref="A17:B17"/>
    <mergeCell ref="A18:H18"/>
  </mergeCells>
  <pageMargins left="0.196503208378169" right="0.196503208378169" top="0.0388840257417499" bottom="0.0388840257417499" header="0.118040803849228" footer="0.118040803849228"/>
  <pageSetup paperSize="9" fitToHeight="0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workbookViewId="0">
      <selection activeCell="Q17" sqref="Q17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47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18" customHeight="true" spans="1:8">
      <c r="A3" s="43" t="s">
        <v>52</v>
      </c>
      <c r="B3" s="43"/>
      <c r="C3" s="43"/>
      <c r="D3" s="43"/>
      <c r="E3" s="43"/>
      <c r="F3" s="43"/>
      <c r="G3" s="43"/>
      <c r="H3" s="43"/>
    </row>
    <row r="4" s="1" customFormat="true" ht="24.95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4.95" customHeight="true" spans="1:8">
      <c r="A5" s="45">
        <v>1</v>
      </c>
      <c r="B5" s="46" t="s">
        <v>49</v>
      </c>
      <c r="C5" s="47">
        <v>0</v>
      </c>
      <c r="D5" s="47">
        <v>0</v>
      </c>
      <c r="E5" s="47">
        <v>0</v>
      </c>
      <c r="F5" s="47">
        <f>C5+D5-E5</f>
        <v>0</v>
      </c>
      <c r="G5" s="59" t="s">
        <v>12</v>
      </c>
      <c r="H5" s="59" t="s">
        <v>13</v>
      </c>
    </row>
    <row r="6" s="1" customFormat="true" ht="24.95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4.95" customHeight="true" spans="1:8">
      <c r="A7" s="45">
        <v>1</v>
      </c>
      <c r="B7" s="46" t="s">
        <v>16</v>
      </c>
      <c r="C7" s="47">
        <v>0</v>
      </c>
      <c r="D7" s="47">
        <v>0</v>
      </c>
      <c r="E7" s="47">
        <v>0</v>
      </c>
      <c r="F7" s="47">
        <v>0</v>
      </c>
      <c r="G7" s="59" t="s">
        <v>17</v>
      </c>
      <c r="H7" s="59" t="s">
        <v>13</v>
      </c>
    </row>
    <row r="8" s="1" customFormat="true" ht="24.95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4.95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4.95" customHeight="true" spans="1:8">
      <c r="A10" s="44" t="s">
        <v>3</v>
      </c>
      <c r="B10" s="49" t="s">
        <v>50</v>
      </c>
      <c r="C10" s="48" t="s">
        <v>5</v>
      </c>
      <c r="D10" s="44" t="s">
        <v>20</v>
      </c>
      <c r="E10" s="44" t="s">
        <v>21</v>
      </c>
      <c r="F10" s="62" t="s">
        <v>8</v>
      </c>
      <c r="G10" s="49"/>
      <c r="H10" s="49"/>
    </row>
    <row r="11" s="1" customFormat="true" ht="24.95" customHeight="true" spans="1:10">
      <c r="A11" s="45">
        <v>1</v>
      </c>
      <c r="B11" s="46" t="s">
        <v>22</v>
      </c>
      <c r="C11" s="47">
        <v>190</v>
      </c>
      <c r="D11" s="47">
        <v>108</v>
      </c>
      <c r="E11" s="47">
        <v>201</v>
      </c>
      <c r="F11" s="47">
        <f t="shared" ref="F11:F20" si="0">C11+D11-E11</f>
        <v>97</v>
      </c>
      <c r="G11" s="60" t="s">
        <v>23</v>
      </c>
      <c r="H11" s="61" t="s">
        <v>13</v>
      </c>
      <c r="J11" s="37"/>
    </row>
    <row r="12" s="1" customFormat="true" ht="24.95" customHeight="true" spans="1:10">
      <c r="A12" s="45">
        <v>2</v>
      </c>
      <c r="B12" s="46" t="s">
        <v>24</v>
      </c>
      <c r="C12" s="47">
        <v>299.8</v>
      </c>
      <c r="D12" s="47">
        <v>96.8</v>
      </c>
      <c r="E12" s="47">
        <v>28.6</v>
      </c>
      <c r="F12" s="47">
        <f t="shared" si="0"/>
        <v>368</v>
      </c>
      <c r="G12" s="61" t="s">
        <v>25</v>
      </c>
      <c r="H12" s="61" t="s">
        <v>13</v>
      </c>
      <c r="J12" s="37"/>
    </row>
    <row r="13" s="1" customFormat="true" ht="24.95" customHeight="true" spans="1:10">
      <c r="A13" s="45">
        <v>3</v>
      </c>
      <c r="B13" s="46" t="s">
        <v>26</v>
      </c>
      <c r="C13" s="47">
        <v>282.95</v>
      </c>
      <c r="D13" s="47">
        <v>65.19</v>
      </c>
      <c r="E13" s="47">
        <v>51.9</v>
      </c>
      <c r="F13" s="47">
        <f t="shared" si="0"/>
        <v>296.24</v>
      </c>
      <c r="G13" s="61" t="s">
        <v>27</v>
      </c>
      <c r="H13" s="61" t="s">
        <v>28</v>
      </c>
      <c r="J13" s="37"/>
    </row>
    <row r="14" s="1" customFormat="true" ht="24.95" customHeight="true" spans="1:10">
      <c r="A14" s="45">
        <v>4</v>
      </c>
      <c r="B14" s="46" t="s">
        <v>29</v>
      </c>
      <c r="C14" s="47">
        <v>78</v>
      </c>
      <c r="D14" s="47">
        <v>8</v>
      </c>
      <c r="E14" s="47">
        <v>14</v>
      </c>
      <c r="F14" s="47">
        <f t="shared" si="0"/>
        <v>72</v>
      </c>
      <c r="G14" s="61" t="s">
        <v>30</v>
      </c>
      <c r="H14" s="61" t="s">
        <v>13</v>
      </c>
      <c r="J14" s="37"/>
    </row>
    <row r="15" s="1" customFormat="true" ht="24.95" customHeight="true" spans="1:10">
      <c r="A15" s="45">
        <v>5</v>
      </c>
      <c r="B15" s="59" t="s">
        <v>34</v>
      </c>
      <c r="C15" s="47">
        <v>86.06</v>
      </c>
      <c r="D15" s="47">
        <v>0.7</v>
      </c>
      <c r="E15" s="47">
        <v>17.41</v>
      </c>
      <c r="F15" s="47">
        <f t="shared" si="0"/>
        <v>69.35</v>
      </c>
      <c r="G15" s="61" t="s">
        <v>35</v>
      </c>
      <c r="H15" s="61" t="s">
        <v>13</v>
      </c>
      <c r="J15" s="37"/>
    </row>
    <row r="16" s="1" customFormat="true" ht="24.95" customHeight="true" spans="1:10">
      <c r="A16" s="45">
        <v>6</v>
      </c>
      <c r="B16" s="46" t="s">
        <v>36</v>
      </c>
      <c r="C16" s="47">
        <v>65.52</v>
      </c>
      <c r="D16" s="47">
        <v>0</v>
      </c>
      <c r="E16" s="47">
        <v>21</v>
      </c>
      <c r="F16" s="47">
        <f t="shared" si="0"/>
        <v>44.52</v>
      </c>
      <c r="G16" s="61" t="s">
        <v>37</v>
      </c>
      <c r="H16" s="61" t="s">
        <v>38</v>
      </c>
      <c r="J16" s="37"/>
    </row>
    <row r="17" s="1" customFormat="true" ht="24.95" customHeight="true" spans="1:10">
      <c r="A17" s="45">
        <v>7</v>
      </c>
      <c r="B17" s="46" t="s">
        <v>41</v>
      </c>
      <c r="C17" s="47">
        <v>45.37</v>
      </c>
      <c r="D17" s="47">
        <v>42.5</v>
      </c>
      <c r="E17" s="47">
        <v>44.4</v>
      </c>
      <c r="F17" s="47">
        <f t="shared" si="0"/>
        <v>43.47</v>
      </c>
      <c r="G17" s="61" t="s">
        <v>42</v>
      </c>
      <c r="H17" s="61" t="s">
        <v>43</v>
      </c>
      <c r="J17" s="37"/>
    </row>
    <row r="18" s="1" customFormat="true" ht="24.95" customHeight="true" spans="1:10">
      <c r="A18" s="45">
        <v>8</v>
      </c>
      <c r="B18" s="46" t="s">
        <v>31</v>
      </c>
      <c r="C18" s="47">
        <v>36.7</v>
      </c>
      <c r="D18" s="47">
        <v>15</v>
      </c>
      <c r="E18" s="47">
        <v>17.5</v>
      </c>
      <c r="F18" s="47">
        <f t="shared" si="0"/>
        <v>34.2</v>
      </c>
      <c r="G18" s="61" t="s">
        <v>32</v>
      </c>
      <c r="H18" s="61" t="s">
        <v>33</v>
      </c>
      <c r="J18" s="37"/>
    </row>
    <row r="19" s="1" customFormat="true" ht="24.95" customHeight="true" spans="1:10">
      <c r="A19" s="45">
        <v>9</v>
      </c>
      <c r="B19" s="59" t="s">
        <v>39</v>
      </c>
      <c r="C19" s="47">
        <v>24.91</v>
      </c>
      <c r="D19" s="47">
        <v>28.03</v>
      </c>
      <c r="E19" s="47">
        <v>20.94</v>
      </c>
      <c r="F19" s="47">
        <f t="shared" si="0"/>
        <v>32</v>
      </c>
      <c r="G19" s="61" t="s">
        <v>40</v>
      </c>
      <c r="H19" s="61" t="s">
        <v>28</v>
      </c>
      <c r="J19" s="37"/>
    </row>
    <row r="20" s="1" customFormat="true" ht="24.95" customHeight="true" spans="1:10">
      <c r="A20" s="45">
        <v>10</v>
      </c>
      <c r="B20" s="46" t="s">
        <v>44</v>
      </c>
      <c r="C20" s="47">
        <v>199.8</v>
      </c>
      <c r="D20" s="47">
        <v>0</v>
      </c>
      <c r="E20" s="47">
        <v>24.4</v>
      </c>
      <c r="F20" s="47">
        <f t="shared" si="0"/>
        <v>175.4</v>
      </c>
      <c r="G20" s="61" t="s">
        <v>45</v>
      </c>
      <c r="H20" s="61" t="s">
        <v>13</v>
      </c>
      <c r="J20" s="37"/>
    </row>
    <row r="21" s="3" customFormat="true" ht="24.95" customHeight="true" spans="1:8">
      <c r="A21" s="52" t="s">
        <v>46</v>
      </c>
      <c r="B21" s="53"/>
      <c r="C21" s="54">
        <f>SUM(C11:C20)+C7+C5+C9</f>
        <v>1309.11</v>
      </c>
      <c r="D21" s="54">
        <f>SUM(D11:D20)+D7+D5+D9</f>
        <v>364.22</v>
      </c>
      <c r="E21" s="54">
        <f>SUM(E11:E20)+E7+E5+E9</f>
        <v>441.15</v>
      </c>
      <c r="F21" s="54">
        <f>SUM(F11:F20)+F7+F5+F9</f>
        <v>1232.18</v>
      </c>
      <c r="G21" s="57"/>
      <c r="H21" s="63"/>
    </row>
    <row r="22" ht="21.95" customHeight="true"/>
  </sheetData>
  <mergeCells count="3">
    <mergeCell ref="A2:H2"/>
    <mergeCell ref="A3:H3"/>
    <mergeCell ref="A21:B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topLeftCell="A7" workbookViewId="0">
      <selection activeCell="A11" sqref="A11:A20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47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18" customHeight="true" spans="1:8">
      <c r="A3" s="43" t="s">
        <v>53</v>
      </c>
      <c r="B3" s="43"/>
      <c r="C3" s="43"/>
      <c r="D3" s="43"/>
      <c r="E3" s="43"/>
      <c r="F3" s="43"/>
      <c r="G3" s="43"/>
      <c r="H3" s="43"/>
    </row>
    <row r="4" s="1" customFormat="true" ht="24.95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4.95" customHeight="true" spans="1:8">
      <c r="A5" s="45">
        <v>1</v>
      </c>
      <c r="B5" s="46" t="s">
        <v>49</v>
      </c>
      <c r="C5" s="47">
        <v>0</v>
      </c>
      <c r="D5" s="47">
        <v>0</v>
      </c>
      <c r="E5" s="47">
        <v>0</v>
      </c>
      <c r="F5" s="47">
        <f>C5+D5-E5</f>
        <v>0</v>
      </c>
      <c r="G5" s="59" t="s">
        <v>12</v>
      </c>
      <c r="H5" s="59" t="s">
        <v>13</v>
      </c>
    </row>
    <row r="6" s="1" customFormat="true" ht="24.95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4.95" customHeight="true" spans="1:8">
      <c r="A7" s="45">
        <v>1</v>
      </c>
      <c r="B7" s="46" t="s">
        <v>16</v>
      </c>
      <c r="C7" s="47">
        <v>0</v>
      </c>
      <c r="D7" s="47">
        <v>0</v>
      </c>
      <c r="E7" s="47">
        <v>0</v>
      </c>
      <c r="F7" s="47">
        <v>0</v>
      </c>
      <c r="G7" s="59" t="s">
        <v>17</v>
      </c>
      <c r="H7" s="59" t="s">
        <v>13</v>
      </c>
    </row>
    <row r="8" s="1" customFormat="true" ht="24.95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4.95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4.95" customHeight="true" spans="1:8">
      <c r="A10" s="44" t="s">
        <v>3</v>
      </c>
      <c r="B10" s="49" t="s">
        <v>50</v>
      </c>
      <c r="C10" s="48" t="s">
        <v>5</v>
      </c>
      <c r="D10" s="44" t="s">
        <v>20</v>
      </c>
      <c r="E10" s="44" t="s">
        <v>21</v>
      </c>
      <c r="F10" s="62" t="s">
        <v>8</v>
      </c>
      <c r="G10" s="49"/>
      <c r="H10" s="49"/>
    </row>
    <row r="11" s="1" customFormat="true" ht="24.95" customHeight="true" spans="1:10">
      <c r="A11" s="45">
        <v>1</v>
      </c>
      <c r="B11" s="46" t="s">
        <v>22</v>
      </c>
      <c r="C11" s="47">
        <v>200</v>
      </c>
      <c r="D11" s="47">
        <v>52</v>
      </c>
      <c r="E11" s="47">
        <v>62</v>
      </c>
      <c r="F11" s="47">
        <f t="shared" ref="F11:F20" si="0">C11+D11-E11</f>
        <v>190</v>
      </c>
      <c r="G11" s="60" t="s">
        <v>23</v>
      </c>
      <c r="H11" s="61" t="s">
        <v>13</v>
      </c>
      <c r="J11" s="37"/>
    </row>
    <row r="12" s="1" customFormat="true" ht="24.95" customHeight="true" spans="1:10">
      <c r="A12" s="45">
        <v>2</v>
      </c>
      <c r="B12" s="46" t="s">
        <v>24</v>
      </c>
      <c r="C12" s="47">
        <v>505.2</v>
      </c>
      <c r="D12" s="47">
        <v>132.8</v>
      </c>
      <c r="E12" s="47">
        <v>338.2</v>
      </c>
      <c r="F12" s="47">
        <f t="shared" si="0"/>
        <v>299.8</v>
      </c>
      <c r="G12" s="61" t="s">
        <v>25</v>
      </c>
      <c r="H12" s="61" t="s">
        <v>13</v>
      </c>
      <c r="J12" s="37"/>
    </row>
    <row r="13" s="1" customFormat="true" ht="24.95" customHeight="true" spans="1:10">
      <c r="A13" s="45">
        <v>3</v>
      </c>
      <c r="B13" s="46" t="s">
        <v>26</v>
      </c>
      <c r="C13" s="47">
        <v>360.39</v>
      </c>
      <c r="D13" s="47">
        <v>21.06</v>
      </c>
      <c r="E13" s="47">
        <v>98.5</v>
      </c>
      <c r="F13" s="47">
        <f t="shared" si="0"/>
        <v>282.95</v>
      </c>
      <c r="G13" s="61" t="s">
        <v>27</v>
      </c>
      <c r="H13" s="61" t="s">
        <v>28</v>
      </c>
      <c r="J13" s="37"/>
    </row>
    <row r="14" s="1" customFormat="true" ht="24.95" customHeight="true" spans="1:10">
      <c r="A14" s="45">
        <v>4</v>
      </c>
      <c r="B14" s="59" t="s">
        <v>34</v>
      </c>
      <c r="C14" s="47">
        <v>52.2</v>
      </c>
      <c r="D14" s="47">
        <v>44.6</v>
      </c>
      <c r="E14" s="47">
        <v>10.74</v>
      </c>
      <c r="F14" s="47">
        <f t="shared" si="0"/>
        <v>86.06</v>
      </c>
      <c r="G14" s="61" t="s">
        <v>35</v>
      </c>
      <c r="H14" s="61" t="s">
        <v>13</v>
      </c>
      <c r="J14" s="37"/>
    </row>
    <row r="15" s="1" customFormat="true" ht="24.95" customHeight="true" spans="1:10">
      <c r="A15" s="45">
        <v>5</v>
      </c>
      <c r="B15" s="46" t="s">
        <v>29</v>
      </c>
      <c r="C15" s="47">
        <v>75</v>
      </c>
      <c r="D15" s="47">
        <v>26</v>
      </c>
      <c r="E15" s="47">
        <v>23</v>
      </c>
      <c r="F15" s="47">
        <f t="shared" si="0"/>
        <v>78</v>
      </c>
      <c r="G15" s="61" t="s">
        <v>30</v>
      </c>
      <c r="H15" s="61" t="s">
        <v>13</v>
      </c>
      <c r="J15" s="37"/>
    </row>
    <row r="16" s="1" customFormat="true" ht="24.95" customHeight="true" spans="1:10">
      <c r="A16" s="45">
        <v>6</v>
      </c>
      <c r="B16" s="46" t="s">
        <v>36</v>
      </c>
      <c r="C16" s="47">
        <v>57.22</v>
      </c>
      <c r="D16" s="47">
        <v>29</v>
      </c>
      <c r="E16" s="47">
        <v>20.7</v>
      </c>
      <c r="F16" s="47">
        <f t="shared" si="0"/>
        <v>65.52</v>
      </c>
      <c r="G16" s="61" t="s">
        <v>37</v>
      </c>
      <c r="H16" s="61" t="s">
        <v>38</v>
      </c>
      <c r="J16" s="37"/>
    </row>
    <row r="17" s="1" customFormat="true" ht="24.95" customHeight="true" spans="1:10">
      <c r="A17" s="45">
        <v>7</v>
      </c>
      <c r="B17" s="46" t="s">
        <v>41</v>
      </c>
      <c r="C17" s="47">
        <v>39.6</v>
      </c>
      <c r="D17" s="47">
        <v>67.49</v>
      </c>
      <c r="E17" s="47">
        <v>61.72</v>
      </c>
      <c r="F17" s="47">
        <f t="shared" si="0"/>
        <v>45.37</v>
      </c>
      <c r="G17" s="61" t="s">
        <v>42</v>
      </c>
      <c r="H17" s="61" t="s">
        <v>43</v>
      </c>
      <c r="J17" s="37"/>
    </row>
    <row r="18" s="1" customFormat="true" ht="24.95" customHeight="true" spans="1:10">
      <c r="A18" s="45">
        <v>8</v>
      </c>
      <c r="B18" s="46" t="s">
        <v>31</v>
      </c>
      <c r="C18" s="47">
        <v>35.9</v>
      </c>
      <c r="D18" s="47">
        <v>22.3</v>
      </c>
      <c r="E18" s="47">
        <v>21.5</v>
      </c>
      <c r="F18" s="47">
        <f t="shared" si="0"/>
        <v>36.7</v>
      </c>
      <c r="G18" s="61" t="s">
        <v>32</v>
      </c>
      <c r="H18" s="61" t="s">
        <v>33</v>
      </c>
      <c r="J18" s="37"/>
    </row>
    <row r="19" s="1" customFormat="true" ht="24.95" customHeight="true" spans="1:10">
      <c r="A19" s="45">
        <v>9</v>
      </c>
      <c r="B19" s="59" t="s">
        <v>39</v>
      </c>
      <c r="C19" s="47">
        <v>12.9</v>
      </c>
      <c r="D19" s="47">
        <v>42.15</v>
      </c>
      <c r="E19" s="47">
        <v>30.14</v>
      </c>
      <c r="F19" s="47">
        <f t="shared" si="0"/>
        <v>24.91</v>
      </c>
      <c r="G19" s="61" t="s">
        <v>40</v>
      </c>
      <c r="H19" s="61" t="s">
        <v>28</v>
      </c>
      <c r="J19" s="37"/>
    </row>
    <row r="20" s="1" customFormat="true" ht="24.95" customHeight="true" spans="1:10">
      <c r="A20" s="45">
        <v>10</v>
      </c>
      <c r="B20" s="46" t="s">
        <v>44</v>
      </c>
      <c r="C20" s="47">
        <v>226.5</v>
      </c>
      <c r="D20" s="47">
        <v>0</v>
      </c>
      <c r="E20" s="47">
        <v>26.7</v>
      </c>
      <c r="F20" s="47">
        <f t="shared" si="0"/>
        <v>199.8</v>
      </c>
      <c r="G20" s="61" t="s">
        <v>45</v>
      </c>
      <c r="H20" s="61" t="s">
        <v>13</v>
      </c>
      <c r="J20" s="37"/>
    </row>
    <row r="21" s="3" customFormat="true" ht="24.95" customHeight="true" spans="1:8">
      <c r="A21" s="52" t="s">
        <v>46</v>
      </c>
      <c r="B21" s="53"/>
      <c r="C21" s="54">
        <f>SUM(C11:C20)+C7+C5+C9</f>
        <v>1564.91</v>
      </c>
      <c r="D21" s="54">
        <f>SUM(D11:D20)+D7+D5+D9</f>
        <v>437.4</v>
      </c>
      <c r="E21" s="54">
        <f>SUM(E11:E20)+E7+E5+E9</f>
        <v>693.2</v>
      </c>
      <c r="F21" s="54">
        <f>SUM(F11:F20)+F7+F5+F9</f>
        <v>1309.11</v>
      </c>
      <c r="G21" s="57"/>
      <c r="H21" s="63"/>
    </row>
    <row r="22" ht="21.95" customHeight="true"/>
  </sheetData>
  <mergeCells count="3">
    <mergeCell ref="A2:H2"/>
    <mergeCell ref="A3:H3"/>
    <mergeCell ref="A21:B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topLeftCell="A7" workbookViewId="0">
      <selection activeCell="D17" sqref="D17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47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54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49</v>
      </c>
      <c r="C5" s="47">
        <v>102</v>
      </c>
      <c r="D5" s="47">
        <v>0</v>
      </c>
      <c r="E5" s="47">
        <v>102</v>
      </c>
      <c r="F5" s="47">
        <f>C5+D5-E5</f>
        <v>0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0</v>
      </c>
      <c r="D7" s="47">
        <v>0</v>
      </c>
      <c r="E7" s="47">
        <v>0</v>
      </c>
      <c r="F7" s="47">
        <v>0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50</v>
      </c>
      <c r="C10" s="48" t="s">
        <v>5</v>
      </c>
      <c r="D10" s="44" t="s">
        <v>20</v>
      </c>
      <c r="E10" s="44" t="s">
        <v>21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22</v>
      </c>
      <c r="C11" s="47">
        <v>220</v>
      </c>
      <c r="D11" s="47">
        <v>42</v>
      </c>
      <c r="E11" s="47">
        <v>62</v>
      </c>
      <c r="F11" s="47">
        <f t="shared" ref="F11:F19" si="0">C11+D11-E11</f>
        <v>200</v>
      </c>
      <c r="G11" s="60" t="s">
        <v>55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24</v>
      </c>
      <c r="C12" s="47">
        <v>601</v>
      </c>
      <c r="D12" s="47">
        <v>57</v>
      </c>
      <c r="E12" s="47">
        <v>152.8</v>
      </c>
      <c r="F12" s="47">
        <f t="shared" si="0"/>
        <v>505.2</v>
      </c>
      <c r="G12" s="61" t="s">
        <v>25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26</v>
      </c>
      <c r="C13" s="47">
        <v>412.01</v>
      </c>
      <c r="D13" s="47">
        <v>15.06</v>
      </c>
      <c r="E13" s="47">
        <v>66.68</v>
      </c>
      <c r="F13" s="47">
        <f t="shared" si="0"/>
        <v>360.39</v>
      </c>
      <c r="G13" s="61" t="s">
        <v>27</v>
      </c>
      <c r="H13" s="61" t="s">
        <v>28</v>
      </c>
      <c r="J13" s="37"/>
    </row>
    <row r="14" s="1" customFormat="true" ht="27" customHeight="true" spans="1:10">
      <c r="A14" s="45">
        <v>4</v>
      </c>
      <c r="B14" s="46" t="s">
        <v>29</v>
      </c>
      <c r="C14" s="47">
        <v>82</v>
      </c>
      <c r="D14" s="47">
        <v>9</v>
      </c>
      <c r="E14" s="47">
        <v>16</v>
      </c>
      <c r="F14" s="47">
        <f t="shared" si="0"/>
        <v>75</v>
      </c>
      <c r="G14" s="61" t="s">
        <v>30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36</v>
      </c>
      <c r="C15" s="47">
        <v>15.43</v>
      </c>
      <c r="D15" s="47">
        <v>57.04</v>
      </c>
      <c r="E15" s="47">
        <v>15.25</v>
      </c>
      <c r="F15" s="47">
        <f t="shared" si="0"/>
        <v>57.22</v>
      </c>
      <c r="G15" s="61" t="s">
        <v>37</v>
      </c>
      <c r="H15" s="61" t="s">
        <v>38</v>
      </c>
      <c r="J15" s="37"/>
    </row>
    <row r="16" s="1" customFormat="true" ht="27" customHeight="true" spans="1:10">
      <c r="A16" s="45">
        <v>6</v>
      </c>
      <c r="B16" s="46" t="s">
        <v>41</v>
      </c>
      <c r="C16" s="47">
        <v>40.8</v>
      </c>
      <c r="D16" s="47">
        <v>39.5</v>
      </c>
      <c r="E16" s="47">
        <v>40.7</v>
      </c>
      <c r="F16" s="47">
        <f t="shared" si="0"/>
        <v>39.6</v>
      </c>
      <c r="G16" s="61" t="s">
        <v>42</v>
      </c>
      <c r="H16" s="61" t="s">
        <v>43</v>
      </c>
      <c r="J16" s="37"/>
    </row>
    <row r="17" s="1" customFormat="true" ht="27" customHeight="true" spans="1:10">
      <c r="A17" s="45">
        <v>7</v>
      </c>
      <c r="B17" s="46" t="s">
        <v>31</v>
      </c>
      <c r="C17" s="47">
        <v>36.9</v>
      </c>
      <c r="D17" s="47">
        <v>14</v>
      </c>
      <c r="E17" s="47">
        <v>15</v>
      </c>
      <c r="F17" s="47">
        <f t="shared" si="0"/>
        <v>35.9</v>
      </c>
      <c r="G17" s="61" t="s">
        <v>32</v>
      </c>
      <c r="H17" s="61" t="s">
        <v>33</v>
      </c>
      <c r="J17" s="37"/>
    </row>
    <row r="18" s="1" customFormat="true" ht="27" customHeight="true" spans="1:10">
      <c r="A18" s="45">
        <v>8</v>
      </c>
      <c r="B18" s="59" t="s">
        <v>39</v>
      </c>
      <c r="C18" s="47">
        <v>16.9</v>
      </c>
      <c r="D18" s="47">
        <v>11.13</v>
      </c>
      <c r="E18" s="47">
        <v>15.13</v>
      </c>
      <c r="F18" s="47">
        <f t="shared" si="0"/>
        <v>12.9</v>
      </c>
      <c r="G18" s="61" t="s">
        <v>40</v>
      </c>
      <c r="H18" s="61" t="s">
        <v>28</v>
      </c>
      <c r="J18" s="37"/>
    </row>
    <row r="19" s="1" customFormat="true" ht="27" customHeight="true" spans="1:10">
      <c r="A19" s="45">
        <v>9</v>
      </c>
      <c r="B19" s="46" t="s">
        <v>44</v>
      </c>
      <c r="C19" s="47">
        <v>226.5</v>
      </c>
      <c r="D19" s="47">
        <v>0</v>
      </c>
      <c r="E19" s="47">
        <v>0</v>
      </c>
      <c r="F19" s="47">
        <f t="shared" si="0"/>
        <v>226.5</v>
      </c>
      <c r="G19" s="61" t="s">
        <v>45</v>
      </c>
      <c r="H19" s="61" t="s">
        <v>13</v>
      </c>
      <c r="J19" s="37"/>
    </row>
    <row r="20" s="3" customFormat="true" ht="27" customHeight="true" spans="1:8">
      <c r="A20" s="52" t="s">
        <v>46</v>
      </c>
      <c r="B20" s="53"/>
      <c r="C20" s="54">
        <f>SUM(C11:C19)+C7+C5+C9</f>
        <v>1753.54</v>
      </c>
      <c r="D20" s="54">
        <f>SUM(D11:D19)+D7+D5+D9</f>
        <v>244.73</v>
      </c>
      <c r="E20" s="54">
        <f>SUM(E11:E19)+E7+E5+E9</f>
        <v>485.56</v>
      </c>
      <c r="F20" s="54">
        <f>SUM(F11:F19)+F7+F5+F9</f>
        <v>1512.71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workbookViewId="0">
      <selection activeCell="G8" sqref="G8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47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56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49</v>
      </c>
      <c r="C5" s="47">
        <v>297.262</v>
      </c>
      <c r="D5" s="47">
        <v>0</v>
      </c>
      <c r="E5" s="47">
        <v>195.26</v>
      </c>
      <c r="F5" s="47">
        <f>C5+D5-E5</f>
        <v>102.002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0</v>
      </c>
      <c r="D7" s="47">
        <v>0</v>
      </c>
      <c r="E7" s="47">
        <v>0</v>
      </c>
      <c r="F7" s="47">
        <v>0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50</v>
      </c>
      <c r="C10" s="48" t="s">
        <v>5</v>
      </c>
      <c r="D10" s="44" t="s">
        <v>20</v>
      </c>
      <c r="E10" s="44" t="s">
        <v>21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22</v>
      </c>
      <c r="C11" s="47">
        <v>220</v>
      </c>
      <c r="D11" s="47">
        <v>42</v>
      </c>
      <c r="E11" s="47">
        <v>42</v>
      </c>
      <c r="F11" s="47">
        <f t="shared" ref="F11:F19" si="0">C11+D11-E11</f>
        <v>220</v>
      </c>
      <c r="G11" s="60" t="s">
        <v>55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24</v>
      </c>
      <c r="C12" s="47">
        <v>665.2</v>
      </c>
      <c r="D12" s="47">
        <v>20</v>
      </c>
      <c r="E12" s="47">
        <v>84.2</v>
      </c>
      <c r="F12" s="47">
        <f t="shared" si="0"/>
        <v>601</v>
      </c>
      <c r="G12" s="61" t="s">
        <v>25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26</v>
      </c>
      <c r="C13" s="47">
        <v>385.8</v>
      </c>
      <c r="D13" s="47">
        <v>44.31</v>
      </c>
      <c r="E13" s="47">
        <v>18.1</v>
      </c>
      <c r="F13" s="47">
        <f t="shared" si="0"/>
        <v>412.01</v>
      </c>
      <c r="G13" s="61" t="s">
        <v>27</v>
      </c>
      <c r="H13" s="61" t="s">
        <v>28</v>
      </c>
      <c r="J13" s="37"/>
    </row>
    <row r="14" s="1" customFormat="true" ht="27" customHeight="true" spans="1:10">
      <c r="A14" s="45">
        <v>4</v>
      </c>
      <c r="B14" s="46" t="s">
        <v>29</v>
      </c>
      <c r="C14" s="47">
        <v>89</v>
      </c>
      <c r="D14" s="47">
        <v>7</v>
      </c>
      <c r="E14" s="47">
        <v>14</v>
      </c>
      <c r="F14" s="47">
        <f t="shared" si="0"/>
        <v>82</v>
      </c>
      <c r="G14" s="61" t="s">
        <v>30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41</v>
      </c>
      <c r="C15" s="47">
        <v>35.3</v>
      </c>
      <c r="D15" s="47">
        <v>34.6</v>
      </c>
      <c r="E15" s="47">
        <v>29.1</v>
      </c>
      <c r="F15" s="47">
        <f t="shared" si="0"/>
        <v>40.8</v>
      </c>
      <c r="G15" s="61" t="s">
        <v>42</v>
      </c>
      <c r="H15" s="61" t="s">
        <v>43</v>
      </c>
      <c r="J15" s="37"/>
    </row>
    <row r="16" s="1" customFormat="true" ht="27" customHeight="true" spans="1:10">
      <c r="A16" s="45">
        <v>6</v>
      </c>
      <c r="B16" s="46" t="s">
        <v>31</v>
      </c>
      <c r="C16" s="47">
        <v>37.9</v>
      </c>
      <c r="D16" s="47">
        <v>13.5</v>
      </c>
      <c r="E16" s="47">
        <v>14.5</v>
      </c>
      <c r="F16" s="47">
        <f t="shared" si="0"/>
        <v>36.9</v>
      </c>
      <c r="G16" s="61" t="s">
        <v>32</v>
      </c>
      <c r="H16" s="61" t="s">
        <v>33</v>
      </c>
      <c r="J16" s="37"/>
    </row>
    <row r="17" s="1" customFormat="true" ht="27" customHeight="true" spans="1:10">
      <c r="A17" s="45">
        <v>7</v>
      </c>
      <c r="B17" s="59" t="s">
        <v>39</v>
      </c>
      <c r="C17" s="47">
        <v>18.9</v>
      </c>
      <c r="D17" s="47">
        <v>10.16</v>
      </c>
      <c r="E17" s="47">
        <v>12.16</v>
      </c>
      <c r="F17" s="47">
        <f t="shared" si="0"/>
        <v>16.9</v>
      </c>
      <c r="G17" s="61" t="s">
        <v>40</v>
      </c>
      <c r="H17" s="61" t="s">
        <v>28</v>
      </c>
      <c r="J17" s="37"/>
    </row>
    <row r="18" s="1" customFormat="true" ht="27" customHeight="true" spans="1:10">
      <c r="A18" s="45">
        <v>8</v>
      </c>
      <c r="B18" s="46" t="s">
        <v>36</v>
      </c>
      <c r="C18" s="47">
        <v>17.89</v>
      </c>
      <c r="D18" s="47">
        <v>8.12</v>
      </c>
      <c r="E18" s="47">
        <v>10.58</v>
      </c>
      <c r="F18" s="47">
        <f t="shared" si="0"/>
        <v>15.43</v>
      </c>
      <c r="G18" s="61" t="s">
        <v>37</v>
      </c>
      <c r="H18" s="61" t="s">
        <v>38</v>
      </c>
      <c r="J18" s="37"/>
    </row>
    <row r="19" s="1" customFormat="true" ht="27" customHeight="true" spans="1:10">
      <c r="A19" s="45">
        <v>9</v>
      </c>
      <c r="B19" s="46" t="s">
        <v>44</v>
      </c>
      <c r="C19" s="47">
        <v>226.5</v>
      </c>
      <c r="D19" s="47">
        <v>0</v>
      </c>
      <c r="E19" s="47">
        <v>0</v>
      </c>
      <c r="F19" s="47">
        <f t="shared" si="0"/>
        <v>226.5</v>
      </c>
      <c r="G19" s="61" t="s">
        <v>45</v>
      </c>
      <c r="H19" s="61" t="s">
        <v>13</v>
      </c>
      <c r="J19" s="37"/>
    </row>
    <row r="20" s="3" customFormat="true" ht="27" customHeight="true" spans="1:8">
      <c r="A20" s="52" t="s">
        <v>46</v>
      </c>
      <c r="B20" s="53"/>
      <c r="C20" s="54">
        <f>SUM(C11:C19)+C7+C5+C9</f>
        <v>1993.752</v>
      </c>
      <c r="D20" s="54">
        <f>SUM(D11:D19)+D7+D5+D9</f>
        <v>179.69</v>
      </c>
      <c r="E20" s="54">
        <f>SUM(E11:E19)+E7+E5+E9</f>
        <v>419.9</v>
      </c>
      <c r="F20" s="54">
        <f>SUM(F11:F19)+F7+F5+F9</f>
        <v>1753.542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workbookViewId="0">
      <selection activeCell="S17" sqref="S17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47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57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49</v>
      </c>
      <c r="C5" s="47">
        <v>297.262</v>
      </c>
      <c r="D5" s="47">
        <v>0</v>
      </c>
      <c r="E5" s="47">
        <v>0</v>
      </c>
      <c r="F5" s="47">
        <f>C5+D5-E5</f>
        <v>297.262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290</v>
      </c>
      <c r="D7" s="47">
        <v>0</v>
      </c>
      <c r="E7" s="47">
        <v>290</v>
      </c>
      <c r="F7" s="47">
        <v>0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50</v>
      </c>
      <c r="C10" s="48" t="s">
        <v>5</v>
      </c>
      <c r="D10" s="44" t="s">
        <v>20</v>
      </c>
      <c r="E10" s="44" t="s">
        <v>21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22</v>
      </c>
      <c r="C11" s="47">
        <v>200</v>
      </c>
      <c r="D11" s="47">
        <v>51.75</v>
      </c>
      <c r="E11" s="47">
        <v>31.75</v>
      </c>
      <c r="F11" s="47">
        <f t="shared" ref="F11:F19" si="0">C11+D11-E11</f>
        <v>220</v>
      </c>
      <c r="G11" s="60" t="s">
        <v>55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24</v>
      </c>
      <c r="C12" s="47">
        <v>833</v>
      </c>
      <c r="D12" s="47">
        <v>15.2</v>
      </c>
      <c r="E12" s="47">
        <v>183</v>
      </c>
      <c r="F12" s="47">
        <f t="shared" si="0"/>
        <v>665.2</v>
      </c>
      <c r="G12" s="61" t="s">
        <v>25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26</v>
      </c>
      <c r="C13" s="47">
        <v>380.32</v>
      </c>
      <c r="D13" s="47">
        <v>44.31</v>
      </c>
      <c r="E13" s="47">
        <v>38.83</v>
      </c>
      <c r="F13" s="47">
        <f t="shared" si="0"/>
        <v>385.8</v>
      </c>
      <c r="G13" s="61" t="s">
        <v>27</v>
      </c>
      <c r="H13" s="61" t="s">
        <v>28</v>
      </c>
      <c r="J13" s="37"/>
    </row>
    <row r="14" s="1" customFormat="true" ht="27" customHeight="true" spans="1:10">
      <c r="A14" s="45">
        <v>4</v>
      </c>
      <c r="B14" s="46" t="s">
        <v>29</v>
      </c>
      <c r="C14" s="47">
        <v>99</v>
      </c>
      <c r="D14" s="47">
        <v>5</v>
      </c>
      <c r="E14" s="47">
        <v>15</v>
      </c>
      <c r="F14" s="47">
        <f t="shared" si="0"/>
        <v>89</v>
      </c>
      <c r="G14" s="61" t="s">
        <v>30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31</v>
      </c>
      <c r="C15" s="47">
        <v>40.8</v>
      </c>
      <c r="D15" s="47">
        <v>13</v>
      </c>
      <c r="E15" s="47">
        <v>15.9</v>
      </c>
      <c r="F15" s="47">
        <f t="shared" si="0"/>
        <v>37.9</v>
      </c>
      <c r="G15" s="61" t="s">
        <v>32</v>
      </c>
      <c r="H15" s="61" t="s">
        <v>33</v>
      </c>
      <c r="J15" s="37"/>
    </row>
    <row r="16" s="1" customFormat="true" ht="27" customHeight="true" spans="1:10">
      <c r="A16" s="45">
        <v>6</v>
      </c>
      <c r="B16" s="46" t="s">
        <v>41</v>
      </c>
      <c r="C16" s="47">
        <v>24.3</v>
      </c>
      <c r="D16" s="47">
        <v>45.4</v>
      </c>
      <c r="E16" s="47">
        <v>34.4</v>
      </c>
      <c r="F16" s="47">
        <f t="shared" si="0"/>
        <v>35.3</v>
      </c>
      <c r="G16" s="61" t="s">
        <v>42</v>
      </c>
      <c r="H16" s="61" t="s">
        <v>43</v>
      </c>
      <c r="J16" s="37"/>
    </row>
    <row r="17" s="1" customFormat="true" ht="27" customHeight="true" spans="1:10">
      <c r="A17" s="45">
        <v>7</v>
      </c>
      <c r="B17" s="59" t="s">
        <v>39</v>
      </c>
      <c r="C17" s="47">
        <v>16.9</v>
      </c>
      <c r="D17" s="47">
        <v>16.64</v>
      </c>
      <c r="E17" s="47">
        <v>14.64</v>
      </c>
      <c r="F17" s="47">
        <f t="shared" si="0"/>
        <v>18.9</v>
      </c>
      <c r="G17" s="61" t="s">
        <v>40</v>
      </c>
      <c r="H17" s="61" t="s">
        <v>28</v>
      </c>
      <c r="J17" s="37"/>
    </row>
    <row r="18" s="1" customFormat="true" ht="27" customHeight="true" spans="1:10">
      <c r="A18" s="45">
        <v>8</v>
      </c>
      <c r="B18" s="46" t="s">
        <v>36</v>
      </c>
      <c r="C18" s="47">
        <v>19</v>
      </c>
      <c r="D18" s="47">
        <v>15</v>
      </c>
      <c r="E18" s="47">
        <v>16.11</v>
      </c>
      <c r="F18" s="47">
        <f t="shared" si="0"/>
        <v>17.89</v>
      </c>
      <c r="G18" s="61" t="s">
        <v>37</v>
      </c>
      <c r="H18" s="61" t="s">
        <v>38</v>
      </c>
      <c r="J18" s="37"/>
    </row>
    <row r="19" s="1" customFormat="true" ht="27" customHeight="true" spans="1:10">
      <c r="A19" s="45">
        <v>9</v>
      </c>
      <c r="B19" s="46" t="s">
        <v>44</v>
      </c>
      <c r="C19" s="47">
        <v>249.6</v>
      </c>
      <c r="D19" s="47">
        <v>10</v>
      </c>
      <c r="E19" s="47">
        <v>33.1</v>
      </c>
      <c r="F19" s="47">
        <f t="shared" si="0"/>
        <v>226.5</v>
      </c>
      <c r="G19" s="61" t="s">
        <v>45</v>
      </c>
      <c r="H19" s="61" t="s">
        <v>13</v>
      </c>
      <c r="J19" s="37"/>
    </row>
    <row r="20" s="3" customFormat="true" ht="27" customHeight="true" spans="1:8">
      <c r="A20" s="52" t="s">
        <v>46</v>
      </c>
      <c r="B20" s="53"/>
      <c r="C20" s="54">
        <f>SUM(C11:C19)+C7+C5+C9</f>
        <v>2450.182</v>
      </c>
      <c r="D20" s="54">
        <f>SUM(D11:D19)+D7+D5+D9</f>
        <v>216.3</v>
      </c>
      <c r="E20" s="54">
        <f>SUM(E11:E19)+E7+E5+E9</f>
        <v>672.73</v>
      </c>
      <c r="F20" s="54">
        <f>SUM(F11:F19)+F7+F5+F9</f>
        <v>1993.752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workbookViewId="0">
      <selection activeCell="B13" sqref="B13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47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58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49</v>
      </c>
      <c r="C5" s="47">
        <v>297.262</v>
      </c>
      <c r="D5" s="47">
        <v>0</v>
      </c>
      <c r="E5" s="47">
        <v>0</v>
      </c>
      <c r="F5" s="47">
        <f>C5+D5-E5</f>
        <v>297.262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600.532500000001</v>
      </c>
      <c r="D7" s="47">
        <v>0</v>
      </c>
      <c r="E7" s="47">
        <v>310.53</v>
      </c>
      <c r="F7" s="47">
        <f>C7+D7-E7</f>
        <v>290.002500000001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50</v>
      </c>
      <c r="C10" s="48" t="s">
        <v>5</v>
      </c>
      <c r="D10" s="44" t="s">
        <v>20</v>
      </c>
      <c r="E10" s="44" t="s">
        <v>21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22</v>
      </c>
      <c r="C11" s="47">
        <v>209</v>
      </c>
      <c r="D11" s="47">
        <v>37</v>
      </c>
      <c r="E11" s="47">
        <v>46</v>
      </c>
      <c r="F11" s="47">
        <f t="shared" ref="F11:F19" si="0">C11+D11-E11</f>
        <v>200</v>
      </c>
      <c r="G11" s="60" t="s">
        <v>55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24</v>
      </c>
      <c r="C12" s="47">
        <v>723.1</v>
      </c>
      <c r="D12" s="47">
        <v>278.6</v>
      </c>
      <c r="E12" s="47">
        <v>168.7</v>
      </c>
      <c r="F12" s="47">
        <f t="shared" si="0"/>
        <v>833</v>
      </c>
      <c r="G12" s="61" t="s">
        <v>25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26</v>
      </c>
      <c r="C13" s="47">
        <v>377.66</v>
      </c>
      <c r="D13" s="47">
        <v>82.23</v>
      </c>
      <c r="E13" s="47">
        <v>79.57</v>
      </c>
      <c r="F13" s="47">
        <f t="shared" si="0"/>
        <v>380.32</v>
      </c>
      <c r="G13" s="61" t="s">
        <v>27</v>
      </c>
      <c r="H13" s="61" t="s">
        <v>28</v>
      </c>
      <c r="J13" s="37"/>
    </row>
    <row r="14" s="1" customFormat="true" ht="27" customHeight="true" spans="1:10">
      <c r="A14" s="45">
        <v>4</v>
      </c>
      <c r="B14" s="46" t="s">
        <v>29</v>
      </c>
      <c r="C14" s="47">
        <v>111</v>
      </c>
      <c r="D14" s="47">
        <v>5</v>
      </c>
      <c r="E14" s="47">
        <v>17</v>
      </c>
      <c r="F14" s="47">
        <f t="shared" si="0"/>
        <v>99</v>
      </c>
      <c r="G14" s="61" t="s">
        <v>30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31</v>
      </c>
      <c r="C15" s="47">
        <v>58.5</v>
      </c>
      <c r="D15" s="47">
        <v>16</v>
      </c>
      <c r="E15" s="47">
        <v>33.7</v>
      </c>
      <c r="F15" s="47">
        <f t="shared" si="0"/>
        <v>40.8</v>
      </c>
      <c r="G15" s="61" t="s">
        <v>32</v>
      </c>
      <c r="H15" s="61" t="s">
        <v>33</v>
      </c>
      <c r="J15" s="37"/>
    </row>
    <row r="16" s="1" customFormat="true" ht="27" customHeight="true" spans="1:10">
      <c r="A16" s="45">
        <v>6</v>
      </c>
      <c r="B16" s="46" t="s">
        <v>41</v>
      </c>
      <c r="C16" s="47">
        <v>139.82</v>
      </c>
      <c r="D16" s="47">
        <v>26.3</v>
      </c>
      <c r="E16" s="47">
        <v>141.82</v>
      </c>
      <c r="F16" s="47">
        <f t="shared" si="0"/>
        <v>24.3</v>
      </c>
      <c r="G16" s="61" t="s">
        <v>42</v>
      </c>
      <c r="H16" s="61" t="s">
        <v>43</v>
      </c>
      <c r="J16" s="37"/>
    </row>
    <row r="17" s="1" customFormat="true" ht="27" customHeight="true" spans="1:10">
      <c r="A17" s="45">
        <v>7</v>
      </c>
      <c r="B17" s="46" t="s">
        <v>36</v>
      </c>
      <c r="C17" s="47">
        <v>34.63</v>
      </c>
      <c r="D17" s="47">
        <v>5</v>
      </c>
      <c r="E17" s="47">
        <v>20.63</v>
      </c>
      <c r="F17" s="47">
        <f t="shared" si="0"/>
        <v>19</v>
      </c>
      <c r="G17" s="61" t="s">
        <v>37</v>
      </c>
      <c r="H17" s="61" t="s">
        <v>38</v>
      </c>
      <c r="J17" s="37"/>
    </row>
    <row r="18" s="1" customFormat="true" ht="27" customHeight="true" spans="1:10">
      <c r="A18" s="45">
        <v>8</v>
      </c>
      <c r="B18" s="59" t="s">
        <v>39</v>
      </c>
      <c r="C18" s="47">
        <v>31.78</v>
      </c>
      <c r="D18" s="47">
        <v>2.5</v>
      </c>
      <c r="E18" s="47">
        <v>17.38</v>
      </c>
      <c r="F18" s="47">
        <f t="shared" si="0"/>
        <v>16.9</v>
      </c>
      <c r="G18" s="61" t="s">
        <v>40</v>
      </c>
      <c r="H18" s="61" t="s">
        <v>28</v>
      </c>
      <c r="J18" s="37"/>
    </row>
    <row r="19" s="1" customFormat="true" ht="27" customHeight="true" spans="1:10">
      <c r="A19" s="45">
        <v>9</v>
      </c>
      <c r="B19" s="46" t="s">
        <v>44</v>
      </c>
      <c r="C19" s="47">
        <v>280.2</v>
      </c>
      <c r="D19" s="47">
        <v>0</v>
      </c>
      <c r="E19" s="47">
        <v>30.6</v>
      </c>
      <c r="F19" s="47">
        <f t="shared" si="0"/>
        <v>249.6</v>
      </c>
      <c r="G19" s="61" t="s">
        <v>45</v>
      </c>
      <c r="H19" s="61" t="s">
        <v>13</v>
      </c>
      <c r="J19" s="37"/>
    </row>
    <row r="20" s="3" customFormat="true" ht="27" customHeight="true" spans="1:8">
      <c r="A20" s="52" t="s">
        <v>46</v>
      </c>
      <c r="B20" s="53"/>
      <c r="C20" s="54">
        <f>SUM(C11:C19)+C7+C5+C9</f>
        <v>2863.4845</v>
      </c>
      <c r="D20" s="54">
        <f>SUM(D11:D19)+D7+D5+D9</f>
        <v>452.63</v>
      </c>
      <c r="E20" s="54">
        <f>SUM(E11:E19)+E7+E5+E9</f>
        <v>865.93</v>
      </c>
      <c r="F20" s="54">
        <f>SUM(F11:F19)+F7+F5+F9</f>
        <v>2450.1845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HeadingPairs>
    <vt:vector size="2" baseType="variant">
      <vt:variant>
        <vt:lpstr>工作表</vt:lpstr>
      </vt:variant>
      <vt:variant>
        <vt:i4>37</vt:i4>
      </vt:variant>
    </vt:vector>
  </HeadingPairs>
  <TitlesOfParts>
    <vt:vector size="37" baseType="lpstr">
      <vt:lpstr>0512蔬菜进销存表 </vt:lpstr>
      <vt:lpstr>0511蔬菜进销存表 </vt:lpstr>
      <vt:lpstr>0510蔬菜进销存表 (2)</vt:lpstr>
      <vt:lpstr>0509蔬菜进销存表</vt:lpstr>
      <vt:lpstr>0508蔬菜进销存表</vt:lpstr>
      <vt:lpstr>0507蔬菜进销存表</vt:lpstr>
      <vt:lpstr>0506蔬菜进销存表</vt:lpstr>
      <vt:lpstr>0505蔬菜进销存表</vt:lpstr>
      <vt:lpstr>0504蔬菜进销存表</vt:lpstr>
      <vt:lpstr>0503蔬菜进销存表</vt:lpstr>
      <vt:lpstr>0502蔬菜进销存表</vt:lpstr>
      <vt:lpstr>0501蔬菜进销存表</vt:lpstr>
      <vt:lpstr>0430蔬菜进销存表</vt:lpstr>
      <vt:lpstr>0429蔬菜进销存表</vt:lpstr>
      <vt:lpstr>0428蔬菜进销存表</vt:lpstr>
      <vt:lpstr>0427蔬菜进销存表</vt:lpstr>
      <vt:lpstr>0426蔬菜进销存表</vt:lpstr>
      <vt:lpstr>0425蔬菜进销存表</vt:lpstr>
      <vt:lpstr>0424蔬菜进销存表</vt:lpstr>
      <vt:lpstr>0423蔬菜进销存表</vt:lpstr>
      <vt:lpstr>0422蔬菜进销存表</vt:lpstr>
      <vt:lpstr>0421蔬菜进销存表</vt:lpstr>
      <vt:lpstr>0420蔬菜进销存表</vt:lpstr>
      <vt:lpstr>0419蔬菜进销存表</vt:lpstr>
      <vt:lpstr>0418蔬菜进销存表</vt:lpstr>
      <vt:lpstr>0417蔬菜进销存表</vt:lpstr>
      <vt:lpstr>0416蔬菜进销存表</vt:lpstr>
      <vt:lpstr>0415蔬菜进销存表</vt:lpstr>
      <vt:lpstr>0414蔬菜进销存表</vt:lpstr>
      <vt:lpstr>0413蔬菜进销存表</vt:lpstr>
      <vt:lpstr>0412蔬菜进销存表</vt:lpstr>
      <vt:lpstr>0411蔬菜进销存表</vt:lpstr>
      <vt:lpstr>0410蔬菜进销存表</vt:lpstr>
      <vt:lpstr>0409蔬菜进销存表</vt:lpstr>
      <vt:lpstr>0408蔬菜进销存表</vt:lpstr>
      <vt:lpstr>0407蔬菜进销存表</vt:lpstr>
      <vt:lpstr>0406蔬菜进销存表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inspur</cp:lastModifiedBy>
  <cp:revision>0</cp:revision>
  <dcterms:created xsi:type="dcterms:W3CDTF">2022-03-06T02:54:00Z</dcterms:created>
  <cp:lastPrinted>2022-05-08T23:55:00Z</cp:lastPrinted>
  <dcterms:modified xsi:type="dcterms:W3CDTF">2022-05-13T09:29:56Z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  <property fmtid="{D5CDD505-2E9C-101B-9397-08002B2CF9AE}" pid="3" name="ICV">
    <vt:lpwstr>4671738891094446B3E09CFE8A645A9D</vt:lpwstr>
  </property>
</Properties>
</file>