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285" yWindow="1815" windowWidth="20835" windowHeight="10830"/>
  </bookViews>
  <sheets>
    <sheet name="0503蔬菜进销存表" sheetId="42" r:id="rId1"/>
    <sheet name="0502蔬菜进销存表" sheetId="41" r:id="rId2"/>
    <sheet name="0501蔬菜进销存表" sheetId="40" r:id="rId3"/>
    <sheet name="0430蔬菜进销存表" sheetId="38" r:id="rId4"/>
    <sheet name="0429蔬菜进销存表" sheetId="37" r:id="rId5"/>
    <sheet name="0428蔬菜进销存表" sheetId="36" r:id="rId6"/>
    <sheet name="0427蔬菜进销存表" sheetId="35" r:id="rId7"/>
    <sheet name="0426蔬菜进销存表" sheetId="34" r:id="rId8"/>
    <sheet name="0425蔬菜进销存表" sheetId="33" r:id="rId9"/>
    <sheet name="0424蔬菜进销存表" sheetId="32" r:id="rId10"/>
    <sheet name="0423蔬菜进销存表" sheetId="31" r:id="rId11"/>
    <sheet name="0422蔬菜进销存表" sheetId="30" r:id="rId12"/>
    <sheet name="0421蔬菜进销存表" sheetId="29" r:id="rId13"/>
    <sheet name="0420蔬菜进销存表" sheetId="28" r:id="rId14"/>
    <sheet name="0419蔬菜进销存表" sheetId="27" r:id="rId15"/>
    <sheet name="0418蔬菜进销存表" sheetId="26" r:id="rId16"/>
    <sheet name="0417蔬菜进销存表" sheetId="25" r:id="rId17"/>
    <sheet name="0416蔬菜进销存表" sheetId="24" r:id="rId18"/>
    <sheet name="0415蔬菜进销存表" sheetId="23" r:id="rId19"/>
    <sheet name="0414蔬菜进销存表" sheetId="22" r:id="rId20"/>
    <sheet name="0413蔬菜进销存表" sheetId="21" r:id="rId21"/>
    <sheet name="0412蔬菜进销存表" sheetId="20" r:id="rId22"/>
    <sheet name="0411蔬菜进销存表" sheetId="19" r:id="rId23"/>
    <sheet name="0410蔬菜进销存表" sheetId="18" r:id="rId24"/>
    <sheet name="0409蔬菜进销存表" sheetId="17" r:id="rId25"/>
    <sheet name="0408蔬菜进销存表" sheetId="16" r:id="rId26"/>
    <sheet name="0407蔬菜进销存表" sheetId="15" r:id="rId27"/>
    <sheet name="0406蔬菜进销存表" sheetId="13" r:id="rId2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42" l="1"/>
  <c r="F12" i="42"/>
  <c r="F13" i="42"/>
  <c r="F15" i="42"/>
  <c r="F14" i="42"/>
  <c r="F16" i="42"/>
  <c r="F17" i="42"/>
  <c r="F18" i="42"/>
  <c r="F19" i="42"/>
  <c r="E20" i="42" l="1"/>
  <c r="D20" i="42"/>
  <c r="C20" i="42"/>
  <c r="F7" i="42"/>
  <c r="F5" i="42"/>
  <c r="F20" i="42" l="1"/>
  <c r="E20" i="41"/>
  <c r="D20" i="41"/>
  <c r="C20" i="41"/>
  <c r="F19" i="41"/>
  <c r="F17" i="41"/>
  <c r="F18" i="41"/>
  <c r="F16" i="41"/>
  <c r="F15" i="41"/>
  <c r="F14" i="41"/>
  <c r="F13" i="41"/>
  <c r="F12" i="41"/>
  <c r="F11" i="41"/>
  <c r="F7" i="41"/>
  <c r="F5" i="41"/>
  <c r="F20" i="41" l="1"/>
  <c r="E20" i="40"/>
  <c r="D20" i="40"/>
  <c r="C20" i="40"/>
  <c r="F19" i="40"/>
  <c r="F15" i="40"/>
  <c r="F17" i="40"/>
  <c r="F16" i="40"/>
  <c r="F18" i="40"/>
  <c r="F14" i="40"/>
  <c r="F13" i="40"/>
  <c r="F12" i="40"/>
  <c r="F11" i="40"/>
  <c r="F7" i="40"/>
  <c r="F5" i="40"/>
  <c r="F20" i="40" l="1"/>
  <c r="F7" i="38"/>
  <c r="E20" i="38"/>
  <c r="D20" i="38"/>
  <c r="C20" i="38"/>
  <c r="F19" i="38"/>
  <c r="F17" i="38"/>
  <c r="F18" i="38"/>
  <c r="F15" i="38"/>
  <c r="F16" i="38"/>
  <c r="F14" i="38"/>
  <c r="F13" i="38"/>
  <c r="F12" i="38"/>
  <c r="F11" i="38"/>
  <c r="F5" i="38"/>
  <c r="F20" i="38" l="1"/>
  <c r="E20" i="37"/>
  <c r="D20" i="37"/>
  <c r="C20" i="37"/>
  <c r="F19" i="37"/>
  <c r="F18" i="37"/>
  <c r="F17" i="37"/>
  <c r="F16" i="37"/>
  <c r="F15" i="37"/>
  <c r="F14" i="37"/>
  <c r="F13" i="37"/>
  <c r="F12" i="37"/>
  <c r="F11" i="37"/>
  <c r="F7" i="37"/>
  <c r="F5" i="37"/>
  <c r="F20" i="37" l="1"/>
  <c r="F18" i="36" l="1"/>
  <c r="F7" i="36" l="1"/>
  <c r="F11" i="36"/>
  <c r="F12" i="36"/>
  <c r="F13" i="36"/>
  <c r="F14" i="36"/>
  <c r="F16" i="36"/>
  <c r="F15" i="36"/>
  <c r="F17" i="36"/>
  <c r="F19" i="36"/>
  <c r="F5" i="36"/>
  <c r="E20" i="36"/>
  <c r="D20" i="36"/>
  <c r="C20" i="36"/>
  <c r="E19" i="35"/>
  <c r="D19" i="35"/>
  <c r="C19" i="35"/>
  <c r="F18" i="35"/>
  <c r="F17" i="35"/>
  <c r="F15" i="35"/>
  <c r="F16" i="35"/>
  <c r="F14" i="35"/>
  <c r="F13" i="35"/>
  <c r="F12" i="35"/>
  <c r="F11" i="35"/>
  <c r="F9" i="35"/>
  <c r="F7" i="35"/>
  <c r="F5" i="35"/>
  <c r="E19" i="34"/>
  <c r="D19" i="34"/>
  <c r="C19" i="34"/>
  <c r="F18" i="34"/>
  <c r="F16" i="34"/>
  <c r="F17" i="34"/>
  <c r="F15" i="34"/>
  <c r="F14" i="34"/>
  <c r="F13" i="34"/>
  <c r="F12" i="34"/>
  <c r="F11" i="34"/>
  <c r="F9" i="34"/>
  <c r="F7" i="34"/>
  <c r="F5" i="34"/>
  <c r="F11" i="33"/>
  <c r="F12" i="33"/>
  <c r="F13" i="33"/>
  <c r="F14" i="33"/>
  <c r="F16" i="33"/>
  <c r="F15" i="33"/>
  <c r="F17" i="33"/>
  <c r="F18" i="33"/>
  <c r="F9" i="33"/>
  <c r="F7" i="33"/>
  <c r="E19" i="33"/>
  <c r="D19" i="33"/>
  <c r="C19" i="33"/>
  <c r="F5" i="33"/>
  <c r="F5" i="32"/>
  <c r="F12" i="32"/>
  <c r="F13" i="32"/>
  <c r="F14" i="32"/>
  <c r="F16" i="32"/>
  <c r="F15" i="32"/>
  <c r="F17" i="32"/>
  <c r="F18" i="32"/>
  <c r="F11" i="32"/>
  <c r="D19" i="32"/>
  <c r="C19" i="32"/>
  <c r="F9" i="32"/>
  <c r="F7" i="32"/>
  <c r="E19" i="32"/>
  <c r="E5" i="31"/>
  <c r="F5" i="31" s="1"/>
  <c r="F7" i="31"/>
  <c r="F9" i="31"/>
  <c r="F12" i="31"/>
  <c r="F13" i="31"/>
  <c r="F14" i="31"/>
  <c r="F15" i="31"/>
  <c r="F16" i="31"/>
  <c r="F17" i="31"/>
  <c r="F18" i="31"/>
  <c r="F11" i="31"/>
  <c r="D19" i="31"/>
  <c r="C19" i="31"/>
  <c r="F5" i="30"/>
  <c r="F12" i="30"/>
  <c r="F13" i="30"/>
  <c r="F14" i="30"/>
  <c r="F17" i="30"/>
  <c r="F15" i="30"/>
  <c r="F16" i="30"/>
  <c r="F18" i="30"/>
  <c r="F11" i="30"/>
  <c r="F9" i="30"/>
  <c r="F7" i="30"/>
  <c r="E19" i="30"/>
  <c r="D19" i="30"/>
  <c r="C19" i="30"/>
  <c r="F5" i="29"/>
  <c r="F7" i="29"/>
  <c r="F12" i="29"/>
  <c r="F13" i="29"/>
  <c r="F14" i="29"/>
  <c r="F15" i="29"/>
  <c r="F16" i="29"/>
  <c r="F17" i="29"/>
  <c r="F18" i="29"/>
  <c r="F11" i="29"/>
  <c r="F9" i="29"/>
  <c r="E19" i="29"/>
  <c r="D19" i="29"/>
  <c r="E19" i="31" l="1"/>
  <c r="F20" i="36"/>
  <c r="F19" i="35"/>
  <c r="F19" i="34"/>
  <c r="F19" i="33"/>
  <c r="F19" i="32"/>
  <c r="F19" i="31"/>
  <c r="F19" i="30"/>
  <c r="C19" i="29"/>
  <c r="F19" i="29"/>
  <c r="F5" i="28"/>
  <c r="F9" i="28" l="1"/>
  <c r="F7" i="28"/>
  <c r="F12" i="28"/>
  <c r="F13" i="28"/>
  <c r="F15" i="28"/>
  <c r="F14" i="28"/>
  <c r="F16" i="28"/>
  <c r="F17" i="28"/>
  <c r="F18" i="28"/>
  <c r="F11" i="28"/>
  <c r="E19" i="28"/>
  <c r="D19" i="28"/>
  <c r="C19" i="28"/>
  <c r="F12" i="27"/>
  <c r="F13" i="27"/>
  <c r="F14" i="27"/>
  <c r="F15" i="27"/>
  <c r="F16" i="27"/>
  <c r="F17" i="27"/>
  <c r="F18" i="27"/>
  <c r="F11" i="27"/>
  <c r="F5" i="27"/>
  <c r="F19" i="28" l="1"/>
  <c r="F9" i="27"/>
  <c r="F7" i="27"/>
  <c r="D19" i="27"/>
  <c r="C19" i="27"/>
  <c r="E19" i="27"/>
  <c r="E5" i="26"/>
  <c r="F5" i="26" s="1"/>
  <c r="F19" i="27" l="1"/>
  <c r="F9" i="26"/>
  <c r="F7" i="26"/>
  <c r="F12" i="26"/>
  <c r="F13" i="26"/>
  <c r="F14" i="26"/>
  <c r="F15" i="26"/>
  <c r="F17" i="26"/>
  <c r="F16" i="26"/>
  <c r="F18" i="26"/>
  <c r="F11" i="26"/>
  <c r="E19" i="26"/>
  <c r="D19" i="26"/>
  <c r="C19" i="26"/>
  <c r="F5" i="25"/>
  <c r="E19" i="25"/>
  <c r="F12" i="25"/>
  <c r="F13" i="25"/>
  <c r="F14" i="25"/>
  <c r="F15" i="25"/>
  <c r="F16" i="25"/>
  <c r="F17" i="25"/>
  <c r="F18" i="25"/>
  <c r="F11" i="25"/>
  <c r="F9" i="25"/>
  <c r="F7" i="25"/>
  <c r="D19" i="25"/>
  <c r="C19" i="25"/>
  <c r="E17" i="13"/>
  <c r="D17" i="13"/>
  <c r="C17" i="13"/>
  <c r="F16" i="13"/>
  <c r="F15" i="13"/>
  <c r="F14" i="13"/>
  <c r="F13" i="13"/>
  <c r="F12" i="13"/>
  <c r="F11" i="13"/>
  <c r="F10" i="13"/>
  <c r="F9" i="13"/>
  <c r="F5" i="13"/>
  <c r="F17" i="13" s="1"/>
  <c r="E17" i="15"/>
  <c r="D17" i="15"/>
  <c r="C17" i="15"/>
  <c r="F16" i="15"/>
  <c r="F15" i="15"/>
  <c r="F14" i="15"/>
  <c r="F13" i="15"/>
  <c r="F12" i="15"/>
  <c r="F11" i="15"/>
  <c r="F10" i="15"/>
  <c r="E19" i="16"/>
  <c r="D19" i="16"/>
  <c r="C19" i="16"/>
  <c r="F18" i="16"/>
  <c r="F17" i="16"/>
  <c r="F16" i="16"/>
  <c r="F15" i="16"/>
  <c r="F14" i="16"/>
  <c r="F13" i="16"/>
  <c r="F12" i="16"/>
  <c r="F11" i="16"/>
  <c r="F9" i="16"/>
  <c r="E19" i="17"/>
  <c r="D19" i="17"/>
  <c r="C19" i="17"/>
  <c r="F7" i="17"/>
  <c r="F19" i="17" s="1"/>
  <c r="E19" i="18"/>
  <c r="D19" i="18"/>
  <c r="C19" i="18"/>
  <c r="F18" i="18"/>
  <c r="F17" i="18"/>
  <c r="F16" i="18"/>
  <c r="F15" i="18"/>
  <c r="F14" i="18"/>
  <c r="F13" i="18"/>
  <c r="F12" i="18"/>
  <c r="F11" i="18"/>
  <c r="F7" i="18"/>
  <c r="E19" i="19"/>
  <c r="D19" i="19"/>
  <c r="C19" i="19"/>
  <c r="F18" i="19"/>
  <c r="F17" i="19"/>
  <c r="F16" i="19"/>
  <c r="F15" i="19"/>
  <c r="F14" i="19"/>
  <c r="F13" i="19"/>
  <c r="F12" i="19"/>
  <c r="F11" i="19"/>
  <c r="F7" i="19"/>
  <c r="E19" i="20"/>
  <c r="D19" i="20"/>
  <c r="C19" i="20"/>
  <c r="F18" i="20"/>
  <c r="F17" i="20"/>
  <c r="F16" i="20"/>
  <c r="F15" i="20"/>
  <c r="F14" i="20"/>
  <c r="F13" i="20"/>
  <c r="F12" i="20"/>
  <c r="F11" i="20"/>
  <c r="F9" i="20"/>
  <c r="F7" i="20"/>
  <c r="C19" i="21"/>
  <c r="F18" i="21"/>
  <c r="F17" i="21"/>
  <c r="F16" i="21"/>
  <c r="F15" i="21"/>
  <c r="F14" i="21"/>
  <c r="F13" i="21"/>
  <c r="F12" i="21"/>
  <c r="F9" i="21"/>
  <c r="F7" i="21"/>
  <c r="E5" i="21"/>
  <c r="D5" i="21"/>
  <c r="D19" i="21" s="1"/>
  <c r="E19" i="22"/>
  <c r="D19" i="22"/>
  <c r="C19" i="22"/>
  <c r="F18" i="22"/>
  <c r="F17" i="22"/>
  <c r="F16" i="22"/>
  <c r="F15" i="22"/>
  <c r="F14" i="22"/>
  <c r="F13" i="22"/>
  <c r="F12" i="22"/>
  <c r="F11" i="22"/>
  <c r="F9" i="22"/>
  <c r="F7" i="22"/>
  <c r="F5" i="22"/>
  <c r="D19" i="23"/>
  <c r="C19" i="23"/>
  <c r="F18" i="23"/>
  <c r="F17" i="23"/>
  <c r="F16" i="23"/>
  <c r="F15" i="23"/>
  <c r="F14" i="23"/>
  <c r="F13" i="23"/>
  <c r="F12" i="23"/>
  <c r="F11" i="23"/>
  <c r="F9" i="23"/>
  <c r="F7" i="23"/>
  <c r="E5" i="23"/>
  <c r="E19" i="23" s="1"/>
  <c r="E19" i="24"/>
  <c r="D19" i="24"/>
  <c r="C19" i="24"/>
  <c r="F18" i="24"/>
  <c r="F17" i="24"/>
  <c r="F16" i="24"/>
  <c r="F15" i="24"/>
  <c r="F14" i="24"/>
  <c r="F13" i="24"/>
  <c r="F12" i="24"/>
  <c r="F11" i="24"/>
  <c r="F9" i="24"/>
  <c r="F7" i="24"/>
  <c r="F5" i="24"/>
  <c r="F5" i="21" l="1"/>
  <c r="F19" i="26"/>
  <c r="F19" i="24"/>
  <c r="F19" i="20"/>
  <c r="F19" i="19"/>
  <c r="F19" i="18"/>
  <c r="F19" i="16"/>
  <c r="F17" i="15"/>
  <c r="F19" i="22"/>
  <c r="F19" i="25"/>
  <c r="F19" i="21"/>
  <c r="F5" i="23"/>
  <c r="F19" i="23" s="1"/>
  <c r="E19" i="21"/>
</calcChain>
</file>

<file path=xl/sharedStrings.xml><?xml version="1.0" encoding="utf-8"?>
<sst xmlns="http://schemas.openxmlformats.org/spreadsheetml/2006/main" count="1704" uniqueCount="97">
  <si>
    <t>附件1</t>
  </si>
  <si>
    <t>长春市蔬菜进销存情况统计表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</si>
  <si>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</si>
  <si>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</si>
  <si>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</si>
  <si>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</si>
  <si>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</si>
  <si>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</si>
  <si>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</si>
  <si>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</si>
  <si>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</si>
  <si>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</si>
  <si>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</si>
  <si>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</si>
  <si>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</si>
  <si>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</si>
  <si>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</si>
  <si>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</si>
  <si>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</si>
  <si>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</si>
  <si>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</si>
  <si>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</si>
  <si>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</si>
  <si>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</si>
  <si>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</si>
  <si>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</si>
  <si>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</si>
  <si>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</si>
  <si>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</si>
  <si>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</si>
  <si>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</si>
  <si>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</si>
  <si>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</si>
  <si>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</si>
  <si>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永辉超市</t>
  </si>
  <si>
    <t>北京、哈尔滨</t>
  </si>
  <si>
    <t>北京产地直发，哈尔滨市场采购</t>
  </si>
  <si>
    <t>远方超市</t>
  </si>
  <si>
    <t>全国各地产地、北京</t>
  </si>
  <si>
    <t>全国各地产地直发60%
北京新发地市场采购40%</t>
  </si>
  <si>
    <t>供销社</t>
  </si>
  <si>
    <t>山东、福建、湖北、云南、黑龙江、甘肃</t>
  </si>
  <si>
    <t>合计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</si>
  <si>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</si>
  <si>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</si>
  <si>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</si>
  <si>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</si>
  <si>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</si>
  <si>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辽宁、山东寿光、河南、河北、内蒙、
黑龙江、福建、四川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</si>
  <si>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</si>
  <si>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</si>
  <si>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</si>
  <si>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</si>
  <si>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</si>
  <si>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</si>
  <si>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</si>
  <si>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</si>
  <si>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</si>
  <si>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</si>
  <si>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</si>
  <si>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</si>
  <si>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</si>
  <si>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</si>
  <si>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</si>
  <si>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</si>
  <si>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</si>
  <si>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</si>
  <si>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</si>
  <si>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</si>
  <si>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</si>
  <si>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</si>
  <si>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</si>
  <si>
    <t>统计日期4月16日     单位：吨</t>
    <phoneticPr fontId="0" type="noConversion"/>
  </si>
  <si>
    <t>统计日期4月18日     单位：吨</t>
    <phoneticPr fontId="0" type="noConversion"/>
  </si>
  <si>
    <t>统计日期4月17日     单位：吨</t>
    <phoneticPr fontId="0" type="noConversion"/>
  </si>
  <si>
    <t>统计日期4月19日     单位：吨</t>
    <phoneticPr fontId="0" type="noConversion"/>
  </si>
  <si>
    <t>统计日期4月20日     单位：吨</t>
    <phoneticPr fontId="0" type="noConversion"/>
  </si>
  <si>
    <t>统计日期4月21日     单位：吨</t>
    <phoneticPr fontId="0" type="noConversion"/>
  </si>
  <si>
    <t>辽宁、山东寿光、河南、河北、内蒙、
黑龙江、福建、四川</t>
    <phoneticPr fontId="21" type="noConversion"/>
  </si>
  <si>
    <t>统计日期4月22日     单位：吨</t>
    <phoneticPr fontId="0" type="noConversion"/>
  </si>
  <si>
    <t>统计日期4月23日     单位：吨</t>
    <phoneticPr fontId="0" type="noConversion"/>
  </si>
  <si>
    <t>统计日期4月24日     单位：吨</t>
    <phoneticPr fontId="0" type="noConversion"/>
  </si>
  <si>
    <t>统计日期4月25日     单位：吨</t>
    <phoneticPr fontId="0" type="noConversion"/>
  </si>
  <si>
    <t>统计日期4月26日     单位：吨</t>
    <phoneticPr fontId="0" type="noConversion"/>
  </si>
  <si>
    <t>统计日期4月27日     单位：吨</t>
    <phoneticPr fontId="0" type="noConversion"/>
  </si>
  <si>
    <t>统计日期4月28日     单位：吨</t>
    <phoneticPr fontId="0" type="noConversion"/>
  </si>
  <si>
    <t>欧亚卖场</t>
    <phoneticPr fontId="21" type="noConversion"/>
  </si>
  <si>
    <t>沈阳、河北高碑店</t>
    <phoneticPr fontId="21" type="noConversion"/>
  </si>
  <si>
    <t>批发市场采购</t>
    <phoneticPr fontId="21" type="noConversion"/>
  </si>
  <si>
    <t>批发市场采购、产地直发</t>
    <phoneticPr fontId="21" type="noConversion"/>
  </si>
  <si>
    <t>北京产地直发、哈尔滨市场采购</t>
    <phoneticPr fontId="21" type="noConversion"/>
  </si>
  <si>
    <t>统计日期4月29日     单位：吨</t>
    <phoneticPr fontId="0" type="noConversion"/>
  </si>
  <si>
    <t>统计日期4月30日     单位：吨</t>
    <phoneticPr fontId="0" type="noConversion"/>
  </si>
  <si>
    <t>统计日期5月1日     单位：吨</t>
    <phoneticPr fontId="0" type="noConversion"/>
  </si>
  <si>
    <t>附件3</t>
    <phoneticPr fontId="21" type="noConversion"/>
  </si>
  <si>
    <t>统计日期5月2日     单位：吨</t>
    <phoneticPr fontId="0" type="noConversion"/>
  </si>
  <si>
    <t>统计日期5月3日     单位：吨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</si>
</sst>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6">
    <font>
      <sz val="11"/>
      <name val="宋体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黑体"/>
      <family val="3"/>
      <charset val="134"/>
    </font>
    <font>
      <b/>
      <sz val="2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rgb="FF000000"/>
      <name val="仿宋"/>
      <family val="3"/>
      <charset val="134"/>
    </font>
    <font>
      <sz val="12"/>
      <name val="仿宋"/>
      <family val="3"/>
      <charset val="134"/>
    </font>
    <font>
      <b/>
      <sz val="12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2"/>
      <color rgb="FF000000"/>
      <name val="方正小标宋简体"/>
      <family val="4"/>
      <charset val="134"/>
    </font>
    <font>
      <b/>
      <sz val="20"/>
      <name val="宋体"/>
      <family val="3"/>
      <charset val="134"/>
    </font>
    <font>
      <b/>
      <sz val="20"/>
      <name val="方正小标宋_GBK"/>
      <charset val="134"/>
    </font>
    <font>
      <b/>
      <sz val="11"/>
      <name val="宋体"/>
      <family val="3"/>
      <charset val="134"/>
    </font>
    <font>
      <sz val="11"/>
      <name val="仿宋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4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</cellStyleXfs>
  <cellXfs count="7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176" fontId="9" fillId="2" borderId="5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/>
    </xf>
    <xf numFmtId="176" fontId="11" fillId="3" borderId="13" xfId="0" applyNumberFormat="1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176" fontId="12" fillId="4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177" fontId="9" fillId="2" borderId="17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176" fontId="10" fillId="3" borderId="19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76" fontId="0" fillId="0" borderId="27" xfId="0" applyNumberForma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vertical="center" wrapText="1"/>
    </xf>
    <xf numFmtId="176" fontId="20" fillId="0" borderId="30" xfId="0" applyNumberFormat="1" applyFont="1" applyBorder="1" applyAlignment="1">
      <alignment horizontal="center" vertical="center"/>
    </xf>
    <xf numFmtId="176" fontId="20" fillId="0" borderId="31" xfId="0" applyNumberFormat="1" applyFont="1" applyBorder="1" applyAlignment="1">
      <alignment horizontal="center" vertical="center" wrapText="1"/>
    </xf>
    <xf numFmtId="176" fontId="19" fillId="0" borderId="32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left" vertical="center" wrapText="1"/>
    </xf>
    <xf numFmtId="0" fontId="21" fillId="0" borderId="34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2" fillId="0" borderId="4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176" fontId="19" fillId="0" borderId="27" xfId="0" applyNumberFormat="1" applyFont="1" applyBorder="1" applyAlignment="1">
      <alignment horizontal="center" vertical="center" wrapText="1"/>
    </xf>
    <xf numFmtId="176" fontId="0" fillId="0" borderId="46" xfId="0" applyNumberFormat="1" applyBorder="1" applyAlignment="1">
      <alignment horizontal="center" vertical="center" wrapText="1"/>
    </xf>
    <xf numFmtId="0" fontId="25" fillId="0" borderId="4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6" xfId="0" applyFont="1" applyBorder="1" applyAlignment="1">
      <alignment horizontal="right" vertical="center"/>
    </xf>
    <xf numFmtId="0" fontId="19" fillId="0" borderId="38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5" fillId="0" borderId="39" xfId="0" applyFont="1" applyBorder="1" applyAlignment="1">
      <alignment horizontal="right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/>
    </xf>
    <xf numFmtId="0" fontId="7" fillId="0" borderId="44" xfId="0" applyFont="1" applyBorder="1" applyAlignment="1">
      <alignment horizontal="right" vertical="center"/>
    </xf>
    <xf numFmtId="0" fontId="1" fillId="4" borderId="45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view="pageBreakPreview" zoomScale="87" zoomScaleNormal="87" workbookViewId="0">
      <selection activeCell="B19" sqref="B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94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96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310.762</v>
      </c>
      <c r="D5" s="36">
        <v>0</v>
      </c>
      <c r="E5" s="36">
        <v>13.5</v>
      </c>
      <c r="F5" s="36">
        <f>C5+D5-E5</f>
        <v>297.262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876.53250000000139</v>
      </c>
      <c r="D7" s="36">
        <v>0</v>
      </c>
      <c r="E7" s="36">
        <v>276</v>
      </c>
      <c r="F7" s="36">
        <f>C7+D7-E7</f>
        <v>600.53250000000139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126</v>
      </c>
      <c r="D11" s="36">
        <v>104</v>
      </c>
      <c r="E11" s="36">
        <v>21</v>
      </c>
      <c r="F11" s="36">
        <f t="shared" ref="F11:F19" si="0">C11+D11-E11</f>
        <v>209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434.99999999999989</v>
      </c>
      <c r="D12" s="36">
        <v>445.1</v>
      </c>
      <c r="E12" s="36">
        <v>157</v>
      </c>
      <c r="F12" s="36">
        <f t="shared" si="0"/>
        <v>723.09999999999991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303.21000000000004</v>
      </c>
      <c r="D13" s="36">
        <v>137.07</v>
      </c>
      <c r="E13" s="36">
        <v>62.620000000000005</v>
      </c>
      <c r="F13" s="36">
        <f t="shared" si="0"/>
        <v>377.66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34</v>
      </c>
      <c r="C14" s="36">
        <v>81.919999999999987</v>
      </c>
      <c r="D14" s="36">
        <v>93</v>
      </c>
      <c r="E14" s="36">
        <v>35.1</v>
      </c>
      <c r="F14" s="36">
        <f>C14+D14-E14</f>
        <v>139.82</v>
      </c>
      <c r="G14" s="49" t="s">
        <v>35</v>
      </c>
      <c r="H14" s="50" t="s">
        <v>90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115</v>
      </c>
      <c r="D15" s="36">
        <v>23</v>
      </c>
      <c r="E15" s="36">
        <v>27</v>
      </c>
      <c r="F15" s="36">
        <f t="shared" si="0"/>
        <v>111</v>
      </c>
      <c r="G15" s="49" t="s">
        <v>33</v>
      </c>
      <c r="H15" s="50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64</v>
      </c>
      <c r="D16" s="36">
        <v>16.5</v>
      </c>
      <c r="E16" s="36">
        <v>22</v>
      </c>
      <c r="F16" s="36">
        <f>C16+D16-E16</f>
        <v>58.5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45.44</v>
      </c>
      <c r="D17" s="36">
        <v>13.65</v>
      </c>
      <c r="E17" s="36">
        <v>24.46</v>
      </c>
      <c r="F17" s="36">
        <f>C17+D17-E17</f>
        <v>34.629999999999995</v>
      </c>
      <c r="G17" s="49" t="s">
        <v>30</v>
      </c>
      <c r="H17" s="50" t="s">
        <v>89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31.9</v>
      </c>
      <c r="D18" s="54">
        <v>18</v>
      </c>
      <c r="E18" s="54">
        <v>18.119999999999997</v>
      </c>
      <c r="F18" s="36">
        <f>C18+D18-E18</f>
        <v>31.78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314.40000000000003</v>
      </c>
      <c r="D19" s="36">
        <v>0</v>
      </c>
      <c r="E19" s="36">
        <v>34.200000000000003</v>
      </c>
      <c r="F19" s="36">
        <f t="shared" si="0"/>
        <v>280.20000000000005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2704.1645000000017</v>
      </c>
      <c r="D20" s="41">
        <f>SUM(D11:D19)+D7+D5+D9</f>
        <v>850.32</v>
      </c>
      <c r="E20" s="41">
        <f>SUM(E11:E19)+E7+E5+E9</f>
        <v>691</v>
      </c>
      <c r="F20" s="41">
        <f>SUM(F11:F19)+F7+F5+F9</f>
        <v>2863.4845000000018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F18" sqref="F18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170.03199999999993</v>
      </c>
      <c r="D5" s="36">
        <v>210</v>
      </c>
      <c r="E5" s="36">
        <v>186.17</v>
      </c>
      <c r="F5" s="36">
        <f>C5+D5-E5</f>
        <v>193.86199999999994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916.10250000000133</v>
      </c>
      <c r="D7" s="36">
        <v>155.20000000000002</v>
      </c>
      <c r="E7" s="36">
        <v>171.5</v>
      </c>
      <c r="F7" s="36">
        <f>C7+D7-E7</f>
        <v>899.80250000000137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180</v>
      </c>
      <c r="D12" s="36">
        <v>109.63</v>
      </c>
      <c r="E12" s="36">
        <v>121.63</v>
      </c>
      <c r="F12" s="36">
        <f t="shared" ref="F12:F18" si="1">C12+D12-E12</f>
        <v>168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312.88599999999997</v>
      </c>
      <c r="D13" s="36">
        <v>82.92</v>
      </c>
      <c r="E13" s="36">
        <v>94.47</v>
      </c>
      <c r="F13" s="36">
        <f t="shared" si="1"/>
        <v>301.33600000000001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27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58.199341999999987</v>
      </c>
      <c r="D15" s="36">
        <v>39.6</v>
      </c>
      <c r="E15" s="36">
        <v>34.4</v>
      </c>
      <c r="F15" s="36">
        <f>C15+D15-E15</f>
        <v>63.399341999999997</v>
      </c>
      <c r="G15" s="49" t="s">
        <v>35</v>
      </c>
      <c r="H15" s="50" t="s">
        <v>36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59.3</v>
      </c>
      <c r="D16" s="36">
        <v>16.5</v>
      </c>
      <c r="E16" s="36">
        <v>15</v>
      </c>
      <c r="F16" s="36">
        <f t="shared" si="1"/>
        <v>60.8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44.920408600000009</v>
      </c>
      <c r="D17" s="36">
        <v>15.09</v>
      </c>
      <c r="E17" s="36">
        <v>14.05</v>
      </c>
      <c r="F17" s="36">
        <f t="shared" si="1"/>
        <v>45.960408600000008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591.30000000000007</v>
      </c>
      <c r="D18" s="36">
        <v>0</v>
      </c>
      <c r="E18" s="36">
        <v>40.900000000000006</v>
      </c>
      <c r="F18" s="36">
        <f t="shared" si="1"/>
        <v>550.40000000000009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2658.2302506000015</v>
      </c>
      <c r="D19" s="41">
        <f>SUM(D11:D18)+D7+D5+D9</f>
        <v>655.94</v>
      </c>
      <c r="E19" s="41">
        <f>SUM(E11:E18)+E7+E5+E9</f>
        <v>705.12</v>
      </c>
      <c r="F19" s="41">
        <f>SUM(F11:F18)+F7+F5+F9</f>
        <v>2609.0502506000012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D13" sqref="D13:E1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80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206.45199999999994</v>
      </c>
      <c r="D5" s="36">
        <v>102.96</v>
      </c>
      <c r="E5" s="36">
        <f>125.91+13.47</f>
        <v>139.38</v>
      </c>
      <c r="F5" s="36">
        <f>C5+D5-E5</f>
        <v>170.03199999999993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927.60250000000133</v>
      </c>
      <c r="D7" s="36">
        <v>98.7</v>
      </c>
      <c r="E7" s="36">
        <v>110.2</v>
      </c>
      <c r="F7" s="36">
        <f>C7+D7-E7</f>
        <v>916.10250000000133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304.28999999999962</v>
      </c>
      <c r="D9" s="36">
        <v>0</v>
      </c>
      <c r="E9" s="36">
        <v>86.8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</v>
      </c>
      <c r="D12" s="36">
        <v>43</v>
      </c>
      <c r="E12" s="36">
        <v>64</v>
      </c>
      <c r="F12" s="36">
        <f t="shared" ref="F12:F18" si="1">C12+D12-E12</f>
        <v>180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288.50599999999997</v>
      </c>
      <c r="D13" s="36">
        <v>108.25999999999999</v>
      </c>
      <c r="E13" s="36">
        <v>83.88</v>
      </c>
      <c r="F13" s="36">
        <f t="shared" si="1"/>
        <v>312.88599999999997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104</v>
      </c>
      <c r="D14" s="36">
        <v>31</v>
      </c>
      <c r="E14" s="36">
        <v>27</v>
      </c>
      <c r="F14" s="36">
        <f t="shared" si="1"/>
        <v>108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57.3</v>
      </c>
      <c r="D15" s="36">
        <v>17</v>
      </c>
      <c r="E15" s="36">
        <v>15</v>
      </c>
      <c r="F15" s="36">
        <f t="shared" si="1"/>
        <v>59.3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57.099341999999993</v>
      </c>
      <c r="D16" s="36">
        <v>40.4</v>
      </c>
      <c r="E16" s="36">
        <v>39.299999999999997</v>
      </c>
      <c r="F16" s="36">
        <f t="shared" si="1"/>
        <v>58.199341999999987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44.660408600000011</v>
      </c>
      <c r="D17" s="36">
        <v>10</v>
      </c>
      <c r="E17" s="36">
        <v>9.74</v>
      </c>
      <c r="F17" s="36">
        <f t="shared" si="1"/>
        <v>44.920408600000009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629.70000000000005</v>
      </c>
      <c r="D18" s="36">
        <v>0</v>
      </c>
      <c r="E18" s="36">
        <v>38.400000000000006</v>
      </c>
      <c r="F18" s="36">
        <f t="shared" si="1"/>
        <v>591.30000000000007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2820.6102506000007</v>
      </c>
      <c r="D19" s="41">
        <f>SUM(D11:D18)+D7+D5+D9</f>
        <v>451.32</v>
      </c>
      <c r="E19" s="41">
        <f>SUM(E11:E18)+E7+E5+E9</f>
        <v>613.70000000000005</v>
      </c>
      <c r="F19" s="41">
        <f>SUM(F11:F18)+F7+F5+F9</f>
        <v>2658.2302506000015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F5" sqref="F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79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232.14199999999994</v>
      </c>
      <c r="D5" s="36">
        <v>32.81</v>
      </c>
      <c r="E5" s="36">
        <v>58.5</v>
      </c>
      <c r="F5" s="36">
        <f>C5+D5-E5</f>
        <v>206.45199999999994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930.71250000000134</v>
      </c>
      <c r="D7" s="36">
        <v>137.70999999999998</v>
      </c>
      <c r="E7" s="36">
        <v>140.82</v>
      </c>
      <c r="F7" s="36">
        <f>C7+D7-E7</f>
        <v>927.60250000000133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381.6899999999996</v>
      </c>
      <c r="D9" s="36">
        <v>0</v>
      </c>
      <c r="E9" s="36">
        <v>77.400000000000006</v>
      </c>
      <c r="F9" s="36">
        <f>C9+D9-E9</f>
        <v>304.28999999999962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165</v>
      </c>
      <c r="D12" s="36">
        <v>63</v>
      </c>
      <c r="E12" s="36">
        <v>27</v>
      </c>
      <c r="F12" s="36">
        <f t="shared" ref="F12:F18" si="0">C12+D12-E12</f>
        <v>201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324.45600000000002</v>
      </c>
      <c r="D13" s="36">
        <v>66.009999999999991</v>
      </c>
      <c r="E13" s="36">
        <v>101.96000000000001</v>
      </c>
      <c r="F13" s="36">
        <f t="shared" si="0"/>
        <v>288.50599999999997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112</v>
      </c>
      <c r="D14" s="36">
        <v>19</v>
      </c>
      <c r="E14" s="36">
        <v>27</v>
      </c>
      <c r="F14" s="36">
        <f t="shared" si="0"/>
        <v>104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56.8</v>
      </c>
      <c r="D15" s="36">
        <v>15</v>
      </c>
      <c r="E15" s="36">
        <v>14.5</v>
      </c>
      <c r="F15" s="36">
        <f t="shared" si="0"/>
        <v>57.3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51.199341999999987</v>
      </c>
      <c r="D16" s="36">
        <v>71.5</v>
      </c>
      <c r="E16" s="36">
        <v>65.599999999999994</v>
      </c>
      <c r="F16" s="36">
        <f t="shared" si="0"/>
        <v>57.099341999999993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83.660408600000011</v>
      </c>
      <c r="D17" s="36">
        <v>10</v>
      </c>
      <c r="E17" s="36">
        <v>49</v>
      </c>
      <c r="F17" s="36">
        <f>C17+D17-E17</f>
        <v>44.660408600000011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619.40000000000009</v>
      </c>
      <c r="D18" s="36">
        <v>46.3</v>
      </c>
      <c r="E18" s="36">
        <v>36</v>
      </c>
      <c r="F18" s="36">
        <f t="shared" si="0"/>
        <v>629.70000000000005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2957.0602506000009</v>
      </c>
      <c r="D19" s="41">
        <f>SUM(D11:D18)+D7+D5+D9</f>
        <v>461.33</v>
      </c>
      <c r="E19" s="41">
        <f>SUM(E11:E18)+E7+E5+E9</f>
        <v>597.78</v>
      </c>
      <c r="F19" s="41">
        <f>SUM(F11:F18)+F7+F5+F9</f>
        <v>2820.6102506000007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4" zoomScale="87" zoomScaleNormal="87" workbookViewId="0">
      <selection activeCell="H34" sqref="H34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77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205.14199999999994</v>
      </c>
      <c r="D5" s="36">
        <v>72</v>
      </c>
      <c r="E5" s="36">
        <v>45</v>
      </c>
      <c r="F5" s="36">
        <f>C5+D5-E5</f>
        <v>232.14199999999994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874.86250000000132</v>
      </c>
      <c r="D7" s="36">
        <v>206.7</v>
      </c>
      <c r="E7" s="36">
        <v>150.85000000000002</v>
      </c>
      <c r="F7" s="36">
        <f>C7+D7-E7</f>
        <v>930.71250000000134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450.08999999999963</v>
      </c>
      <c r="D9" s="36">
        <v>0</v>
      </c>
      <c r="E9" s="36">
        <v>68.400000000000006</v>
      </c>
      <c r="F9" s="36">
        <f>C9+D9-E9</f>
        <v>381.6899999999996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202.00000000000003</v>
      </c>
      <c r="D12" s="36">
        <v>43.5</v>
      </c>
      <c r="E12" s="36">
        <v>80.500000000000028</v>
      </c>
      <c r="F12" s="36">
        <f t="shared" ref="F12:F18" si="0">C12+D12-E12</f>
        <v>165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442.00599999999997</v>
      </c>
      <c r="D13" s="36">
        <v>92.57</v>
      </c>
      <c r="E13" s="36">
        <v>210.12</v>
      </c>
      <c r="F13" s="36">
        <f t="shared" si="0"/>
        <v>324.45600000000002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107</v>
      </c>
      <c r="D14" s="36">
        <v>34</v>
      </c>
      <c r="E14" s="36">
        <v>29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95.850408600000009</v>
      </c>
      <c r="D15" s="36">
        <v>8</v>
      </c>
      <c r="E15" s="36">
        <v>20.189999999999998</v>
      </c>
      <c r="F15" s="36">
        <f t="shared" si="0"/>
        <v>83.660408600000011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55.8</v>
      </c>
      <c r="D16" s="36">
        <v>15</v>
      </c>
      <c r="E16" s="36">
        <v>14</v>
      </c>
      <c r="F16" s="36">
        <f t="shared" si="0"/>
        <v>56.8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27.499341999999992</v>
      </c>
      <c r="D17" s="36">
        <v>53</v>
      </c>
      <c r="E17" s="36">
        <v>29.3</v>
      </c>
      <c r="F17" s="36">
        <f t="shared" si="0"/>
        <v>51.199341999999987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655.7</v>
      </c>
      <c r="D18" s="36">
        <v>0</v>
      </c>
      <c r="E18" s="36">
        <v>36.299999999999997</v>
      </c>
      <c r="F18" s="36">
        <f t="shared" si="0"/>
        <v>619.40000000000009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3115.9502506000008</v>
      </c>
      <c r="D19" s="41">
        <f>SUM(D11:D18)+D7+D5+D9</f>
        <v>524.77</v>
      </c>
      <c r="E19" s="41">
        <f>SUM(E11:E18)+E7+E5+E9</f>
        <v>683.66</v>
      </c>
      <c r="F19" s="41">
        <f>SUM(F11:F18)+F7+F5+F9</f>
        <v>2957.0602506000009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76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176.80199999999996</v>
      </c>
      <c r="D5" s="36">
        <v>91.27</v>
      </c>
      <c r="E5" s="36">
        <v>62.93</v>
      </c>
      <c r="F5" s="36">
        <f>C5+D5-E5</f>
        <v>205.14199999999994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880.76250000000118</v>
      </c>
      <c r="D7" s="36">
        <v>378.38</v>
      </c>
      <c r="E7" s="36">
        <v>384.28</v>
      </c>
      <c r="F7" s="36">
        <f>C7+D7-E7</f>
        <v>874.86250000000132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483.03999999999962</v>
      </c>
      <c r="D9" s="36">
        <v>20</v>
      </c>
      <c r="E9" s="36">
        <v>52.949999999999996</v>
      </c>
      <c r="F9" s="36">
        <f>C9+D9-E9</f>
        <v>450.08999999999963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201.00000000000003</v>
      </c>
      <c r="D12" s="36">
        <v>48.5</v>
      </c>
      <c r="E12" s="36">
        <v>47.5</v>
      </c>
      <c r="F12" s="36">
        <f t="shared" ref="F12:F18" si="0">C12+D12-E12</f>
        <v>202.00000000000003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473.91599999999994</v>
      </c>
      <c r="D13" s="36">
        <v>33.29</v>
      </c>
      <c r="E13" s="36">
        <v>65.2</v>
      </c>
      <c r="F13" s="36">
        <f t="shared" si="0"/>
        <v>442.00599999999997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93</v>
      </c>
      <c r="D14" s="36">
        <v>35</v>
      </c>
      <c r="E14" s="36">
        <v>21</v>
      </c>
      <c r="F14" s="36">
        <f>C14+D14-E14</f>
        <v>107</v>
      </c>
      <c r="G14" s="42" t="s">
        <v>33</v>
      </c>
      <c r="H14" s="43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94.850408600000009</v>
      </c>
      <c r="D15" s="36">
        <v>30</v>
      </c>
      <c r="E15" s="36">
        <v>29</v>
      </c>
      <c r="F15" s="36">
        <f t="shared" si="0"/>
        <v>95.850408600000009</v>
      </c>
      <c r="G15" s="42" t="s">
        <v>30</v>
      </c>
      <c r="H15" s="43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55.3</v>
      </c>
      <c r="D16" s="36">
        <v>15.5</v>
      </c>
      <c r="E16" s="36">
        <v>15</v>
      </c>
      <c r="F16" s="36">
        <f t="shared" si="0"/>
        <v>55.8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24.39934199999999</v>
      </c>
      <c r="D17" s="36">
        <v>27.6</v>
      </c>
      <c r="E17" s="36">
        <v>24.5</v>
      </c>
      <c r="F17" s="36">
        <f t="shared" si="0"/>
        <v>27.499341999999992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657.1</v>
      </c>
      <c r="D18" s="36">
        <v>33</v>
      </c>
      <c r="E18" s="36">
        <v>34.400000000000006</v>
      </c>
      <c r="F18" s="36">
        <f t="shared" si="0"/>
        <v>655.7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3140.1702506000006</v>
      </c>
      <c r="D19" s="41">
        <f>SUM(D11:D18)+D7+D5+D9</f>
        <v>712.54</v>
      </c>
      <c r="E19" s="41">
        <f>SUM(E11:E18)+E7+E5+E9</f>
        <v>736.76</v>
      </c>
      <c r="F19" s="41">
        <f>SUM(F11:F18)+F7+F5+F9</f>
        <v>3115.9502506000008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F16" sqref="F16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157.66999999999996</v>
      </c>
      <c r="D5" s="36">
        <v>73.06</v>
      </c>
      <c r="E5" s="36">
        <v>53.927999999999997</v>
      </c>
      <c r="F5" s="36">
        <f>C5+D5-E5</f>
        <v>176.80199999999996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864.06250000000114</v>
      </c>
      <c r="D7" s="36">
        <v>323.46000000000004</v>
      </c>
      <c r="E7" s="36">
        <v>306.76</v>
      </c>
      <c r="F7" s="36">
        <f>C7+D7-E7</f>
        <v>880.76250000000118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552.69999999999959</v>
      </c>
      <c r="D9" s="36">
        <v>20</v>
      </c>
      <c r="E9" s="36">
        <v>89.66</v>
      </c>
      <c r="F9" s="36">
        <f>C9+D9-E9</f>
        <v>483.03999999999962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145</v>
      </c>
      <c r="D12" s="36">
        <v>120.1</v>
      </c>
      <c r="E12" s="36">
        <v>64.099999999999994</v>
      </c>
      <c r="F12" s="36">
        <f t="shared" ref="F12:F18" si="0">C12+D12-E12</f>
        <v>201.00000000000003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514.90599999999995</v>
      </c>
      <c r="D13" s="36">
        <v>39.36</v>
      </c>
      <c r="E13" s="36">
        <v>80.349999999999994</v>
      </c>
      <c r="F13" s="36">
        <f t="shared" si="0"/>
        <v>473.91599999999994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146.85040860000001</v>
      </c>
      <c r="D14" s="36">
        <v>0</v>
      </c>
      <c r="E14" s="36">
        <v>52</v>
      </c>
      <c r="F14" s="36">
        <f t="shared" si="0"/>
        <v>94.850408600000009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108.5</v>
      </c>
      <c r="D15" s="36">
        <v>16</v>
      </c>
      <c r="E15" s="36">
        <v>31.5</v>
      </c>
      <c r="F15" s="36">
        <f t="shared" si="0"/>
        <v>93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56.3</v>
      </c>
      <c r="D16" s="36">
        <v>15.5</v>
      </c>
      <c r="E16" s="36">
        <v>16.5</v>
      </c>
      <c r="F16" s="36">
        <f t="shared" si="0"/>
        <v>55.3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44.619342000000003</v>
      </c>
      <c r="D17" s="36">
        <v>23.9</v>
      </c>
      <c r="E17" s="36">
        <v>44.120000000000005</v>
      </c>
      <c r="F17" s="36">
        <f t="shared" si="0"/>
        <v>24.39934199999999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597.4</v>
      </c>
      <c r="D18" s="36">
        <v>99</v>
      </c>
      <c r="E18" s="36">
        <v>39.299999999999997</v>
      </c>
      <c r="F18" s="36">
        <f t="shared" si="0"/>
        <v>657.1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3188.0082506000008</v>
      </c>
      <c r="D19" s="41">
        <f>SUM(D11:D18)+D7+D5+D9</f>
        <v>730.38000000000011</v>
      </c>
      <c r="E19" s="41">
        <f>SUM(E11:E18)+E7+E5+E9</f>
        <v>778.21799999999996</v>
      </c>
      <c r="F19" s="41">
        <f>SUM(F11:F18)+F7+F5+F9</f>
        <v>3140.1702506000006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189.90999999999997</v>
      </c>
      <c r="D5" s="36">
        <v>86.5</v>
      </c>
      <c r="E5" s="36">
        <f>118+0.74</f>
        <v>118.74</v>
      </c>
      <c r="F5" s="36">
        <f>C5+D5-E5</f>
        <v>157.66999999999996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1021.0625000000011</v>
      </c>
      <c r="D7" s="36">
        <v>311.49</v>
      </c>
      <c r="E7" s="36">
        <v>468.49</v>
      </c>
      <c r="F7" s="36">
        <f>C7+D7-E7</f>
        <v>864.06250000000114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696.40999999999963</v>
      </c>
      <c r="D9" s="36">
        <v>42.8</v>
      </c>
      <c r="E9" s="36">
        <v>186.51</v>
      </c>
      <c r="F9" s="36">
        <f>C9+D9-E9</f>
        <v>552.69999999999959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161</v>
      </c>
      <c r="D12" s="36">
        <v>59</v>
      </c>
      <c r="E12" s="36">
        <v>75</v>
      </c>
      <c r="F12" s="36">
        <f t="shared" ref="F12:F18" si="0">C12+D12-E12</f>
        <v>145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510.35599999999999</v>
      </c>
      <c r="D13" s="36">
        <v>59.43</v>
      </c>
      <c r="E13" s="36">
        <v>54.879999999999995</v>
      </c>
      <c r="F13" s="36">
        <f t="shared" si="0"/>
        <v>514.90599999999995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210.85040860000001</v>
      </c>
      <c r="D14" s="36">
        <v>0</v>
      </c>
      <c r="E14" s="36">
        <v>64</v>
      </c>
      <c r="F14" s="36">
        <f t="shared" si="0"/>
        <v>146.85040860000001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107.5</v>
      </c>
      <c r="D15" s="36">
        <v>16</v>
      </c>
      <c r="E15" s="36">
        <v>15</v>
      </c>
      <c r="F15" s="36">
        <f t="shared" si="0"/>
        <v>108.5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60.3</v>
      </c>
      <c r="D16" s="36">
        <v>14.5</v>
      </c>
      <c r="E16" s="36">
        <v>18.5</v>
      </c>
      <c r="F16" s="36">
        <f>C16+D16-E16</f>
        <v>56.3</v>
      </c>
      <c r="G16" s="42" t="s">
        <v>38</v>
      </c>
      <c r="H16" s="43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93.169342</v>
      </c>
      <c r="D17" s="36">
        <v>18.05</v>
      </c>
      <c r="E17" s="36">
        <v>66.599999999999994</v>
      </c>
      <c r="F17" s="36">
        <f t="shared" si="0"/>
        <v>44.619342000000003</v>
      </c>
      <c r="G17" s="42" t="s">
        <v>35</v>
      </c>
      <c r="H17" s="43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677</v>
      </c>
      <c r="D18" s="36">
        <v>0</v>
      </c>
      <c r="E18" s="36">
        <v>79.599999999999994</v>
      </c>
      <c r="F18" s="36">
        <f t="shared" si="0"/>
        <v>597.4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3727.558250600001</v>
      </c>
      <c r="D19" s="41">
        <f>SUM(D11:D18)+D7+D5+D9</f>
        <v>607.77</v>
      </c>
      <c r="E19" s="41">
        <f>SUM(E11:E18)+E7+E5+E9</f>
        <v>1147.3200000000002</v>
      </c>
      <c r="F19" s="41">
        <f>SUM(F11:F18)+F7+F5+F9</f>
        <v>3188.0082506000008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7" zoomScale="87" zoomScaleNormal="87" workbookViewId="0">
      <selection activeCell="B17" sqref="B17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74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298.56</v>
      </c>
      <c r="D5" s="36">
        <v>92.83</v>
      </c>
      <c r="E5" s="36">
        <v>145.80000000000001</v>
      </c>
      <c r="F5" s="36">
        <f>C5+D5-E5-55.68</f>
        <v>189.90999999999997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1029.3025000000011</v>
      </c>
      <c r="D7" s="36">
        <v>388.35</v>
      </c>
      <c r="E7" s="36">
        <v>396.59</v>
      </c>
      <c r="F7" s="36">
        <f>C7+D7-E7</f>
        <v>1021.0625000000011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669.76999999999975</v>
      </c>
      <c r="D9" s="36">
        <v>369.16999999999996</v>
      </c>
      <c r="E9" s="36">
        <v>342.53</v>
      </c>
      <c r="F9" s="36">
        <f>C9+D9-E9</f>
        <v>696.40999999999963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230</v>
      </c>
      <c r="D12" s="36">
        <v>45</v>
      </c>
      <c r="E12" s="36">
        <v>114</v>
      </c>
      <c r="F12" s="36">
        <f t="shared" ref="F12:F18" si="0">C12+D12-E12</f>
        <v>161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462.26599999999996</v>
      </c>
      <c r="D13" s="36">
        <v>196.85000000000002</v>
      </c>
      <c r="E13" s="36">
        <v>148.76</v>
      </c>
      <c r="F13" s="36">
        <f t="shared" si="0"/>
        <v>510.35599999999999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6">
        <v>283.1404086</v>
      </c>
      <c r="D14" s="36">
        <v>4.5</v>
      </c>
      <c r="E14" s="36">
        <v>76.789999999999992</v>
      </c>
      <c r="F14" s="36">
        <f t="shared" si="0"/>
        <v>210.85040860000001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36">
        <v>117.5</v>
      </c>
      <c r="D15" s="36">
        <v>11</v>
      </c>
      <c r="E15" s="36">
        <v>21</v>
      </c>
      <c r="F15" s="36">
        <f t="shared" si="0"/>
        <v>107.5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112.67934200000001</v>
      </c>
      <c r="D16" s="36">
        <v>10.81</v>
      </c>
      <c r="E16" s="36">
        <v>30.32</v>
      </c>
      <c r="F16" s="36">
        <f t="shared" si="0"/>
        <v>93.169342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36">
        <v>65.3</v>
      </c>
      <c r="D17" s="36">
        <v>13</v>
      </c>
      <c r="E17" s="36">
        <v>18</v>
      </c>
      <c r="F17" s="36">
        <f t="shared" si="0"/>
        <v>60.3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752.4</v>
      </c>
      <c r="D18" s="36">
        <v>0</v>
      </c>
      <c r="E18" s="36">
        <v>75.400000000000006</v>
      </c>
      <c r="F18" s="36">
        <f t="shared" si="0"/>
        <v>677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4020.9182506000006</v>
      </c>
      <c r="D19" s="41">
        <f>SUM(D11:D18)+D7+D5+D9</f>
        <v>1131.51</v>
      </c>
      <c r="E19" s="41">
        <f>SUM(E11:E18)+E7+E5+E9</f>
        <v>1369.1899999999998</v>
      </c>
      <c r="F19" s="41">
        <f>SUM(F11:F18)+F7+F5+F9</f>
        <v>3727.558250600001</v>
      </c>
      <c r="G19" s="44"/>
      <c r="H19" s="44"/>
    </row>
    <row r="20" spans="1:10" s="3" customFormat="1" ht="27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view="pageBreakPreview" zoomScale="87" zoomScaleNormal="87" workbookViewId="0">
      <selection activeCell="O12" sqref="O12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" customWidth="1"/>
    <col min="7" max="7" width="33.375" style="4" customWidth="1"/>
    <col min="8" max="8" width="25.625" style="4" customWidth="1"/>
    <col min="9" max="16384" width="9" style="4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30" customHeight="1">
      <c r="A3" s="58" t="s">
        <v>72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179.99</v>
      </c>
      <c r="D5" s="36">
        <v>444.39</v>
      </c>
      <c r="E5" s="36">
        <v>325.82</v>
      </c>
      <c r="F5" s="36">
        <f>C5+D5-E5</f>
        <v>298.56</v>
      </c>
      <c r="G5" s="46" t="s">
        <v>11</v>
      </c>
      <c r="H5" s="37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37"/>
      <c r="H6" s="37"/>
    </row>
    <row r="7" spans="1:10" s="1" customFormat="1" ht="27" customHeight="1">
      <c r="A7" s="34">
        <v>1</v>
      </c>
      <c r="B7" s="35" t="s">
        <v>15</v>
      </c>
      <c r="C7" s="36">
        <v>978.36250000000098</v>
      </c>
      <c r="D7" s="36">
        <v>521.25</v>
      </c>
      <c r="E7" s="36">
        <v>470.31</v>
      </c>
      <c r="F7" s="36">
        <f>C7+D7-E7</f>
        <v>1029.3025000000011</v>
      </c>
      <c r="G7" s="37" t="s">
        <v>16</v>
      </c>
      <c r="H7" s="37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656.54</v>
      </c>
      <c r="D9" s="36">
        <v>552.42999999999995</v>
      </c>
      <c r="E9" s="36">
        <v>539.20000000000005</v>
      </c>
      <c r="F9" s="36">
        <f>C9+D9-E9</f>
        <v>669.76999999999975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38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9">
        <v>0</v>
      </c>
      <c r="D11" s="39">
        <v>0</v>
      </c>
      <c r="E11" s="40">
        <v>0</v>
      </c>
      <c r="F11" s="39">
        <f t="shared" ref="F11:F18" si="0">C11+D11-E11</f>
        <v>0</v>
      </c>
      <c r="G11" s="42" t="s">
        <v>23</v>
      </c>
      <c r="H11" s="43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9">
        <v>264</v>
      </c>
      <c r="D12" s="39">
        <v>41</v>
      </c>
      <c r="E12" s="40">
        <v>75</v>
      </c>
      <c r="F12" s="39">
        <f t="shared" si="0"/>
        <v>230</v>
      </c>
      <c r="G12" s="42" t="s">
        <v>25</v>
      </c>
      <c r="H12" s="43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40">
        <v>425.37599999999998</v>
      </c>
      <c r="D13" s="40">
        <v>80.02</v>
      </c>
      <c r="E13" s="40">
        <v>43.13</v>
      </c>
      <c r="F13" s="39">
        <f t="shared" si="0"/>
        <v>462.26599999999996</v>
      </c>
      <c r="G13" s="42" t="s">
        <v>27</v>
      </c>
      <c r="H13" s="43" t="s">
        <v>28</v>
      </c>
      <c r="J13" s="30"/>
    </row>
    <row r="14" spans="1:10" s="1" customFormat="1" ht="27" customHeight="1">
      <c r="A14" s="34">
        <v>4</v>
      </c>
      <c r="B14" s="35" t="s">
        <v>29</v>
      </c>
      <c r="C14" s="39">
        <v>328.1404086</v>
      </c>
      <c r="D14" s="39">
        <v>0</v>
      </c>
      <c r="E14" s="40">
        <v>45</v>
      </c>
      <c r="F14" s="39">
        <f t="shared" si="0"/>
        <v>283.1404086</v>
      </c>
      <c r="G14" s="42" t="s">
        <v>30</v>
      </c>
      <c r="H14" s="43" t="s">
        <v>31</v>
      </c>
      <c r="J14" s="30"/>
    </row>
    <row r="15" spans="1:10" s="1" customFormat="1" ht="27" customHeight="1">
      <c r="A15" s="34">
        <v>5</v>
      </c>
      <c r="B15" s="35" t="s">
        <v>32</v>
      </c>
      <c r="C15" s="40">
        <v>110.5</v>
      </c>
      <c r="D15" s="40">
        <v>26</v>
      </c>
      <c r="E15" s="40">
        <v>19</v>
      </c>
      <c r="F15" s="39">
        <f t="shared" si="0"/>
        <v>117.5</v>
      </c>
      <c r="G15" s="42" t="s">
        <v>33</v>
      </c>
      <c r="H15" s="43" t="s">
        <v>12</v>
      </c>
      <c r="J15" s="30"/>
    </row>
    <row r="16" spans="1:10" s="1" customFormat="1" ht="27" customHeight="1">
      <c r="A16" s="34">
        <v>6</v>
      </c>
      <c r="B16" s="35" t="s">
        <v>34</v>
      </c>
      <c r="C16" s="40">
        <v>94.479342000000003</v>
      </c>
      <c r="D16" s="40">
        <v>56.5</v>
      </c>
      <c r="E16" s="40">
        <v>38.299999999999997</v>
      </c>
      <c r="F16" s="39">
        <f t="shared" si="0"/>
        <v>112.67934200000001</v>
      </c>
      <c r="G16" s="42" t="s">
        <v>35</v>
      </c>
      <c r="H16" s="43" t="s">
        <v>36</v>
      </c>
      <c r="J16" s="30"/>
    </row>
    <row r="17" spans="1:10" s="1" customFormat="1" ht="27" customHeight="1">
      <c r="A17" s="34">
        <v>7</v>
      </c>
      <c r="B17" s="35" t="s">
        <v>37</v>
      </c>
      <c r="C17" s="40">
        <v>70.3</v>
      </c>
      <c r="D17" s="40">
        <v>14</v>
      </c>
      <c r="E17" s="40">
        <v>19</v>
      </c>
      <c r="F17" s="39">
        <f t="shared" si="0"/>
        <v>65.3</v>
      </c>
      <c r="G17" s="42" t="s">
        <v>38</v>
      </c>
      <c r="H17" s="43" t="s">
        <v>39</v>
      </c>
      <c r="J17" s="30"/>
    </row>
    <row r="18" spans="1:10" s="1" customFormat="1" ht="27" customHeight="1">
      <c r="A18" s="34">
        <v>8</v>
      </c>
      <c r="B18" s="35" t="s">
        <v>40</v>
      </c>
      <c r="C18" s="39">
        <v>791.3</v>
      </c>
      <c r="D18" s="39">
        <v>0</v>
      </c>
      <c r="E18" s="40">
        <v>38.9</v>
      </c>
      <c r="F18" s="39">
        <f t="shared" si="0"/>
        <v>752.4</v>
      </c>
      <c r="G18" s="42" t="s">
        <v>41</v>
      </c>
      <c r="H18" s="43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3898.9882506000013</v>
      </c>
      <c r="D19" s="41">
        <f>SUM(D11:D18)+D7+D5+D9</f>
        <v>1735.5899999999997</v>
      </c>
      <c r="E19" s="41">
        <f>SUM(E11:E18)+E7+E5+E9</f>
        <v>1613.66</v>
      </c>
      <c r="F19" s="41">
        <f>SUM(F11:F18)+F7+F5+F9</f>
        <v>4020.9182506000006</v>
      </c>
      <c r="G19" s="44"/>
      <c r="H19" s="44"/>
    </row>
    <row r="20" spans="1:10" ht="20.25" customHeight="1"/>
  </sheetData>
  <mergeCells count="3">
    <mergeCell ref="A2:H2"/>
    <mergeCell ref="A3:H3"/>
    <mergeCell ref="A19:B19"/>
  </mergeCells>
  <phoneticPr fontId="0" type="noConversion"/>
  <pageMargins left="0.39300641675633713" right="0.39300641675633713" top="0.39300641675633713" bottom="0.39300641675633713" header="0.11804080384922779" footer="0.11804080384922779"/>
  <pageSetup paperSize="9" orientation="landscape" r:id="rId1"/>
  <extLst>
    <ext uri="{2D9387EB-5337-4D45-933B-B4D357D02E09}">
      <gutter val="0.0" pos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13" zoomScale="87" zoomScaleNormal="87" workbookViewId="0">
      <selection activeCell="E14" sqref="E1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43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1298.93</v>
      </c>
      <c r="D5" s="11">
        <v>140.59</v>
      </c>
      <c r="E5" s="11">
        <f>92.74+1166.79</f>
        <v>1259.53</v>
      </c>
      <c r="F5" s="11">
        <f>C5+D5-E5</f>
        <v>179.99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992.64250000000004</v>
      </c>
      <c r="D7" s="11">
        <v>547.95000000000005</v>
      </c>
      <c r="E7" s="11">
        <v>562.23</v>
      </c>
      <c r="F7" s="11">
        <f>C7+D7-E7</f>
        <v>978.36250000000018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636.22</v>
      </c>
      <c r="D9" s="11">
        <v>524.11</v>
      </c>
      <c r="E9" s="11">
        <v>503.79</v>
      </c>
      <c r="F9" s="11">
        <f>C9+D9-E9</f>
        <v>656.54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248</v>
      </c>
      <c r="D12" s="18">
        <v>86</v>
      </c>
      <c r="E12" s="25">
        <v>70</v>
      </c>
      <c r="F12" s="18">
        <f t="shared" si="0"/>
        <v>264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442.08600000000001</v>
      </c>
      <c r="D13" s="19">
        <v>20.86</v>
      </c>
      <c r="E13" s="19">
        <v>37.57</v>
      </c>
      <c r="F13" s="18">
        <f t="shared" si="0"/>
        <v>425.37600000000003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347.34040859999999</v>
      </c>
      <c r="D14" s="18">
        <v>0</v>
      </c>
      <c r="E14" s="19">
        <v>19.2</v>
      </c>
      <c r="F14" s="18">
        <f t="shared" si="0"/>
        <v>328.1404086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86.5</v>
      </c>
      <c r="D15" s="19">
        <v>41</v>
      </c>
      <c r="E15" s="19">
        <v>17</v>
      </c>
      <c r="F15" s="18">
        <f t="shared" si="0"/>
        <v>110.5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83.889341999999999</v>
      </c>
      <c r="D16" s="19">
        <v>25.98</v>
      </c>
      <c r="E16" s="19">
        <v>15.39</v>
      </c>
      <c r="F16" s="18">
        <f t="shared" si="0"/>
        <v>94.479342000000003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76.3</v>
      </c>
      <c r="D17" s="19">
        <v>15.5</v>
      </c>
      <c r="E17" s="19">
        <v>21.5</v>
      </c>
      <c r="F17" s="18">
        <f t="shared" si="0"/>
        <v>70.3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806.8</v>
      </c>
      <c r="D18" s="18">
        <v>14.3</v>
      </c>
      <c r="E18" s="19">
        <v>29.8</v>
      </c>
      <c r="F18" s="18">
        <f t="shared" si="0"/>
        <v>791.3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5018.7082506000006</v>
      </c>
      <c r="D19" s="21">
        <f>SUM(D11:D18)+D7+D5+D9</f>
        <v>1416.29</v>
      </c>
      <c r="E19" s="21">
        <f>SUM(E11:E18)+E7+E5+E9</f>
        <v>2536.0100000000002</v>
      </c>
      <c r="F19" s="21">
        <f>SUM(F11:F18)+F7+F5+F9</f>
        <v>3898.9882506000004</v>
      </c>
      <c r="G19" s="29"/>
      <c r="H19" s="29"/>
    </row>
    <row r="20" spans="1:10" ht="66" customHeight="1">
      <c r="A20" s="66" t="s">
        <v>53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workbookViewId="0">
      <selection activeCell="B33" sqref="B33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94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333.262</v>
      </c>
      <c r="D5" s="36">
        <v>0</v>
      </c>
      <c r="E5" s="36">
        <v>22.5</v>
      </c>
      <c r="F5" s="36">
        <f>C5+D5-E5</f>
        <v>310.762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875.03250000000139</v>
      </c>
      <c r="D7" s="36">
        <v>28.2</v>
      </c>
      <c r="E7" s="36">
        <v>26.7</v>
      </c>
      <c r="F7" s="36">
        <f>C7+D7-E7</f>
        <v>876.53250000000139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73</v>
      </c>
      <c r="D11" s="36">
        <v>86</v>
      </c>
      <c r="E11" s="36">
        <v>33</v>
      </c>
      <c r="F11" s="36">
        <f t="shared" ref="F11:F19" si="0">C11+D11-E11</f>
        <v>126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392.99999999999994</v>
      </c>
      <c r="D12" s="36">
        <v>248.59999999999997</v>
      </c>
      <c r="E12" s="36">
        <v>206.6</v>
      </c>
      <c r="F12" s="36">
        <f t="shared" si="0"/>
        <v>434.99999999999989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315.63</v>
      </c>
      <c r="D13" s="36">
        <v>70.460000000000008</v>
      </c>
      <c r="E13" s="36">
        <v>82.88</v>
      </c>
      <c r="F13" s="36">
        <f t="shared" si="0"/>
        <v>303.21000000000004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118</v>
      </c>
      <c r="D14" s="36">
        <v>28</v>
      </c>
      <c r="E14" s="36">
        <v>31</v>
      </c>
      <c r="F14" s="36">
        <f t="shared" si="0"/>
        <v>115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64.299999999999983</v>
      </c>
      <c r="D15" s="36">
        <v>54.61</v>
      </c>
      <c r="E15" s="36">
        <v>36.99</v>
      </c>
      <c r="F15" s="36">
        <f>C15+D15-E15</f>
        <v>81.919999999999987</v>
      </c>
      <c r="G15" s="49" t="s">
        <v>35</v>
      </c>
      <c r="H15" s="50" t="s">
        <v>90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47.099999999999994</v>
      </c>
      <c r="D16" s="36">
        <v>33.9</v>
      </c>
      <c r="E16" s="36">
        <v>17</v>
      </c>
      <c r="F16" s="36">
        <f>C16+D16-E16</f>
        <v>64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28.540000000000013</v>
      </c>
      <c r="D17" s="36">
        <v>46.739999999999995</v>
      </c>
      <c r="E17" s="36">
        <v>29.84</v>
      </c>
      <c r="F17" s="36">
        <f>C17+D17-E17</f>
        <v>45.44</v>
      </c>
      <c r="G17" s="49" t="s">
        <v>30</v>
      </c>
      <c r="H17" s="50" t="s">
        <v>89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29.900000000000002</v>
      </c>
      <c r="D18" s="54">
        <v>16.990000000000002</v>
      </c>
      <c r="E18" s="54">
        <v>14.99</v>
      </c>
      <c r="F18" s="36">
        <f>C18+D18-E18</f>
        <v>31.9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316.70000000000005</v>
      </c>
      <c r="D19" s="36">
        <v>33</v>
      </c>
      <c r="E19" s="36">
        <v>35.299999999999997</v>
      </c>
      <c r="F19" s="36">
        <f t="shared" si="0"/>
        <v>314.40000000000003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2594.4645000000014</v>
      </c>
      <c r="D20" s="41">
        <f>SUM(D11:D19)+D7+D5+D9</f>
        <v>646.5</v>
      </c>
      <c r="E20" s="41">
        <f>SUM(E11:E19)+E7+E5+E9</f>
        <v>536.80000000000007</v>
      </c>
      <c r="F20" s="41">
        <f>SUM(F11:F19)+F7+F5+F9</f>
        <v>2704.1645000000017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54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951.5</v>
      </c>
      <c r="D5" s="11">
        <v>391.55</v>
      </c>
      <c r="E5" s="11">
        <v>44.12</v>
      </c>
      <c r="F5" s="11">
        <f>C5+D5-E5</f>
        <v>1298.93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919.72250000000099</v>
      </c>
      <c r="D7" s="11">
        <v>837.8</v>
      </c>
      <c r="E7" s="11">
        <v>764.88</v>
      </c>
      <c r="F7" s="11">
        <f>C7+D7-E7</f>
        <v>992.64250000000095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528.26</v>
      </c>
      <c r="D9" s="11">
        <v>309.06</v>
      </c>
      <c r="E9" s="11">
        <v>201.1</v>
      </c>
      <c r="F9" s="11">
        <f>C9+D9-E9</f>
        <v>636.21999999999991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0</v>
      </c>
      <c r="D11" s="18">
        <v>0</v>
      </c>
      <c r="E11" s="25">
        <v>0</v>
      </c>
      <c r="F11" s="18">
        <f t="shared" ref="F11:F18" si="0">C11+D11-E11</f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251</v>
      </c>
      <c r="D12" s="18">
        <v>95</v>
      </c>
      <c r="E12" s="25">
        <v>98</v>
      </c>
      <c r="F12" s="18">
        <f t="shared" si="0"/>
        <v>248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469.94600000000003</v>
      </c>
      <c r="D13" s="19">
        <v>26.6</v>
      </c>
      <c r="E13" s="19">
        <v>54.46</v>
      </c>
      <c r="F13" s="18">
        <f t="shared" si="0"/>
        <v>442.08600000000007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287.63040860000001</v>
      </c>
      <c r="D14" s="18">
        <v>69.03</v>
      </c>
      <c r="E14" s="19">
        <v>9.32</v>
      </c>
      <c r="F14" s="18">
        <f t="shared" si="0"/>
        <v>347.34040859999999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100</v>
      </c>
      <c r="D15" s="19">
        <v>3.5</v>
      </c>
      <c r="E15" s="19">
        <v>17</v>
      </c>
      <c r="F15" s="18">
        <f t="shared" si="0"/>
        <v>86.5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88.689341999999996</v>
      </c>
      <c r="D16" s="19">
        <v>37</v>
      </c>
      <c r="E16" s="19">
        <v>41.8</v>
      </c>
      <c r="F16" s="18">
        <f t="shared" si="0"/>
        <v>83.889341999999999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81.3</v>
      </c>
      <c r="D17" s="19">
        <v>15</v>
      </c>
      <c r="E17" s="19">
        <v>20</v>
      </c>
      <c r="F17" s="18">
        <f t="shared" si="0"/>
        <v>76.3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811.7</v>
      </c>
      <c r="D18" s="18">
        <v>33</v>
      </c>
      <c r="E18" s="19">
        <v>37.9</v>
      </c>
      <c r="F18" s="18">
        <f t="shared" si="0"/>
        <v>806.80000000000007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4489.7482506000006</v>
      </c>
      <c r="D19" s="21">
        <f>SUM(D11:D18)+D7+D5+D9</f>
        <v>1817.5399999999997</v>
      </c>
      <c r="E19" s="21">
        <f>SUM(E11:E18)+E7+E5+E9</f>
        <v>1288.5799999999997</v>
      </c>
      <c r="F19" s="21">
        <f>SUM(F11:F18)+F7+F5+F9</f>
        <v>5018.7082506000015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D19" sqref="D19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56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486.06</v>
      </c>
      <c r="D5" s="11">
        <f>337.63+384.96</f>
        <v>722.58999999999992</v>
      </c>
      <c r="E5" s="11">
        <f>143.31+C5-372.22</f>
        <v>257.14999999999998</v>
      </c>
      <c r="F5" s="11">
        <f>C5+D5-E5</f>
        <v>951.49999999999989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819.72</v>
      </c>
      <c r="D7" s="11">
        <v>1228.0525</v>
      </c>
      <c r="E7" s="11">
        <v>1128.05</v>
      </c>
      <c r="F7" s="11">
        <f>C7+D7-E7</f>
        <v>919.72250000000008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127.5</v>
      </c>
      <c r="D9" s="11">
        <v>727.19</v>
      </c>
      <c r="E9" s="11">
        <v>326.43</v>
      </c>
      <c r="F9" s="11">
        <f>C9+D9-E9</f>
        <v>528.26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266</v>
      </c>
      <c r="D12" s="18">
        <v>155</v>
      </c>
      <c r="E12" s="25">
        <v>170</v>
      </c>
      <c r="F12" s="18">
        <f t="shared" ref="F12:F18" si="0">C12+D12-E12</f>
        <v>251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452.31599999999997</v>
      </c>
      <c r="D13" s="19">
        <v>46.47</v>
      </c>
      <c r="E13" s="19">
        <v>28.84</v>
      </c>
      <c r="F13" s="18">
        <f t="shared" si="0"/>
        <v>469.94599999999997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296.55040860000003</v>
      </c>
      <c r="D14" s="18">
        <v>0</v>
      </c>
      <c r="E14" s="19">
        <v>8.92</v>
      </c>
      <c r="F14" s="18">
        <f t="shared" si="0"/>
        <v>287.63040860000001</v>
      </c>
      <c r="G14" s="28" t="s">
        <v>49</v>
      </c>
      <c r="H14" s="27" t="s">
        <v>50</v>
      </c>
      <c r="J14" s="30"/>
    </row>
    <row r="15" spans="1:10" s="1" customFormat="1" ht="32.25" customHeight="1">
      <c r="A15" s="16">
        <v>5</v>
      </c>
      <c r="B15" s="20" t="s">
        <v>32</v>
      </c>
      <c r="C15" s="19">
        <v>95</v>
      </c>
      <c r="D15" s="19">
        <v>33</v>
      </c>
      <c r="E15" s="19">
        <v>28</v>
      </c>
      <c r="F15" s="18">
        <f t="shared" si="0"/>
        <v>100</v>
      </c>
      <c r="G15" s="28" t="s">
        <v>33</v>
      </c>
      <c r="H15" s="27" t="s">
        <v>12</v>
      </c>
      <c r="J15" s="30"/>
    </row>
    <row r="16" spans="1:10" s="1" customFormat="1" ht="33.75" customHeight="1">
      <c r="A16" s="16">
        <v>6</v>
      </c>
      <c r="B16" s="17" t="s">
        <v>34</v>
      </c>
      <c r="C16" s="19">
        <v>59.919342</v>
      </c>
      <c r="D16" s="19">
        <v>65.099999999999994</v>
      </c>
      <c r="E16" s="19">
        <v>36.33</v>
      </c>
      <c r="F16" s="18">
        <f t="shared" si="0"/>
        <v>88.689341999999996</v>
      </c>
      <c r="G16" s="28" t="s">
        <v>35</v>
      </c>
      <c r="H16" s="27" t="s">
        <v>51</v>
      </c>
      <c r="J16" s="30"/>
    </row>
    <row r="17" spans="1:10" s="1" customFormat="1" ht="34.5" customHeight="1">
      <c r="A17" s="16">
        <v>7</v>
      </c>
      <c r="B17" s="17" t="s">
        <v>37</v>
      </c>
      <c r="C17" s="19">
        <v>82.3</v>
      </c>
      <c r="D17" s="19">
        <v>20</v>
      </c>
      <c r="E17" s="19">
        <v>21</v>
      </c>
      <c r="F17" s="18">
        <f t="shared" si="0"/>
        <v>81.3</v>
      </c>
      <c r="G17" s="28" t="s">
        <v>38</v>
      </c>
      <c r="H17" s="27" t="s">
        <v>52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863</v>
      </c>
      <c r="D18" s="18">
        <v>33</v>
      </c>
      <c r="E18" s="19">
        <v>84.3</v>
      </c>
      <c r="F18" s="18">
        <f t="shared" si="0"/>
        <v>811.7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4348.3657506000009</v>
      </c>
      <c r="D19" s="21">
        <f>SUM(D11:D18)+D7+D5+D9</f>
        <v>3030.4024999999997</v>
      </c>
      <c r="E19" s="21">
        <f>SUM(E11:E18)+E7+E5+E9</f>
        <v>2089.02</v>
      </c>
      <c r="F19" s="21">
        <f>SUM(F11:F18)+F7+F5+F9</f>
        <v>4489.7482505999997</v>
      </c>
      <c r="G19" s="29"/>
      <c r="H19" s="29"/>
    </row>
    <row r="20" spans="1:10" ht="66" customHeight="1">
      <c r="A20" s="66" t="s">
        <v>55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D6" sqref="D6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57</v>
      </c>
      <c r="B2" s="62"/>
      <c r="C2" s="62"/>
      <c r="D2" s="62"/>
      <c r="E2" s="62"/>
      <c r="F2" s="62"/>
      <c r="G2" s="62"/>
      <c r="H2" s="62"/>
    </row>
    <row r="3" spans="1:10" ht="32.25" customHeight="1">
      <c r="A3" s="63" t="s">
        <v>44</v>
      </c>
      <c r="B3" s="63"/>
      <c r="C3" s="63"/>
      <c r="D3" s="63"/>
      <c r="E3" s="63"/>
      <c r="F3" s="63"/>
      <c r="G3" s="63"/>
      <c r="H3" s="63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1191.96</v>
      </c>
      <c r="E5" s="11">
        <v>705.9</v>
      </c>
      <c r="F5" s="11">
        <v>486.06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621.5</v>
      </c>
      <c r="D7" s="11">
        <v>1331.23</v>
      </c>
      <c r="E7" s="11">
        <v>1133.01</v>
      </c>
      <c r="F7" s="11">
        <f>C7+D7-E7</f>
        <v>819.72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630</v>
      </c>
      <c r="E9" s="11">
        <v>502.5</v>
      </c>
      <c r="F9" s="11">
        <f>C9+D9-E9</f>
        <v>127.5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39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1.25" customHeight="1">
      <c r="A12" s="16">
        <v>2</v>
      </c>
      <c r="B12" s="17" t="s">
        <v>24</v>
      </c>
      <c r="C12" s="18">
        <v>526</v>
      </c>
      <c r="D12" s="18">
        <v>149</v>
      </c>
      <c r="E12" s="25">
        <v>409</v>
      </c>
      <c r="F12" s="18">
        <f t="shared" si="0"/>
        <v>266</v>
      </c>
      <c r="G12" s="28" t="s">
        <v>48</v>
      </c>
      <c r="H12" s="27" t="s">
        <v>12</v>
      </c>
      <c r="J12" s="30"/>
    </row>
    <row r="13" spans="1:10" s="1" customFormat="1" ht="33.75" customHeight="1">
      <c r="A13" s="16">
        <v>3</v>
      </c>
      <c r="B13" s="17" t="s">
        <v>26</v>
      </c>
      <c r="C13" s="19">
        <v>396.01600000000002</v>
      </c>
      <c r="D13" s="19">
        <v>87.77</v>
      </c>
      <c r="E13" s="19">
        <v>31.47</v>
      </c>
      <c r="F13" s="18">
        <f t="shared" si="0"/>
        <v>452.31600000000003</v>
      </c>
      <c r="G13" s="28" t="s">
        <v>27</v>
      </c>
      <c r="H13" s="27" t="s">
        <v>28</v>
      </c>
      <c r="J13" s="30"/>
    </row>
    <row r="14" spans="1:10" s="1" customFormat="1" ht="31.5" customHeight="1">
      <c r="A14" s="16">
        <v>4</v>
      </c>
      <c r="B14" s="17" t="s">
        <v>29</v>
      </c>
      <c r="C14" s="18">
        <v>301.0204086</v>
      </c>
      <c r="D14" s="18">
        <v>0.82</v>
      </c>
      <c r="E14" s="19">
        <v>5.29</v>
      </c>
      <c r="F14" s="18">
        <f t="shared" si="0"/>
        <v>296.55040859999997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72.3</v>
      </c>
      <c r="D15" s="19">
        <v>25.5</v>
      </c>
      <c r="E15" s="19">
        <v>15.5</v>
      </c>
      <c r="F15" s="18">
        <f t="shared" si="0"/>
        <v>82.3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70</v>
      </c>
      <c r="D16" s="19">
        <v>44</v>
      </c>
      <c r="E16" s="19">
        <v>19</v>
      </c>
      <c r="F16" s="18">
        <f t="shared" si="0"/>
        <v>95</v>
      </c>
      <c r="G16" s="28" t="s">
        <v>33</v>
      </c>
      <c r="H16" s="27" t="s">
        <v>12</v>
      </c>
      <c r="J16" s="30"/>
    </row>
    <row r="17" spans="1:10" s="1" customFormat="1" ht="33.75" customHeight="1">
      <c r="A17" s="16">
        <v>7</v>
      </c>
      <c r="B17" s="17" t="s">
        <v>34</v>
      </c>
      <c r="C17" s="19">
        <v>36.579341999999997</v>
      </c>
      <c r="D17" s="19">
        <v>53.38</v>
      </c>
      <c r="E17" s="19">
        <v>30.04</v>
      </c>
      <c r="F17" s="18">
        <f t="shared" si="0"/>
        <v>59.919341999999993</v>
      </c>
      <c r="G17" s="28" t="s">
        <v>35</v>
      </c>
      <c r="H17" s="27" t="s">
        <v>51</v>
      </c>
      <c r="J17" s="30"/>
    </row>
    <row r="18" spans="1:10" s="1" customFormat="1" ht="34.5" customHeight="1">
      <c r="A18" s="16">
        <v>8</v>
      </c>
      <c r="B18" s="17" t="s">
        <v>40</v>
      </c>
      <c r="C18" s="18">
        <v>934</v>
      </c>
      <c r="D18" s="18">
        <v>66</v>
      </c>
      <c r="E18" s="19">
        <v>137</v>
      </c>
      <c r="F18" s="18">
        <f t="shared" si="0"/>
        <v>863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3757.4157506000001</v>
      </c>
      <c r="D19" s="21">
        <f>SUM(D11:D18)+D7+D5+D9</f>
        <v>3579.66</v>
      </c>
      <c r="E19" s="21">
        <f>SUM(E11:E18)+E7+E5+E9</f>
        <v>2988.71</v>
      </c>
      <c r="F19" s="21">
        <f>SUM(F11:F18)+F7+F5+F9</f>
        <v>4348.3657506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59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29.25" customHeight="1">
      <c r="A5" s="9">
        <v>1</v>
      </c>
      <c r="B5" s="10" t="s">
        <v>10</v>
      </c>
      <c r="C5" s="11">
        <v>0</v>
      </c>
      <c r="D5" s="11">
        <v>929.33</v>
      </c>
      <c r="E5" s="11">
        <v>929.33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308.7</v>
      </c>
      <c r="D7" s="11">
        <v>2009.9</v>
      </c>
      <c r="E7" s="11">
        <v>1697.1</v>
      </c>
      <c r="F7" s="11">
        <f>C7+D7-E7</f>
        <v>621.5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0</v>
      </c>
      <c r="E9" s="11">
        <v>0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798</v>
      </c>
      <c r="D12" s="18">
        <v>95</v>
      </c>
      <c r="E12" s="25">
        <v>367</v>
      </c>
      <c r="F12" s="18">
        <f t="shared" si="0"/>
        <v>526</v>
      </c>
      <c r="G12" s="28" t="s">
        <v>48</v>
      </c>
      <c r="H12" s="27" t="s">
        <v>12</v>
      </c>
      <c r="J12" s="30"/>
    </row>
    <row r="13" spans="1:10" s="1" customFormat="1" ht="30" customHeight="1">
      <c r="A13" s="16">
        <v>3</v>
      </c>
      <c r="B13" s="17" t="s">
        <v>26</v>
      </c>
      <c r="C13" s="19">
        <v>330.76600000000002</v>
      </c>
      <c r="D13" s="19">
        <v>111.13</v>
      </c>
      <c r="E13" s="19">
        <v>45.88</v>
      </c>
      <c r="F13" s="18">
        <f t="shared" si="0"/>
        <v>396.01600000000002</v>
      </c>
      <c r="G13" s="28" t="s">
        <v>27</v>
      </c>
      <c r="H13" s="27" t="s">
        <v>28</v>
      </c>
      <c r="J13" s="30"/>
    </row>
    <row r="14" spans="1:10" s="1" customFormat="1" ht="34.5" customHeight="1">
      <c r="A14" s="16">
        <v>4</v>
      </c>
      <c r="B14" s="17" t="s">
        <v>29</v>
      </c>
      <c r="C14" s="18">
        <v>306.57040860000001</v>
      </c>
      <c r="D14" s="18">
        <v>0</v>
      </c>
      <c r="E14" s="19">
        <v>5.55</v>
      </c>
      <c r="F14" s="18">
        <f t="shared" si="0"/>
        <v>301.0204086</v>
      </c>
      <c r="G14" s="28" t="s">
        <v>49</v>
      </c>
      <c r="H14" s="27" t="s">
        <v>50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59</v>
      </c>
      <c r="D15" s="19">
        <v>30.3</v>
      </c>
      <c r="E15" s="19">
        <v>17</v>
      </c>
      <c r="F15" s="18">
        <f t="shared" si="0"/>
        <v>72.3</v>
      </c>
      <c r="G15" s="28" t="s">
        <v>38</v>
      </c>
      <c r="H15" s="27" t="s">
        <v>52</v>
      </c>
      <c r="J15" s="30"/>
    </row>
    <row r="16" spans="1:10" s="1" customFormat="1" ht="32.25" customHeight="1">
      <c r="A16" s="16">
        <v>6</v>
      </c>
      <c r="B16" s="20" t="s">
        <v>32</v>
      </c>
      <c r="C16" s="19">
        <v>56</v>
      </c>
      <c r="D16" s="19">
        <v>33</v>
      </c>
      <c r="E16" s="19">
        <v>19</v>
      </c>
      <c r="F16" s="18">
        <f t="shared" si="0"/>
        <v>70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28.999341999999999</v>
      </c>
      <c r="D17" s="19">
        <v>35.47</v>
      </c>
      <c r="E17" s="19">
        <v>27.89</v>
      </c>
      <c r="F17" s="18">
        <f t="shared" si="0"/>
        <v>36.579341999999997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891</v>
      </c>
      <c r="D18" s="18">
        <v>198</v>
      </c>
      <c r="E18" s="19">
        <v>155</v>
      </c>
      <c r="F18" s="18">
        <f t="shared" si="0"/>
        <v>934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3579.0357506</v>
      </c>
      <c r="D19" s="21">
        <f>SUM(D11:D18)+D7+D5+D9</f>
        <v>3442.13</v>
      </c>
      <c r="E19" s="21">
        <f>SUM(E11:E18)+E7+E5+E9</f>
        <v>3263.75</v>
      </c>
      <c r="F19" s="21">
        <f>SUM(F11:F18)+F7+F5+F9</f>
        <v>3757.4157506000001</v>
      </c>
      <c r="G19" s="29"/>
      <c r="H19" s="29"/>
    </row>
    <row r="20" spans="1:10" ht="66" customHeight="1">
      <c r="A20" s="66" t="s">
        <v>60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8" orientation="landscape" r:id="rId1"/>
  <extLst>
    <ext uri="{2D9387EB-5337-4D45-933B-B4D357D02E09}">
      <gutter val="0.0" pos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B5" sqref="B5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61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641.05999999999995</v>
      </c>
      <c r="E5" s="11">
        <v>641.05999999999995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97.4</v>
      </c>
      <c r="D7" s="11">
        <v>1398.02</v>
      </c>
      <c r="E7" s="11">
        <v>1186.72</v>
      </c>
      <c r="F7" s="11">
        <f>C7+D7-E7</f>
        <v>308.70000000000005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0</v>
      </c>
      <c r="D9" s="11">
        <v>100.2</v>
      </c>
      <c r="E9" s="11">
        <v>100.2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19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967</v>
      </c>
      <c r="D12" s="18">
        <v>200</v>
      </c>
      <c r="E12" s="25">
        <v>369</v>
      </c>
      <c r="F12" s="18">
        <f t="shared" si="0"/>
        <v>798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315.09040859999999</v>
      </c>
      <c r="D13" s="18">
        <v>0</v>
      </c>
      <c r="E13" s="19">
        <v>8.52</v>
      </c>
      <c r="F13" s="18">
        <f t="shared" si="0"/>
        <v>306.57040860000001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271.786</v>
      </c>
      <c r="D14" s="19">
        <v>88.1</v>
      </c>
      <c r="E14" s="19">
        <v>29.12</v>
      </c>
      <c r="F14" s="18">
        <f t="shared" si="0"/>
        <v>330.76599999999996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61</v>
      </c>
      <c r="D15" s="19">
        <v>15</v>
      </c>
      <c r="E15" s="19">
        <v>17</v>
      </c>
      <c r="F15" s="18">
        <f t="shared" si="0"/>
        <v>59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35</v>
      </c>
      <c r="D16" s="19">
        <v>38</v>
      </c>
      <c r="E16" s="19">
        <v>17</v>
      </c>
      <c r="F16" s="18">
        <f t="shared" si="0"/>
        <v>56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33.479342000000003</v>
      </c>
      <c r="D17" s="19">
        <v>25.97</v>
      </c>
      <c r="E17" s="19">
        <v>30.45</v>
      </c>
      <c r="F17" s="18">
        <f t="shared" si="0"/>
        <v>28.999342000000002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832</v>
      </c>
      <c r="D18" s="18">
        <v>99</v>
      </c>
      <c r="E18" s="19">
        <v>40</v>
      </c>
      <c r="F18" s="18">
        <f t="shared" si="0"/>
        <v>891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3412.7557506000003</v>
      </c>
      <c r="D19" s="21">
        <f>SUM(D11:D18)+D7+D5+D9</f>
        <v>2605.35</v>
      </c>
      <c r="E19" s="21">
        <f>SUM(E11:E18)+E7+E5+E9</f>
        <v>2439.0699999999997</v>
      </c>
      <c r="F19" s="21">
        <f>SUM(F11:F18)+F7+F5+F9</f>
        <v>3579.0357506</v>
      </c>
      <c r="G19" s="29"/>
      <c r="H19" s="29"/>
    </row>
    <row r="20" spans="1:10" ht="66" customHeight="1">
      <c r="A20" s="66" t="s">
        <v>58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topLeftCell="A16" zoomScale="87" zoomScaleNormal="87" workbookViewId="0">
      <selection activeCell="E24" sqref="E24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10" ht="12.95" customHeight="1">
      <c r="A1" s="6"/>
    </row>
    <row r="2" spans="1:10" ht="32.25" customHeight="1">
      <c r="A2" s="62" t="s">
        <v>62</v>
      </c>
      <c r="B2" s="62"/>
      <c r="C2" s="62"/>
      <c r="D2" s="62"/>
      <c r="E2" s="62"/>
      <c r="F2" s="62"/>
      <c r="G2" s="62"/>
      <c r="H2" s="62"/>
    </row>
    <row r="3" spans="1:10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10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0" s="1" customFormat="1" ht="62.25" customHeight="1">
      <c r="A5" s="9">
        <v>1</v>
      </c>
      <c r="B5" s="10" t="s">
        <v>10</v>
      </c>
      <c r="C5" s="11">
        <v>0</v>
      </c>
      <c r="D5" s="11">
        <v>691.52</v>
      </c>
      <c r="E5" s="11">
        <v>691.52</v>
      </c>
      <c r="F5" s="11">
        <v>0</v>
      </c>
      <c r="G5" s="22" t="s">
        <v>45</v>
      </c>
      <c r="H5" s="22" t="s">
        <v>12</v>
      </c>
    </row>
    <row r="6" spans="1:10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10" s="1" customFormat="1" ht="30" customHeight="1">
      <c r="A7" s="9">
        <v>1</v>
      </c>
      <c r="B7" s="10" t="s">
        <v>46</v>
      </c>
      <c r="C7" s="11">
        <v>0</v>
      </c>
      <c r="D7" s="11">
        <v>707.8</v>
      </c>
      <c r="E7" s="11">
        <v>610.4</v>
      </c>
      <c r="F7" s="11">
        <f>C7+D7-E7</f>
        <v>97.399999999999977</v>
      </c>
      <c r="G7" s="22" t="s">
        <v>16</v>
      </c>
      <c r="H7" s="22" t="s">
        <v>12</v>
      </c>
    </row>
    <row r="8" spans="1:10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10" s="1" customFormat="1" ht="30" customHeight="1">
      <c r="A9" s="9">
        <v>1</v>
      </c>
      <c r="B9" s="10" t="s">
        <v>47</v>
      </c>
      <c r="C9" s="11">
        <v>6.8</v>
      </c>
      <c r="D9" s="11">
        <v>60.8</v>
      </c>
      <c r="E9" s="11">
        <v>67.599999999999994</v>
      </c>
      <c r="F9" s="23">
        <v>0</v>
      </c>
      <c r="G9" s="22"/>
      <c r="H9" s="22"/>
    </row>
    <row r="10" spans="1:10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10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v>800</v>
      </c>
      <c r="G11" s="26" t="s">
        <v>23</v>
      </c>
      <c r="H11" s="27" t="s">
        <v>12</v>
      </c>
      <c r="J11" s="30"/>
    </row>
    <row r="12" spans="1:10" s="1" customFormat="1" ht="45.75" customHeight="1">
      <c r="A12" s="16">
        <v>2</v>
      </c>
      <c r="B12" s="17" t="s">
        <v>24</v>
      </c>
      <c r="C12" s="18">
        <v>497</v>
      </c>
      <c r="D12" s="18">
        <v>585</v>
      </c>
      <c r="E12" s="25">
        <v>115</v>
      </c>
      <c r="F12" s="18">
        <v>967</v>
      </c>
      <c r="G12" s="28" t="s">
        <v>25</v>
      </c>
      <c r="H12" s="27" t="s">
        <v>12</v>
      </c>
      <c r="J12" s="30"/>
    </row>
    <row r="13" spans="1:10" s="1" customFormat="1" ht="34.5" customHeight="1">
      <c r="A13" s="16">
        <v>3</v>
      </c>
      <c r="B13" s="17" t="s">
        <v>29</v>
      </c>
      <c r="C13" s="18">
        <v>307.92040859999997</v>
      </c>
      <c r="D13" s="18">
        <v>20.67</v>
      </c>
      <c r="E13" s="19">
        <v>13.5</v>
      </c>
      <c r="F13" s="18">
        <v>315.09040859999999</v>
      </c>
      <c r="G13" s="28" t="s">
        <v>30</v>
      </c>
      <c r="H13" s="27" t="s">
        <v>31</v>
      </c>
      <c r="J13" s="30"/>
    </row>
    <row r="14" spans="1:10" s="1" customFormat="1" ht="30" customHeight="1">
      <c r="A14" s="16">
        <v>4</v>
      </c>
      <c r="B14" s="17" t="s">
        <v>26</v>
      </c>
      <c r="C14" s="19">
        <v>280.10599999999999</v>
      </c>
      <c r="D14" s="19">
        <v>14.13</v>
      </c>
      <c r="E14" s="19">
        <v>22.45</v>
      </c>
      <c r="F14" s="18">
        <v>271.786</v>
      </c>
      <c r="G14" s="28" t="s">
        <v>27</v>
      </c>
      <c r="H14" s="27" t="s">
        <v>28</v>
      </c>
      <c r="J14" s="30"/>
    </row>
    <row r="15" spans="1:10" s="1" customFormat="1" ht="34.5" customHeight="1">
      <c r="A15" s="16">
        <v>5</v>
      </c>
      <c r="B15" s="17" t="s">
        <v>37</v>
      </c>
      <c r="C15" s="19">
        <v>64.900000000000006</v>
      </c>
      <c r="D15" s="19">
        <v>12</v>
      </c>
      <c r="E15" s="19">
        <v>15.9</v>
      </c>
      <c r="F15" s="18">
        <v>61</v>
      </c>
      <c r="G15" s="28" t="s">
        <v>38</v>
      </c>
      <c r="H15" s="27" t="s">
        <v>52</v>
      </c>
      <c r="J15" s="30"/>
    </row>
    <row r="16" spans="1:10" s="1" customFormat="1" ht="19.5" customHeight="1">
      <c r="A16" s="16">
        <v>6</v>
      </c>
      <c r="B16" s="20" t="s">
        <v>32</v>
      </c>
      <c r="C16" s="19">
        <v>49</v>
      </c>
      <c r="D16" s="19">
        <v>3</v>
      </c>
      <c r="E16" s="19">
        <v>17</v>
      </c>
      <c r="F16" s="18">
        <v>35</v>
      </c>
      <c r="G16" s="28" t="s">
        <v>33</v>
      </c>
      <c r="H16" s="27" t="s">
        <v>12</v>
      </c>
      <c r="J16" s="30"/>
    </row>
    <row r="17" spans="1:10" s="1" customFormat="1" ht="29.25" customHeight="1">
      <c r="A17" s="16">
        <v>7</v>
      </c>
      <c r="B17" s="17" t="s">
        <v>34</v>
      </c>
      <c r="C17" s="19">
        <v>30.029342</v>
      </c>
      <c r="D17" s="19">
        <v>31.79</v>
      </c>
      <c r="E17" s="19">
        <v>28.34</v>
      </c>
      <c r="F17" s="18">
        <v>33.479342000000003</v>
      </c>
      <c r="G17" s="28" t="s">
        <v>35</v>
      </c>
      <c r="H17" s="27" t="s">
        <v>51</v>
      </c>
      <c r="J17" s="30"/>
    </row>
    <row r="18" spans="1:10" s="1" customFormat="1" ht="29.25" customHeight="1">
      <c r="A18" s="16">
        <v>8</v>
      </c>
      <c r="B18" s="17" t="s">
        <v>40</v>
      </c>
      <c r="C18" s="18">
        <v>816</v>
      </c>
      <c r="D18" s="18">
        <v>66</v>
      </c>
      <c r="E18" s="19">
        <v>50</v>
      </c>
      <c r="F18" s="18">
        <v>832</v>
      </c>
      <c r="G18" s="28" t="s">
        <v>41</v>
      </c>
      <c r="H18" s="27" t="s">
        <v>12</v>
      </c>
      <c r="J18" s="30"/>
    </row>
    <row r="19" spans="1:10" s="3" customFormat="1" ht="24" customHeight="1">
      <c r="A19" s="64" t="s">
        <v>42</v>
      </c>
      <c r="B19" s="65"/>
      <c r="C19" s="21">
        <f>SUM(C11:C18)+C7+C5+C9</f>
        <v>2851.7557506000003</v>
      </c>
      <c r="D19" s="21">
        <f>SUM(D11:D18)+D7+D5+D9</f>
        <v>2192.71</v>
      </c>
      <c r="E19" s="21">
        <f>SUM(E11:E18)+E7+E5+E9</f>
        <v>1631.7099999999998</v>
      </c>
      <c r="F19" s="21">
        <f>SUM(F11:F18)+F7+F5+F9</f>
        <v>3412.7557506000003</v>
      </c>
      <c r="G19" s="29"/>
      <c r="H19" s="29"/>
    </row>
    <row r="20" spans="1:10" ht="66" customHeight="1">
      <c r="A20" s="66" t="s">
        <v>64</v>
      </c>
      <c r="B20" s="67"/>
      <c r="C20" s="67"/>
      <c r="D20" s="67"/>
      <c r="E20" s="67"/>
      <c r="F20" s="67"/>
      <c r="G20" s="67"/>
      <c r="H20" s="67"/>
    </row>
    <row r="21" spans="1:10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view="pageBreakPreview" zoomScale="87" zoomScaleNormal="87" workbookViewId="0">
      <selection activeCell="A20" sqref="A20:H20"/>
    </sheetView>
  </sheetViews>
  <sheetFormatPr defaultColWidth="9" defaultRowHeight="13.5"/>
  <cols>
    <col min="1" max="1" width="5.625" style="4" customWidth="1"/>
    <col min="2" max="2" width="16.75" style="5" customWidth="1"/>
    <col min="3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65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62.25" customHeight="1">
      <c r="A5" s="9">
        <v>1</v>
      </c>
      <c r="B5" s="10" t="s">
        <v>10</v>
      </c>
      <c r="C5" s="11">
        <v>0</v>
      </c>
      <c r="D5" s="11">
        <v>383.71</v>
      </c>
      <c r="E5" s="11">
        <v>383.71</v>
      </c>
      <c r="F5" s="11">
        <v>0</v>
      </c>
      <c r="G5" s="22" t="s">
        <v>45</v>
      </c>
      <c r="H5" s="22" t="s">
        <v>12</v>
      </c>
    </row>
    <row r="6" spans="1:8" s="1" customFormat="1" ht="30.95" customHeight="1">
      <c r="A6" s="13" t="s">
        <v>2</v>
      </c>
      <c r="B6" s="13" t="s">
        <v>3</v>
      </c>
      <c r="C6" s="13" t="s">
        <v>4</v>
      </c>
      <c r="D6" s="13" t="s">
        <v>13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15</v>
      </c>
      <c r="C7" s="11">
        <v>0</v>
      </c>
      <c r="D7" s="11">
        <v>388.1</v>
      </c>
      <c r="E7" s="11">
        <v>388.1</v>
      </c>
      <c r="F7" s="11">
        <v>0</v>
      </c>
      <c r="G7" s="22" t="s">
        <v>16</v>
      </c>
      <c r="H7" s="22" t="s">
        <v>12</v>
      </c>
    </row>
    <row r="8" spans="1:8" s="1" customFormat="1" ht="30.95" customHeight="1">
      <c r="A8" s="13" t="s">
        <v>2</v>
      </c>
      <c r="B8" s="13" t="s">
        <v>3</v>
      </c>
      <c r="C8" s="13" t="s">
        <v>4</v>
      </c>
      <c r="D8" s="13" t="s">
        <v>17</v>
      </c>
      <c r="E8" s="13" t="s">
        <v>14</v>
      </c>
      <c r="F8" s="13" t="s">
        <v>7</v>
      </c>
      <c r="G8" s="22"/>
      <c r="H8" s="22"/>
    </row>
    <row r="9" spans="1:8" s="1" customFormat="1" ht="30" customHeight="1">
      <c r="A9" s="9">
        <v>1</v>
      </c>
      <c r="B9" s="10" t="s">
        <v>47</v>
      </c>
      <c r="C9" s="11">
        <v>0</v>
      </c>
      <c r="D9" s="11">
        <v>70</v>
      </c>
      <c r="E9" s="11">
        <v>63.2</v>
      </c>
      <c r="F9" s="23">
        <f>C9+D9-E9</f>
        <v>6.7999999999999972</v>
      </c>
      <c r="G9" s="22"/>
      <c r="H9" s="22"/>
    </row>
    <row r="10" spans="1:8" s="2" customFormat="1" ht="30.95" customHeight="1">
      <c r="A10" s="14" t="s">
        <v>2</v>
      </c>
      <c r="B10" s="15" t="s">
        <v>63</v>
      </c>
      <c r="C10" s="15" t="s">
        <v>4</v>
      </c>
      <c r="D10" s="7" t="s">
        <v>20</v>
      </c>
      <c r="E10" s="7" t="s">
        <v>21</v>
      </c>
      <c r="F10" s="7" t="s">
        <v>7</v>
      </c>
      <c r="G10" s="24"/>
      <c r="H10" s="24"/>
    </row>
    <row r="11" spans="1:8" s="1" customFormat="1" ht="45.75" customHeight="1">
      <c r="A11" s="16">
        <v>1</v>
      </c>
      <c r="B11" s="17" t="s">
        <v>22</v>
      </c>
      <c r="C11" s="18">
        <v>800</v>
      </c>
      <c r="D11" s="18">
        <v>0</v>
      </c>
      <c r="E11" s="25">
        <v>0</v>
      </c>
      <c r="F11" s="18">
        <f t="shared" ref="F11:F18" si="0">C11+D11-E11</f>
        <v>800</v>
      </c>
      <c r="G11" s="26" t="s">
        <v>23</v>
      </c>
      <c r="H11" s="27" t="s">
        <v>12</v>
      </c>
    </row>
    <row r="12" spans="1:8" s="1" customFormat="1" ht="45.75" customHeight="1">
      <c r="A12" s="16">
        <v>2</v>
      </c>
      <c r="B12" s="17" t="s">
        <v>24</v>
      </c>
      <c r="C12" s="18">
        <v>491</v>
      </c>
      <c r="D12" s="18">
        <v>80</v>
      </c>
      <c r="E12" s="25">
        <v>74</v>
      </c>
      <c r="F12" s="18">
        <f t="shared" si="0"/>
        <v>497</v>
      </c>
      <c r="G12" s="28" t="s">
        <v>25</v>
      </c>
      <c r="H12" s="27" t="s">
        <v>12</v>
      </c>
    </row>
    <row r="13" spans="1:8" s="1" customFormat="1" ht="34.5" customHeight="1">
      <c r="A13" s="16">
        <v>3</v>
      </c>
      <c r="B13" s="17" t="s">
        <v>29</v>
      </c>
      <c r="C13" s="18">
        <v>329.06965980000001</v>
      </c>
      <c r="D13" s="18">
        <v>0</v>
      </c>
      <c r="E13" s="19">
        <v>21.149251199999998</v>
      </c>
      <c r="F13" s="18">
        <f t="shared" si="0"/>
        <v>307.92040860000003</v>
      </c>
      <c r="G13" s="28" t="s">
        <v>30</v>
      </c>
      <c r="H13" s="27" t="s">
        <v>31</v>
      </c>
    </row>
    <row r="14" spans="1:8" s="1" customFormat="1" ht="30" customHeight="1">
      <c r="A14" s="16">
        <v>4</v>
      </c>
      <c r="B14" s="17" t="s">
        <v>26</v>
      </c>
      <c r="C14" s="19">
        <v>285.024</v>
      </c>
      <c r="D14" s="19">
        <v>32.563000000000002</v>
      </c>
      <c r="E14" s="19">
        <v>37.481000000000002</v>
      </c>
      <c r="F14" s="18">
        <f t="shared" si="0"/>
        <v>280.10599999999999</v>
      </c>
      <c r="G14" s="28" t="s">
        <v>27</v>
      </c>
      <c r="H14" s="27" t="s">
        <v>28</v>
      </c>
    </row>
    <row r="15" spans="1:8" s="1" customFormat="1" ht="34.5" customHeight="1">
      <c r="A15" s="16">
        <v>5</v>
      </c>
      <c r="B15" s="17" t="s">
        <v>37</v>
      </c>
      <c r="C15" s="19">
        <v>68.099999999999994</v>
      </c>
      <c r="D15" s="19">
        <v>13</v>
      </c>
      <c r="E15" s="19">
        <v>16.2</v>
      </c>
      <c r="F15" s="18">
        <f t="shared" si="0"/>
        <v>64.899999999999991</v>
      </c>
      <c r="G15" s="28" t="s">
        <v>38</v>
      </c>
      <c r="H15" s="27" t="s">
        <v>52</v>
      </c>
    </row>
    <row r="16" spans="1:8" s="1" customFormat="1" ht="19.5" customHeight="1">
      <c r="A16" s="16">
        <v>6</v>
      </c>
      <c r="B16" s="20" t="s">
        <v>32</v>
      </c>
      <c r="C16" s="19">
        <v>48</v>
      </c>
      <c r="D16" s="19">
        <v>17</v>
      </c>
      <c r="E16" s="19">
        <v>16</v>
      </c>
      <c r="F16" s="18">
        <f t="shared" si="0"/>
        <v>49</v>
      </c>
      <c r="G16" s="28" t="s">
        <v>33</v>
      </c>
      <c r="H16" s="27" t="s">
        <v>12</v>
      </c>
    </row>
    <row r="17" spans="1:8" s="1" customFormat="1" ht="29.25" customHeight="1">
      <c r="A17" s="16">
        <v>7</v>
      </c>
      <c r="B17" s="17" t="s">
        <v>34</v>
      </c>
      <c r="C17" s="19">
        <v>33.607004000000003</v>
      </c>
      <c r="D17" s="19">
        <v>27.1309</v>
      </c>
      <c r="E17" s="19">
        <v>30.708562000000001</v>
      </c>
      <c r="F17" s="18">
        <f t="shared" si="0"/>
        <v>30.029342</v>
      </c>
      <c r="G17" s="28" t="s">
        <v>35</v>
      </c>
      <c r="H17" s="27" t="s">
        <v>51</v>
      </c>
    </row>
    <row r="18" spans="1:8" s="1" customFormat="1" ht="29.25" customHeight="1">
      <c r="A18" s="16">
        <v>8</v>
      </c>
      <c r="B18" s="17" t="s">
        <v>40</v>
      </c>
      <c r="C18" s="18">
        <v>771</v>
      </c>
      <c r="D18" s="18">
        <v>165</v>
      </c>
      <c r="E18" s="19">
        <v>120</v>
      </c>
      <c r="F18" s="18">
        <f t="shared" si="0"/>
        <v>816</v>
      </c>
      <c r="G18" s="28" t="s">
        <v>41</v>
      </c>
      <c r="H18" s="27" t="s">
        <v>12</v>
      </c>
    </row>
    <row r="19" spans="1:8" s="3" customFormat="1" ht="24" customHeight="1">
      <c r="A19" s="64" t="s">
        <v>42</v>
      </c>
      <c r="B19" s="65"/>
      <c r="C19" s="21">
        <f>SUM(C11:C18)+C7+C5+C9</f>
        <v>2825.8006637999997</v>
      </c>
      <c r="D19" s="21">
        <f>SUM(D11:D18)+D7+D5+D9</f>
        <v>1176.5038999999999</v>
      </c>
      <c r="E19" s="21">
        <f>SUM(E11:E18)+E7+E5+E9</f>
        <v>1150.5488132</v>
      </c>
      <c r="F19" s="21">
        <f>SUM(F11:F18)+F7+F5+F9</f>
        <v>2851.7557506000003</v>
      </c>
      <c r="G19" s="29"/>
      <c r="H19" s="29"/>
    </row>
    <row r="20" spans="1:8" ht="66" customHeight="1">
      <c r="A20" s="66" t="s">
        <v>66</v>
      </c>
      <c r="B20" s="67"/>
      <c r="C20" s="67"/>
      <c r="D20" s="67"/>
      <c r="E20" s="67"/>
      <c r="F20" s="67"/>
      <c r="G20" s="67"/>
      <c r="H20" s="67"/>
    </row>
    <row r="21" spans="1:8" ht="20.25" customHeight="1"/>
  </sheetData>
  <mergeCells count="4">
    <mergeCell ref="A2:H2"/>
    <mergeCell ref="A3:H3"/>
    <mergeCell ref="A19:B19"/>
    <mergeCell ref="A20:H20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86" orientation="landscape" r:id="rId1"/>
  <extLst>
    <ext uri="{2D9387EB-5337-4D45-933B-B4D357D02E09}">
      <gutter val="0.0" pos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zoomScale="87" zoomScaleNormal="87" workbookViewId="0">
      <selection activeCell="F9" sqref="F9:F1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67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868.52</v>
      </c>
      <c r="D5" s="11">
        <v>0</v>
      </c>
      <c r="E5" s="11">
        <v>0</v>
      </c>
      <c r="F5" s="11">
        <v>0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0</v>
      </c>
      <c r="D7" s="11">
        <v>0</v>
      </c>
      <c r="E7" s="11">
        <v>152.69999999999999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v>1446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525</v>
      </c>
      <c r="D10" s="18">
        <v>15</v>
      </c>
      <c r="E10" s="25">
        <v>49</v>
      </c>
      <c r="F10" s="18">
        <f t="shared" ref="F10:F16" si="0">C10+D10-E10</f>
        <v>491</v>
      </c>
      <c r="G10" s="28" t="s">
        <v>25</v>
      </c>
      <c r="H10" s="27" t="s">
        <v>12</v>
      </c>
    </row>
    <row r="11" spans="1:8" s="1" customFormat="1" ht="34.5" customHeight="1">
      <c r="A11" s="16">
        <v>3</v>
      </c>
      <c r="B11" s="17" t="s">
        <v>29</v>
      </c>
      <c r="C11" s="18">
        <v>347.60965979999997</v>
      </c>
      <c r="D11" s="18">
        <v>0</v>
      </c>
      <c r="E11" s="19">
        <v>18.54</v>
      </c>
      <c r="F11" s="18">
        <f t="shared" si="0"/>
        <v>329.06965979999995</v>
      </c>
      <c r="G11" s="28" t="s">
        <v>30</v>
      </c>
      <c r="H11" s="27" t="s">
        <v>31</v>
      </c>
    </row>
    <row r="12" spans="1:8" s="1" customFormat="1" ht="30" customHeight="1">
      <c r="A12" s="16">
        <v>4</v>
      </c>
      <c r="B12" s="17" t="s">
        <v>26</v>
      </c>
      <c r="C12" s="19">
        <v>308.62400000000002</v>
      </c>
      <c r="D12" s="19">
        <v>13.881</v>
      </c>
      <c r="E12" s="19">
        <v>37.481000000000002</v>
      </c>
      <c r="F12" s="18">
        <f t="shared" si="0"/>
        <v>285.024</v>
      </c>
      <c r="G12" s="28" t="s">
        <v>27</v>
      </c>
      <c r="H12" s="27" t="s">
        <v>28</v>
      </c>
    </row>
    <row r="13" spans="1:8" s="1" customFormat="1" ht="34.5" customHeight="1">
      <c r="A13" s="16">
        <v>5</v>
      </c>
      <c r="B13" s="17" t="s">
        <v>37</v>
      </c>
      <c r="C13" s="19">
        <v>67.5</v>
      </c>
      <c r="D13" s="19">
        <v>16.5</v>
      </c>
      <c r="E13" s="19">
        <v>15.9</v>
      </c>
      <c r="F13" s="18">
        <f t="shared" si="0"/>
        <v>68.099999999999994</v>
      </c>
      <c r="G13" s="28" t="s">
        <v>38</v>
      </c>
      <c r="H13" s="27" t="s">
        <v>52</v>
      </c>
    </row>
    <row r="14" spans="1:8" s="1" customFormat="1" ht="19.5" customHeight="1">
      <c r="A14" s="16">
        <v>6</v>
      </c>
      <c r="B14" s="20" t="s">
        <v>32</v>
      </c>
      <c r="C14" s="19">
        <v>58</v>
      </c>
      <c r="D14" s="19">
        <v>5</v>
      </c>
      <c r="E14" s="19">
        <v>15</v>
      </c>
      <c r="F14" s="18">
        <f t="shared" si="0"/>
        <v>48</v>
      </c>
      <c r="G14" s="28" t="s">
        <v>33</v>
      </c>
      <c r="H14" s="27" t="s">
        <v>12</v>
      </c>
    </row>
    <row r="15" spans="1:8" s="1" customFormat="1" ht="29.25" customHeight="1">
      <c r="A15" s="16">
        <v>7</v>
      </c>
      <c r="B15" s="17" t="s">
        <v>34</v>
      </c>
      <c r="C15" s="19">
        <v>38.423236000000003</v>
      </c>
      <c r="D15" s="19">
        <v>18.69265</v>
      </c>
      <c r="E15" s="19">
        <v>23.508882</v>
      </c>
      <c r="F15" s="18">
        <f t="shared" si="0"/>
        <v>33.607004000000003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699</v>
      </c>
      <c r="D16" s="18">
        <v>132</v>
      </c>
      <c r="E16" s="19">
        <v>60</v>
      </c>
      <c r="F16" s="18">
        <f t="shared" si="0"/>
        <v>771</v>
      </c>
      <c r="G16" s="28" t="s">
        <v>41</v>
      </c>
      <c r="H16" s="27" t="s">
        <v>12</v>
      </c>
    </row>
    <row r="17" spans="1:8" s="3" customFormat="1" ht="24" customHeight="1">
      <c r="A17" s="64" t="s">
        <v>42</v>
      </c>
      <c r="B17" s="65"/>
      <c r="C17" s="21">
        <f>SUM(C9:C16)+C7+C5</f>
        <v>3847.6768958000002</v>
      </c>
      <c r="D17" s="21">
        <f>SUM(D9:D16)+D7+D5</f>
        <v>201.07364999999999</v>
      </c>
      <c r="E17" s="21">
        <f>SUM(E9:E16)+E7+E5</f>
        <v>372.12988199999995</v>
      </c>
      <c r="F17" s="21">
        <f>SUM(F9:F16)+F7+F5</f>
        <v>3471.8006637999997</v>
      </c>
      <c r="G17" s="29"/>
      <c r="H17" s="29"/>
    </row>
    <row r="18" spans="1:8" ht="66" customHeight="1">
      <c r="A18" s="66" t="s">
        <v>69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scale="99" orientation="landscape" r:id="rId1"/>
  <extLst>
    <ext uri="{2D9387EB-5337-4D45-933B-B4D357D02E09}">
      <gutter val="0.0" pos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zoomScale="87" zoomScaleNormal="87" workbookViewId="0">
      <selection activeCell="G6" sqref="G6"/>
    </sheetView>
  </sheetViews>
  <sheetFormatPr defaultColWidth="9" defaultRowHeight="13.5"/>
  <cols>
    <col min="1" max="1" width="5.625" style="4" customWidth="1"/>
    <col min="2" max="3" width="13.5" style="5" customWidth="1"/>
    <col min="4" max="5" width="19.375" style="4" customWidth="1"/>
    <col min="6" max="6" width="24.125" style="4" customWidth="1"/>
    <col min="7" max="7" width="17" style="4" customWidth="1"/>
    <col min="8" max="8" width="13.5" style="4" customWidth="1"/>
    <col min="9" max="16384" width="9" style="4"/>
  </cols>
  <sheetData>
    <row r="1" spans="1:8" ht="12.95" customHeight="1">
      <c r="A1" s="6"/>
    </row>
    <row r="2" spans="1:8" ht="32.25" customHeight="1">
      <c r="A2" s="62" t="s">
        <v>70</v>
      </c>
      <c r="B2" s="62"/>
      <c r="C2" s="62"/>
      <c r="D2" s="62"/>
      <c r="E2" s="62"/>
      <c r="F2" s="62"/>
      <c r="G2" s="62"/>
      <c r="H2" s="62"/>
    </row>
    <row r="3" spans="1:8" ht="32.25" customHeight="1">
      <c r="A3" s="68" t="s">
        <v>44</v>
      </c>
      <c r="B3" s="68"/>
      <c r="C3" s="68"/>
      <c r="D3" s="68"/>
      <c r="E3" s="68"/>
      <c r="F3" s="68"/>
      <c r="G3" s="68"/>
      <c r="H3" s="68"/>
    </row>
    <row r="4" spans="1:8" s="1" customFormat="1" ht="30.95" customHeight="1">
      <c r="A4" s="7" t="s">
        <v>2</v>
      </c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8" s="1" customFormat="1" ht="30.95" customHeight="1">
      <c r="A5" s="9">
        <v>1</v>
      </c>
      <c r="B5" s="10" t="s">
        <v>68</v>
      </c>
      <c r="C5" s="11">
        <v>709</v>
      </c>
      <c r="D5" s="11">
        <v>159.52000000000001</v>
      </c>
      <c r="E5" s="11">
        <v>0</v>
      </c>
      <c r="F5" s="11">
        <f>C5+D5-E5</f>
        <v>868.52</v>
      </c>
      <c r="G5" s="22"/>
      <c r="H5" s="22"/>
    </row>
    <row r="6" spans="1:8" s="1" customFormat="1" ht="30.95" customHeight="1">
      <c r="A6" s="9" t="s">
        <v>2</v>
      </c>
      <c r="B6" s="12" t="s">
        <v>3</v>
      </c>
      <c r="C6" s="12" t="s">
        <v>4</v>
      </c>
      <c r="D6" s="13" t="s">
        <v>17</v>
      </c>
      <c r="E6" s="13" t="s">
        <v>14</v>
      </c>
      <c r="F6" s="13" t="s">
        <v>7</v>
      </c>
      <c r="G6" s="22"/>
      <c r="H6" s="22"/>
    </row>
    <row r="7" spans="1:8" s="1" customFormat="1" ht="30" customHeight="1">
      <c r="A7" s="9">
        <v>1</v>
      </c>
      <c r="B7" s="10" t="s">
        <v>47</v>
      </c>
      <c r="C7" s="11">
        <v>162.9</v>
      </c>
      <c r="D7" s="11">
        <v>0</v>
      </c>
      <c r="E7" s="11">
        <v>162.9</v>
      </c>
      <c r="F7" s="23">
        <v>0</v>
      </c>
      <c r="G7" s="22"/>
      <c r="H7" s="22"/>
    </row>
    <row r="8" spans="1:8" s="2" customFormat="1" ht="30.95" customHeight="1">
      <c r="A8" s="14" t="s">
        <v>2</v>
      </c>
      <c r="B8" s="15" t="s">
        <v>63</v>
      </c>
      <c r="C8" s="15" t="s">
        <v>4</v>
      </c>
      <c r="D8" s="7" t="s">
        <v>20</v>
      </c>
      <c r="E8" s="7" t="s">
        <v>21</v>
      </c>
      <c r="F8" s="7" t="s">
        <v>7</v>
      </c>
      <c r="G8" s="24"/>
      <c r="H8" s="24"/>
    </row>
    <row r="9" spans="1:8" s="1" customFormat="1" ht="45.75" customHeight="1">
      <c r="A9" s="16">
        <v>1</v>
      </c>
      <c r="B9" s="17" t="s">
        <v>22</v>
      </c>
      <c r="C9" s="18">
        <v>935</v>
      </c>
      <c r="D9" s="18">
        <v>0</v>
      </c>
      <c r="E9" s="25">
        <v>0</v>
      </c>
      <c r="F9" s="18">
        <f t="shared" ref="F9:F16" si="0">C9+D9-E9</f>
        <v>935</v>
      </c>
      <c r="G9" s="26" t="s">
        <v>23</v>
      </c>
      <c r="H9" s="27" t="s">
        <v>12</v>
      </c>
    </row>
    <row r="10" spans="1:8" s="1" customFormat="1" ht="45.75" customHeight="1">
      <c r="A10" s="16">
        <v>2</v>
      </c>
      <c r="B10" s="17" t="s">
        <v>24</v>
      </c>
      <c r="C10" s="18">
        <v>560</v>
      </c>
      <c r="D10" s="18">
        <v>20</v>
      </c>
      <c r="E10" s="25">
        <v>55</v>
      </c>
      <c r="F10" s="18">
        <f t="shared" si="0"/>
        <v>525</v>
      </c>
      <c r="G10" s="28" t="s">
        <v>25</v>
      </c>
      <c r="H10" s="27" t="s">
        <v>12</v>
      </c>
    </row>
    <row r="11" spans="1:8" s="1" customFormat="1" ht="30" customHeight="1">
      <c r="A11" s="16">
        <v>3</v>
      </c>
      <c r="B11" s="17" t="s">
        <v>26</v>
      </c>
      <c r="C11" s="19">
        <v>359.64299999999997</v>
      </c>
      <c r="D11" s="19">
        <v>140.125</v>
      </c>
      <c r="E11" s="19">
        <v>191.14400000000001</v>
      </c>
      <c r="F11" s="18">
        <f t="shared" si="0"/>
        <v>308.62399999999997</v>
      </c>
      <c r="G11" s="28" t="s">
        <v>27</v>
      </c>
      <c r="H11" s="27" t="s">
        <v>28</v>
      </c>
    </row>
    <row r="12" spans="1:8" s="1" customFormat="1" ht="34.5" customHeight="1">
      <c r="A12" s="16">
        <v>4</v>
      </c>
      <c r="B12" s="17" t="s">
        <v>29</v>
      </c>
      <c r="C12" s="18">
        <v>295</v>
      </c>
      <c r="D12" s="18">
        <v>75.100899999999996</v>
      </c>
      <c r="E12" s="19">
        <v>22.4912402</v>
      </c>
      <c r="F12" s="18">
        <f t="shared" si="0"/>
        <v>347.60965980000003</v>
      </c>
      <c r="G12" s="28" t="s">
        <v>30</v>
      </c>
      <c r="H12" s="27" t="s">
        <v>31</v>
      </c>
    </row>
    <row r="13" spans="1:8" s="1" customFormat="1" ht="19.5" customHeight="1">
      <c r="A13" s="16">
        <v>5</v>
      </c>
      <c r="B13" s="20" t="s">
        <v>32</v>
      </c>
      <c r="C13" s="19">
        <v>73</v>
      </c>
      <c r="D13" s="19">
        <v>2</v>
      </c>
      <c r="E13" s="19">
        <v>17</v>
      </c>
      <c r="F13" s="18">
        <f t="shared" si="0"/>
        <v>58</v>
      </c>
      <c r="G13" s="28" t="s">
        <v>33</v>
      </c>
      <c r="H13" s="27" t="s">
        <v>12</v>
      </c>
    </row>
    <row r="14" spans="1:8" s="1" customFormat="1" ht="34.5" customHeight="1">
      <c r="A14" s="16">
        <v>6</v>
      </c>
      <c r="B14" s="17" t="s">
        <v>37</v>
      </c>
      <c r="C14" s="19">
        <v>67.8</v>
      </c>
      <c r="D14" s="19">
        <v>16</v>
      </c>
      <c r="E14" s="19">
        <v>16.3</v>
      </c>
      <c r="F14" s="18">
        <f t="shared" si="0"/>
        <v>67.5</v>
      </c>
      <c r="G14" s="28" t="s">
        <v>38</v>
      </c>
      <c r="H14" s="27" t="s">
        <v>52</v>
      </c>
    </row>
    <row r="15" spans="1:8" s="1" customFormat="1" ht="29.25" customHeight="1">
      <c r="A15" s="16">
        <v>7</v>
      </c>
      <c r="B15" s="17" t="s">
        <v>34</v>
      </c>
      <c r="C15" s="19">
        <v>67.164525999999995</v>
      </c>
      <c r="D15" s="19">
        <v>2.2919999999999998</v>
      </c>
      <c r="E15" s="19">
        <v>31.033290000000001</v>
      </c>
      <c r="F15" s="18">
        <f t="shared" si="0"/>
        <v>38.423235999999996</v>
      </c>
      <c r="G15" s="28" t="s">
        <v>35</v>
      </c>
      <c r="H15" s="27" t="s">
        <v>51</v>
      </c>
    </row>
    <row r="16" spans="1:8" s="1" customFormat="1" ht="29.25" customHeight="1">
      <c r="A16" s="16">
        <v>8</v>
      </c>
      <c r="B16" s="17" t="s">
        <v>40</v>
      </c>
      <c r="C16" s="18">
        <v>485</v>
      </c>
      <c r="D16" s="18">
        <v>264</v>
      </c>
      <c r="E16" s="19">
        <v>50</v>
      </c>
      <c r="F16" s="18">
        <f t="shared" si="0"/>
        <v>699</v>
      </c>
      <c r="G16" s="28" t="s">
        <v>41</v>
      </c>
      <c r="H16" s="27" t="s">
        <v>12</v>
      </c>
    </row>
    <row r="17" spans="1:8" s="3" customFormat="1" ht="30.95" customHeight="1">
      <c r="A17" s="69" t="s">
        <v>42</v>
      </c>
      <c r="B17" s="69"/>
      <c r="C17" s="21">
        <f>SUM(C9:C16)+C7+C5</f>
        <v>3714.5075260000003</v>
      </c>
      <c r="D17" s="21">
        <f>SUM(D9:D16)+D7+D5</f>
        <v>679.03790000000004</v>
      </c>
      <c r="E17" s="21">
        <f>SUM(E9:E16)+E7+E5</f>
        <v>545.86853020000001</v>
      </c>
      <c r="F17" s="21">
        <f>SUM(F9:F16)+F7+F5</f>
        <v>3847.6768958000002</v>
      </c>
      <c r="G17" s="29"/>
      <c r="H17" s="29"/>
    </row>
    <row r="18" spans="1:8" ht="51" customHeight="1">
      <c r="A18" s="67" t="s">
        <v>71</v>
      </c>
      <c r="B18" s="67"/>
      <c r="C18" s="67"/>
      <c r="D18" s="67"/>
      <c r="E18" s="67"/>
      <c r="F18" s="67"/>
      <c r="G18" s="67"/>
      <c r="H18" s="67"/>
    </row>
    <row r="19" spans="1:8" ht="20.25" customHeight="1"/>
  </sheetData>
  <mergeCells count="4">
    <mergeCell ref="A2:H2"/>
    <mergeCell ref="A3:H3"/>
    <mergeCell ref="A17:B17"/>
    <mergeCell ref="A18:H18"/>
  </mergeCells>
  <phoneticPr fontId="0" type="noConversion"/>
  <pageMargins left="0.19650320837816856" right="0.19650320837816856" top="3.8884025741749866E-2" bottom="3.8884025741749866E-2" header="0.11804080384922779" footer="0.11804080384922779"/>
  <pageSetup paperSize="9" fitToHeight="0" orientation="landscape" r:id="rId1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87" zoomScaleNormal="87" workbookViewId="0">
      <selection activeCell="C29" sqref="C2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94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353.53199999999998</v>
      </c>
      <c r="D5" s="36">
        <v>17.53</v>
      </c>
      <c r="E5" s="36">
        <v>37.799999999999997</v>
      </c>
      <c r="F5" s="36">
        <f>C5+D5-E5</f>
        <v>333.262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878.83250000000135</v>
      </c>
      <c r="D7" s="36">
        <v>20</v>
      </c>
      <c r="E7" s="36">
        <v>23.8</v>
      </c>
      <c r="F7" s="36">
        <f>C7+D7-E7</f>
        <v>875.03250000000139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74</v>
      </c>
      <c r="D11" s="36">
        <v>85</v>
      </c>
      <c r="E11" s="36">
        <v>86</v>
      </c>
      <c r="F11" s="36">
        <f t="shared" ref="F11:F19" si="0">C11+D11-E11</f>
        <v>73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385.40000000000003</v>
      </c>
      <c r="D12" s="36">
        <v>273.39999999999998</v>
      </c>
      <c r="E12" s="36">
        <v>265.8</v>
      </c>
      <c r="F12" s="36">
        <f t="shared" si="0"/>
        <v>392.99999999999994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330.33</v>
      </c>
      <c r="D13" s="36">
        <v>99.210000000000008</v>
      </c>
      <c r="E13" s="36">
        <v>113.91</v>
      </c>
      <c r="F13" s="36">
        <f t="shared" si="0"/>
        <v>315.63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117</v>
      </c>
      <c r="D14" s="36">
        <v>37</v>
      </c>
      <c r="E14" s="36">
        <v>36</v>
      </c>
      <c r="F14" s="36">
        <f t="shared" si="0"/>
        <v>118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34</v>
      </c>
      <c r="C15" s="36">
        <v>12.699999999999996</v>
      </c>
      <c r="D15" s="36">
        <v>100</v>
      </c>
      <c r="E15" s="36">
        <v>48.4</v>
      </c>
      <c r="F15" s="36">
        <f>C15+D15-E15</f>
        <v>64.299999999999983</v>
      </c>
      <c r="G15" s="49" t="s">
        <v>35</v>
      </c>
      <c r="H15" s="50" t="s">
        <v>90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55.099999999999994</v>
      </c>
      <c r="D16" s="36">
        <v>33.5</v>
      </c>
      <c r="E16" s="36">
        <v>41.5</v>
      </c>
      <c r="F16" s="36">
        <f>C16+D16-E16</f>
        <v>47.099999999999994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51" t="s">
        <v>86</v>
      </c>
      <c r="C17" s="54">
        <v>14.2</v>
      </c>
      <c r="D17" s="54">
        <v>33</v>
      </c>
      <c r="E17" s="54">
        <v>17.3</v>
      </c>
      <c r="F17" s="36">
        <f>C17+D17-E17</f>
        <v>29.900000000000002</v>
      </c>
      <c r="G17" s="55" t="s">
        <v>87</v>
      </c>
      <c r="H17" s="55" t="s">
        <v>88</v>
      </c>
      <c r="J17" s="30"/>
    </row>
    <row r="18" spans="1:10" s="1" customFormat="1" ht="27" customHeight="1">
      <c r="A18" s="34">
        <v>8</v>
      </c>
      <c r="B18" s="35" t="s">
        <v>29</v>
      </c>
      <c r="C18" s="36">
        <v>72.440000000000012</v>
      </c>
      <c r="D18" s="36">
        <v>0</v>
      </c>
      <c r="E18" s="36">
        <v>43.9</v>
      </c>
      <c r="F18" s="36">
        <f>C18+D18-E18</f>
        <v>28.540000000000013</v>
      </c>
      <c r="G18" s="49" t="s">
        <v>30</v>
      </c>
      <c r="H18" s="50" t="s">
        <v>89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352.40000000000003</v>
      </c>
      <c r="D19" s="36">
        <v>0</v>
      </c>
      <c r="E19" s="36">
        <v>35.700000000000003</v>
      </c>
      <c r="F19" s="36">
        <f t="shared" si="0"/>
        <v>316.70000000000005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2645.9345000000017</v>
      </c>
      <c r="D20" s="41">
        <f>SUM(D11:D19)+D7+D5+D9</f>
        <v>698.64</v>
      </c>
      <c r="E20" s="41">
        <f>SUM(E11:E19)+E7+E5+E9</f>
        <v>750.1099999999999</v>
      </c>
      <c r="F20" s="41">
        <f>SUM(F11:F19)+F7+F5+F9</f>
        <v>2594.4645000000014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13" zoomScale="87" zoomScaleNormal="87" workbookViewId="0">
      <selection activeCell="E15" sqref="E1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349.99199999999996</v>
      </c>
      <c r="D5" s="36">
        <v>89.04</v>
      </c>
      <c r="E5" s="36">
        <v>85.5</v>
      </c>
      <c r="F5" s="36">
        <f>C5+D5-E5</f>
        <v>353.53199999999998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893.23250000000132</v>
      </c>
      <c r="D7" s="36">
        <v>39.29</v>
      </c>
      <c r="E7" s="36">
        <v>53.69</v>
      </c>
      <c r="F7" s="36">
        <f>C7+D7-E7</f>
        <v>878.83250000000135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51</v>
      </c>
      <c r="D11" s="36">
        <v>54</v>
      </c>
      <c r="E11" s="36">
        <v>31</v>
      </c>
      <c r="F11" s="36">
        <f t="shared" ref="F11:F19" si="0">C11+D11-E11</f>
        <v>74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283</v>
      </c>
      <c r="D12" s="36">
        <v>230.1</v>
      </c>
      <c r="E12" s="36">
        <v>127.69999999999999</v>
      </c>
      <c r="F12" s="36">
        <f t="shared" si="0"/>
        <v>385.40000000000003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207.47999999999993</v>
      </c>
      <c r="D13" s="36">
        <v>222.66000000000003</v>
      </c>
      <c r="E13" s="36">
        <v>99.81</v>
      </c>
      <c r="F13" s="36">
        <f t="shared" si="0"/>
        <v>330.33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112</v>
      </c>
      <c r="D14" s="36">
        <v>35</v>
      </c>
      <c r="E14" s="36">
        <v>30</v>
      </c>
      <c r="F14" s="36">
        <f t="shared" si="0"/>
        <v>117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53.400408600000006</v>
      </c>
      <c r="D15" s="36">
        <v>55.370000000000005</v>
      </c>
      <c r="E15" s="36">
        <v>36.330408599999998</v>
      </c>
      <c r="F15" s="36">
        <f>C15+D15-E15</f>
        <v>72.440000000000012</v>
      </c>
      <c r="G15" s="49" t="s">
        <v>30</v>
      </c>
      <c r="H15" s="50" t="s">
        <v>89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57.099999999999994</v>
      </c>
      <c r="D16" s="36">
        <v>40</v>
      </c>
      <c r="E16" s="36">
        <v>42</v>
      </c>
      <c r="F16" s="36">
        <f>C16+D16-E16</f>
        <v>55.099999999999994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51" t="s">
        <v>86</v>
      </c>
      <c r="C17" s="54">
        <v>21</v>
      </c>
      <c r="D17" s="54">
        <v>0</v>
      </c>
      <c r="E17" s="54">
        <v>6.8000000000000007</v>
      </c>
      <c r="F17" s="36">
        <f>C17+D17-E17</f>
        <v>14.2</v>
      </c>
      <c r="G17" s="55" t="s">
        <v>87</v>
      </c>
      <c r="H17" s="55" t="s">
        <v>88</v>
      </c>
      <c r="J17" s="30"/>
    </row>
    <row r="18" spans="1:10" s="1" customFormat="1" ht="27" customHeight="1">
      <c r="A18" s="34">
        <v>8</v>
      </c>
      <c r="B18" s="35" t="s">
        <v>34</v>
      </c>
      <c r="C18" s="36">
        <v>28.499341999999999</v>
      </c>
      <c r="D18" s="36">
        <v>33.100657999999996</v>
      </c>
      <c r="E18" s="36">
        <v>48.9</v>
      </c>
      <c r="F18" s="36">
        <f t="shared" si="0"/>
        <v>12.699999999999996</v>
      </c>
      <c r="G18" s="49" t="s">
        <v>35</v>
      </c>
      <c r="H18" s="50" t="s">
        <v>90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388.70000000000005</v>
      </c>
      <c r="D19" s="36">
        <v>0</v>
      </c>
      <c r="E19" s="36">
        <v>36.299999999999997</v>
      </c>
      <c r="F19" s="36">
        <f t="shared" si="0"/>
        <v>352.40000000000003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2445.4042506000014</v>
      </c>
      <c r="D20" s="41">
        <f>SUM(D11:D19)+D7+D5+D9</f>
        <v>798.56065799999988</v>
      </c>
      <c r="E20" s="41">
        <f>SUM(E11:E19)+E7+E5+E9</f>
        <v>598.03040859999999</v>
      </c>
      <c r="F20" s="41">
        <f>SUM(F11:F19)+F7+F5+F9</f>
        <v>2645.9345000000017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workbookViewId="0">
      <selection activeCell="B31" sqref="B3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91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331.76199999999994</v>
      </c>
      <c r="D5" s="36">
        <v>90.23</v>
      </c>
      <c r="E5" s="36">
        <v>72</v>
      </c>
      <c r="F5" s="36">
        <f>C5+D5-E5</f>
        <v>349.99199999999996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888.43250000000126</v>
      </c>
      <c r="D7" s="36">
        <v>80.180000000000007</v>
      </c>
      <c r="E7" s="36">
        <v>75.38</v>
      </c>
      <c r="F7" s="36">
        <f t="shared" ref="F7:F19" si="0">C7+D7-E7</f>
        <v>893.23250000000132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0</v>
      </c>
      <c r="D9" s="36">
        <v>0</v>
      </c>
      <c r="E9" s="36">
        <v>0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70</v>
      </c>
      <c r="E11" s="36">
        <v>19</v>
      </c>
      <c r="F11" s="36">
        <f t="shared" si="0"/>
        <v>51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136</v>
      </c>
      <c r="D12" s="36">
        <v>312</v>
      </c>
      <c r="E12" s="36">
        <v>165</v>
      </c>
      <c r="F12" s="36">
        <f t="shared" si="0"/>
        <v>283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269.19599999999991</v>
      </c>
      <c r="D13" s="36">
        <v>70.074000000000012</v>
      </c>
      <c r="E13" s="36">
        <v>131.79</v>
      </c>
      <c r="F13" s="36">
        <f t="shared" si="0"/>
        <v>207.47999999999993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102</v>
      </c>
      <c r="D14" s="36">
        <v>35</v>
      </c>
      <c r="E14" s="36">
        <v>25</v>
      </c>
      <c r="F14" s="36">
        <f t="shared" si="0"/>
        <v>112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63.099999999999994</v>
      </c>
      <c r="D15" s="36">
        <v>25</v>
      </c>
      <c r="E15" s="36">
        <v>31</v>
      </c>
      <c r="F15" s="36">
        <f>C15+D15-E15</f>
        <v>57.099999999999994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53.990408600000009</v>
      </c>
      <c r="D16" s="36">
        <v>29.61</v>
      </c>
      <c r="E16" s="36">
        <v>30.2</v>
      </c>
      <c r="F16" s="36">
        <f t="shared" si="0"/>
        <v>53.400408600000006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29.199341999999987</v>
      </c>
      <c r="D17" s="36">
        <v>38.1</v>
      </c>
      <c r="E17" s="36">
        <v>38.799999999999997</v>
      </c>
      <c r="F17" s="36">
        <f t="shared" si="0"/>
        <v>28.499341999999999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24.9</v>
      </c>
      <c r="D18" s="54">
        <v>0</v>
      </c>
      <c r="E18" s="54">
        <v>3.9</v>
      </c>
      <c r="F18" s="36">
        <f t="shared" si="0"/>
        <v>21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430.20000000000005</v>
      </c>
      <c r="D19" s="36">
        <v>0</v>
      </c>
      <c r="E19" s="36">
        <v>41.5</v>
      </c>
      <c r="F19" s="36">
        <f t="shared" si="0"/>
        <v>388.70000000000005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2328.7802506000012</v>
      </c>
      <c r="D20" s="41">
        <f>SUM(D11:D19)+D7+D5+D9</f>
        <v>750.19400000000019</v>
      </c>
      <c r="E20" s="41">
        <f>SUM(E11:E19)+E7+E5+E9</f>
        <v>633.56999999999994</v>
      </c>
      <c r="F20" s="41">
        <f>SUM(F11:F19)+F7+F5+F9</f>
        <v>2445.4042506000014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topLeftCell="A7" zoomScale="87" zoomScaleNormal="87" workbookViewId="0">
      <selection activeCell="K11" sqref="K11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85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372.23199999999997</v>
      </c>
      <c r="D5" s="36">
        <v>85.96</v>
      </c>
      <c r="E5" s="36">
        <v>126.43</v>
      </c>
      <c r="F5" s="36">
        <f>C5+D5-E5</f>
        <v>331.76199999999994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53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888.6325000000013</v>
      </c>
      <c r="D7" s="36">
        <v>128.30000000000001</v>
      </c>
      <c r="E7" s="36">
        <v>128.5</v>
      </c>
      <c r="F7" s="36">
        <f t="shared" ref="F7:F19" si="0">C7+D7-E7</f>
        <v>888.43250000000126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53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117.48999999999961</v>
      </c>
      <c r="D9" s="36">
        <v>0</v>
      </c>
      <c r="E9" s="36">
        <v>117.49</v>
      </c>
      <c r="F9" s="36">
        <v>0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5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 t="shared" si="0"/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166</v>
      </c>
      <c r="D12" s="36">
        <v>13.360000000000014</v>
      </c>
      <c r="E12" s="36">
        <v>43.36</v>
      </c>
      <c r="F12" s="36">
        <f t="shared" si="0"/>
        <v>136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281.78599999999994</v>
      </c>
      <c r="D13" s="36">
        <v>85.28</v>
      </c>
      <c r="E13" s="36">
        <v>97.87</v>
      </c>
      <c r="F13" s="36">
        <f t="shared" si="0"/>
        <v>269.19599999999991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99</v>
      </c>
      <c r="D14" s="36">
        <v>29</v>
      </c>
      <c r="E14" s="36">
        <v>26</v>
      </c>
      <c r="F14" s="36">
        <f t="shared" si="0"/>
        <v>102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57.099999999999994</v>
      </c>
      <c r="D15" s="36">
        <v>15</v>
      </c>
      <c r="E15" s="36">
        <v>9</v>
      </c>
      <c r="F15" s="36">
        <f>C15+D15-E15</f>
        <v>63.099999999999994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58.510408600000005</v>
      </c>
      <c r="D16" s="36">
        <v>14.930000000000001</v>
      </c>
      <c r="E16" s="36">
        <v>19.45</v>
      </c>
      <c r="F16" s="36">
        <f t="shared" si="0"/>
        <v>53.990408600000009</v>
      </c>
      <c r="G16" s="49" t="s">
        <v>30</v>
      </c>
      <c r="H16" s="50" t="s">
        <v>89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37.799341999999989</v>
      </c>
      <c r="D17" s="36">
        <v>29.9</v>
      </c>
      <c r="E17" s="36">
        <v>38.5</v>
      </c>
      <c r="F17" s="36">
        <f t="shared" si="0"/>
        <v>29.199341999999987</v>
      </c>
      <c r="G17" s="49" t="s">
        <v>35</v>
      </c>
      <c r="H17" s="50" t="s">
        <v>90</v>
      </c>
      <c r="J17" s="30"/>
    </row>
    <row r="18" spans="1:10" s="1" customFormat="1" ht="27" customHeight="1">
      <c r="A18" s="34">
        <v>8</v>
      </c>
      <c r="B18" s="51" t="s">
        <v>86</v>
      </c>
      <c r="C18" s="54">
        <v>4.9000000000000004</v>
      </c>
      <c r="D18" s="54">
        <v>23</v>
      </c>
      <c r="E18" s="54">
        <v>3</v>
      </c>
      <c r="F18" s="36">
        <f t="shared" si="0"/>
        <v>24.9</v>
      </c>
      <c r="G18" s="55" t="s">
        <v>87</v>
      </c>
      <c r="H18" s="55" t="s">
        <v>88</v>
      </c>
      <c r="J18" s="30"/>
    </row>
    <row r="19" spans="1:10" s="1" customFormat="1" ht="27" customHeight="1">
      <c r="A19" s="34">
        <v>9</v>
      </c>
      <c r="B19" s="35" t="s">
        <v>40</v>
      </c>
      <c r="C19" s="36">
        <v>491.00000000000006</v>
      </c>
      <c r="D19" s="36">
        <v>0</v>
      </c>
      <c r="E19" s="36">
        <v>60.8</v>
      </c>
      <c r="F19" s="36">
        <f t="shared" si="0"/>
        <v>430.20000000000005</v>
      </c>
      <c r="G19" s="49" t="s">
        <v>41</v>
      </c>
      <c r="H19" s="50" t="s">
        <v>12</v>
      </c>
      <c r="J19" s="30"/>
    </row>
    <row r="20" spans="1:10" s="3" customFormat="1" ht="27" customHeight="1">
      <c r="A20" s="59" t="s">
        <v>42</v>
      </c>
      <c r="B20" s="60"/>
      <c r="C20" s="41">
        <f>SUM(C11:C19)+C7+C5+C9</f>
        <v>2574.4502506000008</v>
      </c>
      <c r="D20" s="41">
        <f>SUM(D11:D19)+D7+D5+D9</f>
        <v>424.73</v>
      </c>
      <c r="E20" s="41">
        <f>SUM(E11:E19)+E7+E5+E9</f>
        <v>670.40000000000009</v>
      </c>
      <c r="F20" s="41">
        <f>SUM(F11:F19)+F7+F5+F9</f>
        <v>2328.7802506000012</v>
      </c>
      <c r="G20" s="44"/>
      <c r="H20" s="44"/>
    </row>
    <row r="21" spans="1:10" s="3" customFormat="1" ht="27" hidden="1" customHeight="1">
      <c r="A21" s="61"/>
      <c r="B21" s="61"/>
      <c r="C21" s="61"/>
      <c r="D21" s="61"/>
      <c r="E21" s="61"/>
      <c r="F21" s="61"/>
      <c r="G21" s="61"/>
      <c r="H21" s="61"/>
    </row>
    <row r="22" spans="1:10" ht="20.25" customHeight="1"/>
  </sheetData>
  <mergeCells count="4">
    <mergeCell ref="A2:H2"/>
    <mergeCell ref="A3:H3"/>
    <mergeCell ref="A20:B20"/>
    <mergeCell ref="A21:H21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F19" sqref="F19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84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335.26199999999994</v>
      </c>
      <c r="D5" s="36">
        <v>236.71</v>
      </c>
      <c r="E5" s="36">
        <v>199.74</v>
      </c>
      <c r="F5" s="36">
        <f>C5+D5-E5</f>
        <v>372.23199999999997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887.84250000000134</v>
      </c>
      <c r="D7" s="36">
        <v>159.33999999999997</v>
      </c>
      <c r="E7" s="36">
        <v>158.54999999999998</v>
      </c>
      <c r="F7" s="36">
        <f>C7+D7-E7</f>
        <v>888.6325000000013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100</v>
      </c>
      <c r="F9" s="36">
        <f t="shared" ref="F9" si="0">C9+D9-E9</f>
        <v>117.48999999999961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191</v>
      </c>
      <c r="D12" s="36">
        <v>23.420000000000016</v>
      </c>
      <c r="E12" s="36">
        <v>48.42</v>
      </c>
      <c r="F12" s="36">
        <f t="shared" ref="F12:F18" si="1">C12+D12-E12</f>
        <v>166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295.78599999999994</v>
      </c>
      <c r="D13" s="36">
        <v>40.71</v>
      </c>
      <c r="E13" s="36">
        <v>54.709999999999994</v>
      </c>
      <c r="F13" s="36">
        <f t="shared" si="1"/>
        <v>281.78599999999994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101</v>
      </c>
      <c r="D14" s="36">
        <v>25</v>
      </c>
      <c r="E14" s="36">
        <v>27</v>
      </c>
      <c r="F14" s="36">
        <f t="shared" si="1"/>
        <v>99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29</v>
      </c>
      <c r="C15" s="36">
        <v>40.390408600000001</v>
      </c>
      <c r="D15" s="36">
        <v>29</v>
      </c>
      <c r="E15" s="36">
        <v>10.879999999999999</v>
      </c>
      <c r="F15" s="36">
        <f>C15+D15-E15</f>
        <v>58.510408600000005</v>
      </c>
      <c r="G15" s="49" t="s">
        <v>30</v>
      </c>
      <c r="H15" s="50" t="s">
        <v>31</v>
      </c>
      <c r="J15" s="30"/>
    </row>
    <row r="16" spans="1:10" s="1" customFormat="1" ht="27" customHeight="1">
      <c r="A16" s="34">
        <v>6</v>
      </c>
      <c r="B16" s="35" t="s">
        <v>37</v>
      </c>
      <c r="C16" s="36">
        <v>58.8</v>
      </c>
      <c r="D16" s="36">
        <v>13</v>
      </c>
      <c r="E16" s="36">
        <v>14.7</v>
      </c>
      <c r="F16" s="36">
        <f>C16+D16-E16</f>
        <v>57.099999999999994</v>
      </c>
      <c r="G16" s="49" t="s">
        <v>38</v>
      </c>
      <c r="H16" s="50" t="s">
        <v>39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33.699341999999987</v>
      </c>
      <c r="D17" s="36">
        <v>38.700000000000003</v>
      </c>
      <c r="E17" s="36">
        <v>34.6</v>
      </c>
      <c r="F17" s="36">
        <f>C17+D17-E17</f>
        <v>37.799341999999989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529.80000000000007</v>
      </c>
      <c r="D18" s="36">
        <v>0</v>
      </c>
      <c r="E18" s="36">
        <v>38.799999999999997</v>
      </c>
      <c r="F18" s="36">
        <f t="shared" si="1"/>
        <v>491.00000000000006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2691.0702506000007</v>
      </c>
      <c r="D19" s="41">
        <f>SUM(D11:D18)+D7+D5+D9</f>
        <v>565.88</v>
      </c>
      <c r="E19" s="41">
        <f>SUM(E11:E18)+E7+E5+E9</f>
        <v>687.4</v>
      </c>
      <c r="F19" s="41">
        <f>SUM(F11:F18)+F7+F5+F9</f>
        <v>2569.5502506000012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E5" sqref="E5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83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222.39199999999997</v>
      </c>
      <c r="D5" s="36">
        <v>297.45999999999998</v>
      </c>
      <c r="E5" s="36">
        <v>184.59</v>
      </c>
      <c r="F5" s="36">
        <f>C5+D5-E5</f>
        <v>335.26199999999994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890.14250000000129</v>
      </c>
      <c r="D7" s="36">
        <v>196.25</v>
      </c>
      <c r="E7" s="36">
        <v>198.55</v>
      </c>
      <c r="F7" s="36">
        <f>C7+D7-E7</f>
        <v>887.84250000000134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172</v>
      </c>
      <c r="D12" s="36">
        <v>61.48</v>
      </c>
      <c r="E12" s="36">
        <v>42.48</v>
      </c>
      <c r="F12" s="36">
        <f t="shared" ref="F12:F18" si="1">C12+D12-E12</f>
        <v>191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334.726</v>
      </c>
      <c r="D13" s="36">
        <v>61.08</v>
      </c>
      <c r="E13" s="36">
        <v>100.02000000000001</v>
      </c>
      <c r="F13" s="36">
        <f t="shared" si="1"/>
        <v>295.78599999999994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103</v>
      </c>
      <c r="D14" s="36">
        <v>21</v>
      </c>
      <c r="E14" s="36">
        <v>23</v>
      </c>
      <c r="F14" s="36">
        <f t="shared" si="1"/>
        <v>101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60.3</v>
      </c>
      <c r="D15" s="36">
        <v>13.5</v>
      </c>
      <c r="E15" s="36">
        <v>15</v>
      </c>
      <c r="F15" s="36">
        <f>C15+D15-E15</f>
        <v>58.8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29</v>
      </c>
      <c r="C16" s="36">
        <v>29.8604086</v>
      </c>
      <c r="D16" s="36">
        <v>17</v>
      </c>
      <c r="E16" s="36">
        <v>6.47</v>
      </c>
      <c r="F16" s="36">
        <f>C16+D16-E16</f>
        <v>40.390408600000001</v>
      </c>
      <c r="G16" s="49" t="s">
        <v>30</v>
      </c>
      <c r="H16" s="50" t="s">
        <v>31</v>
      </c>
      <c r="J16" s="30"/>
    </row>
    <row r="17" spans="1:10" s="1" customFormat="1" ht="27" customHeight="1">
      <c r="A17" s="34">
        <v>7</v>
      </c>
      <c r="B17" s="35" t="s">
        <v>34</v>
      </c>
      <c r="C17" s="36">
        <v>59.499341999999992</v>
      </c>
      <c r="D17" s="36">
        <v>11.7</v>
      </c>
      <c r="E17" s="36">
        <v>37.5</v>
      </c>
      <c r="F17" s="36">
        <f>C17+D17-E17</f>
        <v>33.699341999999987</v>
      </c>
      <c r="G17" s="49" t="s">
        <v>35</v>
      </c>
      <c r="H17" s="50" t="s">
        <v>36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539.20000000000005</v>
      </c>
      <c r="D18" s="36">
        <v>33</v>
      </c>
      <c r="E18" s="36">
        <v>42.400000000000006</v>
      </c>
      <c r="F18" s="36">
        <f t="shared" si="1"/>
        <v>529.80000000000007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2628.6102506000007</v>
      </c>
      <c r="D19" s="41">
        <f>SUM(D11:D18)+D7+D5+D9</f>
        <v>712.47</v>
      </c>
      <c r="E19" s="41">
        <f>SUM(E11:E18)+E7+E5+E9</f>
        <v>650.01</v>
      </c>
      <c r="F19" s="41">
        <f>SUM(F11:F18)+F7+F5+F9</f>
        <v>2691.0702506000007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view="pageBreakPreview" zoomScale="87" zoomScaleNormal="87" workbookViewId="0">
      <selection activeCell="J10" sqref="J10"/>
    </sheetView>
  </sheetViews>
  <sheetFormatPr defaultColWidth="9" defaultRowHeight="13.5"/>
  <cols>
    <col min="1" max="1" width="6" style="31" customWidth="1"/>
    <col min="2" max="2" width="19.5" style="5" customWidth="1"/>
    <col min="3" max="3" width="14.375" style="5" customWidth="1"/>
    <col min="4" max="6" width="14.375" style="45" customWidth="1"/>
    <col min="7" max="7" width="33.375" style="45" customWidth="1"/>
    <col min="8" max="8" width="25.625" style="45" customWidth="1"/>
    <col min="9" max="16384" width="9" style="45"/>
  </cols>
  <sheetData>
    <row r="1" spans="1:10" ht="24.95" customHeight="1">
      <c r="A1" s="32" t="s">
        <v>0</v>
      </c>
    </row>
    <row r="2" spans="1:10" ht="23.1" customHeight="1">
      <c r="A2" s="56" t="s">
        <v>1</v>
      </c>
      <c r="B2" s="57"/>
      <c r="C2" s="57"/>
      <c r="D2" s="57"/>
      <c r="E2" s="57"/>
      <c r="F2" s="57"/>
      <c r="G2" s="57"/>
      <c r="H2" s="57"/>
    </row>
    <row r="3" spans="1:10" ht="25.5" customHeight="1">
      <c r="A3" s="58" t="s">
        <v>82</v>
      </c>
      <c r="B3" s="58"/>
      <c r="C3" s="58"/>
      <c r="D3" s="58"/>
      <c r="E3" s="58"/>
      <c r="F3" s="58"/>
      <c r="G3" s="58"/>
      <c r="H3" s="58"/>
    </row>
    <row r="4" spans="1:10" s="1" customFormat="1" ht="27" customHeight="1">
      <c r="A4" s="33" t="s">
        <v>2</v>
      </c>
      <c r="B4" s="33" t="s">
        <v>3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</row>
    <row r="5" spans="1:10" s="1" customFormat="1" ht="27" customHeight="1">
      <c r="A5" s="34">
        <v>1</v>
      </c>
      <c r="B5" s="35" t="s">
        <v>10</v>
      </c>
      <c r="C5" s="36">
        <v>193.86199999999994</v>
      </c>
      <c r="D5" s="36">
        <v>232.87</v>
      </c>
      <c r="E5" s="36">
        <v>204.34</v>
      </c>
      <c r="F5" s="36">
        <f>C5+D5-E5</f>
        <v>222.39199999999997</v>
      </c>
      <c r="G5" s="51" t="s">
        <v>11</v>
      </c>
      <c r="H5" s="52" t="s">
        <v>12</v>
      </c>
    </row>
    <row r="6" spans="1:10" s="1" customFormat="1" ht="27" customHeight="1">
      <c r="A6" s="37" t="s">
        <v>2</v>
      </c>
      <c r="B6" s="37" t="s">
        <v>3</v>
      </c>
      <c r="C6" s="37" t="s">
        <v>4</v>
      </c>
      <c r="D6" s="37" t="s">
        <v>13</v>
      </c>
      <c r="E6" s="37" t="s">
        <v>14</v>
      </c>
      <c r="F6" s="37" t="s">
        <v>7</v>
      </c>
      <c r="G6" s="52"/>
      <c r="H6" s="52"/>
    </row>
    <row r="7" spans="1:10" s="1" customFormat="1" ht="27" customHeight="1">
      <c r="A7" s="34">
        <v>1</v>
      </c>
      <c r="B7" s="35" t="s">
        <v>15</v>
      </c>
      <c r="C7" s="36">
        <v>899.80250000000137</v>
      </c>
      <c r="D7" s="36">
        <v>175.6</v>
      </c>
      <c r="E7" s="36">
        <v>185.26</v>
      </c>
      <c r="F7" s="36">
        <f>C7+D7-E7</f>
        <v>890.14250000000129</v>
      </c>
      <c r="G7" s="52" t="s">
        <v>16</v>
      </c>
      <c r="H7" s="52" t="s">
        <v>12</v>
      </c>
    </row>
    <row r="8" spans="1:10" s="1" customFormat="1" ht="27" customHeight="1">
      <c r="A8" s="37" t="s">
        <v>2</v>
      </c>
      <c r="B8" s="37" t="s">
        <v>3</v>
      </c>
      <c r="C8" s="37" t="s">
        <v>4</v>
      </c>
      <c r="D8" s="37" t="s">
        <v>17</v>
      </c>
      <c r="E8" s="37" t="s">
        <v>14</v>
      </c>
      <c r="F8" s="37" t="s">
        <v>7</v>
      </c>
      <c r="G8" s="37"/>
      <c r="H8" s="37"/>
    </row>
    <row r="9" spans="1:10" s="1" customFormat="1" ht="27" customHeight="1">
      <c r="A9" s="34">
        <v>1</v>
      </c>
      <c r="B9" s="35" t="s">
        <v>18</v>
      </c>
      <c r="C9" s="36">
        <v>217.48999999999961</v>
      </c>
      <c r="D9" s="36">
        <v>0</v>
      </c>
      <c r="E9" s="36">
        <v>0</v>
      </c>
      <c r="F9" s="36">
        <f t="shared" ref="F9" si="0">C9+D9-E9</f>
        <v>217.48999999999961</v>
      </c>
      <c r="G9" s="37"/>
      <c r="H9" s="37"/>
    </row>
    <row r="10" spans="1:10" s="2" customFormat="1" ht="27" customHeight="1">
      <c r="A10" s="33" t="s">
        <v>2</v>
      </c>
      <c r="B10" s="38" t="s">
        <v>19</v>
      </c>
      <c r="C10" s="47" t="s">
        <v>4</v>
      </c>
      <c r="D10" s="33" t="s">
        <v>20</v>
      </c>
      <c r="E10" s="33" t="s">
        <v>21</v>
      </c>
      <c r="F10" s="33" t="s">
        <v>7</v>
      </c>
      <c r="G10" s="38"/>
      <c r="H10" s="38"/>
    </row>
    <row r="11" spans="1:10" s="1" customFormat="1" ht="27" customHeight="1">
      <c r="A11" s="34">
        <v>1</v>
      </c>
      <c r="B11" s="35" t="s">
        <v>22</v>
      </c>
      <c r="C11" s="36">
        <v>0</v>
      </c>
      <c r="D11" s="36">
        <v>0</v>
      </c>
      <c r="E11" s="36">
        <v>0</v>
      </c>
      <c r="F11" s="36">
        <f>C11+D11-E11</f>
        <v>0</v>
      </c>
      <c r="G11" s="48" t="s">
        <v>23</v>
      </c>
      <c r="H11" s="50" t="s">
        <v>12</v>
      </c>
      <c r="J11" s="30"/>
    </row>
    <row r="12" spans="1:10" s="1" customFormat="1" ht="27" customHeight="1">
      <c r="A12" s="34">
        <v>2</v>
      </c>
      <c r="B12" s="35" t="s">
        <v>24</v>
      </c>
      <c r="C12" s="36">
        <v>168</v>
      </c>
      <c r="D12" s="36">
        <v>69.05</v>
      </c>
      <c r="E12" s="36">
        <v>65.05</v>
      </c>
      <c r="F12" s="36">
        <f t="shared" ref="F12:F18" si="1">C12+D12-E12</f>
        <v>172</v>
      </c>
      <c r="G12" s="49" t="s">
        <v>78</v>
      </c>
      <c r="H12" s="50" t="s">
        <v>12</v>
      </c>
      <c r="J12" s="30"/>
    </row>
    <row r="13" spans="1:10" s="1" customFormat="1" ht="27" customHeight="1">
      <c r="A13" s="34">
        <v>3</v>
      </c>
      <c r="B13" s="35" t="s">
        <v>26</v>
      </c>
      <c r="C13" s="36">
        <v>301.33600000000001</v>
      </c>
      <c r="D13" s="36">
        <v>92.300000000000011</v>
      </c>
      <c r="E13" s="36">
        <v>58.91</v>
      </c>
      <c r="F13" s="36">
        <f t="shared" si="1"/>
        <v>334.726</v>
      </c>
      <c r="G13" s="49" t="s">
        <v>27</v>
      </c>
      <c r="H13" s="50" t="s">
        <v>28</v>
      </c>
      <c r="J13" s="30"/>
    </row>
    <row r="14" spans="1:10" s="1" customFormat="1" ht="27" customHeight="1">
      <c r="A14" s="34">
        <v>4</v>
      </c>
      <c r="B14" s="35" t="s">
        <v>32</v>
      </c>
      <c r="C14" s="36">
        <v>108</v>
      </c>
      <c r="D14" s="36">
        <v>19</v>
      </c>
      <c r="E14" s="36">
        <v>24</v>
      </c>
      <c r="F14" s="36">
        <f t="shared" si="1"/>
        <v>103</v>
      </c>
      <c r="G14" s="49" t="s">
        <v>33</v>
      </c>
      <c r="H14" s="50" t="s">
        <v>12</v>
      </c>
      <c r="J14" s="30"/>
    </row>
    <row r="15" spans="1:10" s="1" customFormat="1" ht="27" customHeight="1">
      <c r="A15" s="34">
        <v>5</v>
      </c>
      <c r="B15" s="35" t="s">
        <v>37</v>
      </c>
      <c r="C15" s="36">
        <v>60.8</v>
      </c>
      <c r="D15" s="36">
        <v>15</v>
      </c>
      <c r="E15" s="36">
        <v>15.5</v>
      </c>
      <c r="F15" s="36">
        <f>C15+D15-E15</f>
        <v>60.3</v>
      </c>
      <c r="G15" s="49" t="s">
        <v>38</v>
      </c>
      <c r="H15" s="50" t="s">
        <v>39</v>
      </c>
      <c r="J15" s="30"/>
    </row>
    <row r="16" spans="1:10" s="1" customFormat="1" ht="27" customHeight="1">
      <c r="A16" s="34">
        <v>6</v>
      </c>
      <c r="B16" s="35" t="s">
        <v>34</v>
      </c>
      <c r="C16" s="36">
        <v>63.399341999999997</v>
      </c>
      <c r="D16" s="36">
        <v>22</v>
      </c>
      <c r="E16" s="36">
        <v>25.9</v>
      </c>
      <c r="F16" s="36">
        <f>C16+D16-E16</f>
        <v>59.499341999999992</v>
      </c>
      <c r="G16" s="49" t="s">
        <v>35</v>
      </c>
      <c r="H16" s="50" t="s">
        <v>36</v>
      </c>
      <c r="J16" s="30"/>
    </row>
    <row r="17" spans="1:10" s="1" customFormat="1" ht="27" customHeight="1">
      <c r="A17" s="34">
        <v>7</v>
      </c>
      <c r="B17" s="35" t="s">
        <v>29</v>
      </c>
      <c r="C17" s="36">
        <v>45.960408600000008</v>
      </c>
      <c r="D17" s="36">
        <v>24.9</v>
      </c>
      <c r="E17" s="36">
        <v>41</v>
      </c>
      <c r="F17" s="36">
        <f t="shared" si="1"/>
        <v>29.8604086</v>
      </c>
      <c r="G17" s="49" t="s">
        <v>30</v>
      </c>
      <c r="H17" s="50" t="s">
        <v>31</v>
      </c>
      <c r="J17" s="30"/>
    </row>
    <row r="18" spans="1:10" s="1" customFormat="1" ht="27" customHeight="1">
      <c r="A18" s="34">
        <v>8</v>
      </c>
      <c r="B18" s="35" t="s">
        <v>40</v>
      </c>
      <c r="C18" s="36">
        <v>550.40000000000009</v>
      </c>
      <c r="D18" s="36">
        <v>33</v>
      </c>
      <c r="E18" s="36">
        <v>44.2</v>
      </c>
      <c r="F18" s="36">
        <f t="shared" si="1"/>
        <v>539.20000000000005</v>
      </c>
      <c r="G18" s="49" t="s">
        <v>41</v>
      </c>
      <c r="H18" s="50" t="s">
        <v>12</v>
      </c>
      <c r="J18" s="30"/>
    </row>
    <row r="19" spans="1:10" s="3" customFormat="1" ht="27" customHeight="1">
      <c r="A19" s="59" t="s">
        <v>42</v>
      </c>
      <c r="B19" s="60"/>
      <c r="C19" s="41">
        <f>SUM(C11:C18)+C7+C5+C9</f>
        <v>2609.0502506000012</v>
      </c>
      <c r="D19" s="41">
        <f>SUM(D11:D18)+D7+D5+D9</f>
        <v>683.72</v>
      </c>
      <c r="E19" s="41">
        <f>SUM(E11:E18)+E7+E5+E9</f>
        <v>664.16</v>
      </c>
      <c r="F19" s="41">
        <f>SUM(F11:F18)+F7+F5+F9</f>
        <v>2628.6102506000007</v>
      </c>
      <c r="G19" s="44"/>
      <c r="H19" s="44"/>
    </row>
    <row r="20" spans="1:10" s="3" customFormat="1" ht="27" hidden="1" customHeight="1">
      <c r="A20" s="61"/>
      <c r="B20" s="61"/>
      <c r="C20" s="61"/>
      <c r="D20" s="61"/>
      <c r="E20" s="61"/>
      <c r="F20" s="61"/>
      <c r="G20" s="61"/>
      <c r="H20" s="61"/>
    </row>
    <row r="21" spans="1:10" ht="20.25" customHeight="1"/>
  </sheetData>
  <mergeCells count="4">
    <mergeCell ref="A2:H2"/>
    <mergeCell ref="A3:H3"/>
    <mergeCell ref="A19:B19"/>
    <mergeCell ref="A20:H20"/>
  </mergeCells>
  <phoneticPr fontId="21" type="noConversion"/>
  <pageMargins left="0.39300641675633713" right="0.39300641675633713" top="0.39300641675633713" bottom="0.39300641675633713" header="0.11804080384922779" footer="0.1180408038492277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cp:revision>0</cp:revision>
  <cp:lastPrinted>2022-04-28T09:24:48Z</cp:lastPrinted>
  <dcterms:created xsi:type="dcterms:W3CDTF">2022-03-05T10:54:00Z</dcterms:created>
  <dcterms:modified xsi:type="dcterms:W3CDTF">2022-05-03T09:15:10Z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