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65" windowHeight="91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artur</author>
  </authors>
  <commentList>
    <comment ref="A2" authorId="0">
      <text>
        <r>
          <rPr>
            <sz val="9"/>
            <rFont val="Tahoma"/>
            <charset val="204"/>
          </rPr>
          <t>Load resistance</t>
        </r>
      </text>
    </comment>
    <comment ref="B2" authorId="0">
      <text>
        <r>
          <rPr>
            <sz val="9"/>
            <rFont val="Tahoma"/>
            <charset val="204"/>
          </rPr>
          <t>Voltage across the load</t>
        </r>
      </text>
    </comment>
    <comment ref="C2" authorId="0">
      <text>
        <r>
          <rPr>
            <sz val="9"/>
            <rFont val="Tahoma"/>
            <charset val="204"/>
          </rPr>
          <t>Current</t>
        </r>
      </text>
    </comment>
    <comment ref="D2" authorId="0">
      <text>
        <r>
          <rPr>
            <sz val="9"/>
            <rFont val="Tahoma"/>
            <charset val="204"/>
          </rPr>
          <t>Power</t>
        </r>
      </text>
    </comment>
    <comment ref="E2" authorId="0">
      <text>
        <r>
          <rPr>
            <sz val="9"/>
            <rFont val="Tahoma"/>
            <charset val="204"/>
          </rPr>
          <t>Efficiency</t>
        </r>
      </text>
    </comment>
    <comment ref="F2" authorId="0">
      <text>
        <r>
          <rPr>
            <sz val="9"/>
            <rFont val="Tahoma"/>
            <charset val="204"/>
          </rPr>
          <t>Internal resistance</t>
        </r>
      </text>
    </comment>
    <comment ref="G2" authorId="0">
      <text>
        <r>
          <rPr>
            <sz val="9"/>
            <rFont val="Tahoma"/>
            <charset val="1"/>
          </rPr>
          <t>RMS of the internal resistance</t>
        </r>
      </text>
    </comment>
    <comment ref="H2" authorId="0">
      <text>
        <r>
          <rPr>
            <sz val="9"/>
            <rFont val="Tahoma"/>
            <charset val="204"/>
          </rPr>
          <t>Short-circuit current of the source</t>
        </r>
      </text>
    </comment>
    <comment ref="I2" authorId="0">
      <text>
        <r>
          <rPr>
            <sz val="9"/>
            <rFont val="Tahoma"/>
            <charset val="204"/>
          </rPr>
          <t>EMF of the source</t>
        </r>
      </text>
    </comment>
    <comment ref="A3" authorId="0">
      <text>
        <r>
          <rPr>
            <sz val="9"/>
            <rFont val="Tahoma"/>
            <charset val="204"/>
          </rPr>
          <t>Resistance for U0/2</t>
        </r>
      </text>
    </comment>
    <comment ref="B3" authorId="0">
      <text>
        <r>
          <rPr>
            <sz val="9"/>
            <rFont val="Tahoma"/>
            <charset val="204"/>
          </rPr>
          <t>Open circuit voltage</t>
        </r>
      </text>
    </comment>
    <comment ref="B4" authorId="0">
      <text>
        <r>
          <rPr>
            <sz val="9"/>
            <rFont val="Tahoma"/>
            <charset val="204"/>
          </rPr>
          <t>Open circuit voltage</t>
        </r>
      </text>
    </comment>
    <comment ref="B5" authorId="0">
      <text>
        <r>
          <rPr>
            <sz val="9"/>
            <rFont val="Tahoma"/>
            <charset val="204"/>
          </rPr>
          <t>Open circuit voltage</t>
        </r>
      </text>
    </comment>
    <comment ref="B6" authorId="0">
      <text>
        <r>
          <rPr>
            <sz val="9"/>
            <rFont val="Tahoma"/>
            <charset val="204"/>
          </rPr>
          <t>Open circuit voltage</t>
        </r>
      </text>
    </comment>
    <comment ref="B7" authorId="0">
      <text>
        <r>
          <rPr>
            <sz val="9"/>
            <rFont val="Tahoma"/>
            <charset val="204"/>
          </rPr>
          <t>Open circuit voltage</t>
        </r>
      </text>
    </comment>
    <comment ref="B8" authorId="0">
      <text>
        <r>
          <rPr>
            <sz val="9"/>
            <rFont val="Tahoma"/>
            <charset val="204"/>
          </rPr>
          <t>Open circuit voltage</t>
        </r>
      </text>
    </comment>
    <comment ref="B9" authorId="0">
      <text>
        <r>
          <rPr>
            <sz val="9"/>
            <rFont val="Tahoma"/>
            <charset val="204"/>
          </rPr>
          <t>Open circuit voltage</t>
        </r>
      </text>
    </comment>
    <comment ref="B10" authorId="0">
      <text>
        <r>
          <rPr>
            <sz val="9"/>
            <rFont val="Tahoma"/>
            <charset val="204"/>
          </rPr>
          <t>Open circuit voltage</t>
        </r>
      </text>
    </comment>
    <comment ref="B11" authorId="0">
      <text>
        <r>
          <rPr>
            <sz val="9"/>
            <rFont val="Tahoma"/>
            <charset val="204"/>
          </rPr>
          <t>Open circuit voltage</t>
        </r>
      </text>
    </comment>
    <comment ref="B12" authorId="0">
      <text>
        <r>
          <rPr>
            <sz val="9"/>
            <rFont val="Tahoma"/>
            <charset val="204"/>
          </rPr>
          <t>Open circuit voltage</t>
        </r>
      </text>
    </comment>
    <comment ref="B13" authorId="0">
      <text>
        <r>
          <rPr>
            <sz val="9"/>
            <rFont val="Tahoma"/>
            <charset val="204"/>
          </rPr>
          <t>Open circuit voltage</t>
        </r>
      </text>
    </comment>
  </commentList>
</comments>
</file>

<file path=xl/sharedStrings.xml><?xml version="1.0" encoding="utf-8"?>
<sst xmlns="http://schemas.openxmlformats.org/spreadsheetml/2006/main" count="11" uniqueCount="10">
  <si>
    <t>Measurements</t>
  </si>
  <si>
    <t>Calculations</t>
  </si>
  <si>
    <t>Rn</t>
  </si>
  <si>
    <t>Un</t>
  </si>
  <si>
    <t>In</t>
  </si>
  <si>
    <t>Pn</t>
  </si>
  <si>
    <t>eff</t>
  </si>
  <si>
    <t>r</t>
  </si>
  <si>
    <t>Isc</t>
  </si>
  <si>
    <t>E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</si>
</sst>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"/>
    <numFmt numFmtId="42" formatCode="_ &quot;￥&quot;* #,##0_ ;_ &quot;￥&quot;* \-#,##0_ ;_ &quot;￥&quot;* &quot;-&quot;_ ;_ @_ "/>
    <numFmt numFmtId="178" formatCode="0.00000_ "/>
  </numFmts>
  <fonts count="22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Tahoma"/>
      <charset val="204"/>
    </font>
    <font>
      <sz val="9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 diagonalUp="1" diagonalDown="1">
      <left/>
      <right style="double">
        <color auto="1"/>
      </right>
      <top/>
      <bottom/>
      <diagonal style="thin">
        <color auto="1"/>
      </diagonal>
    </border>
    <border diagonalUp="1"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/>
      <bottom style="double">
        <color auto="1"/>
      </bottom>
      <diagonal/>
    </border>
    <border diagonalUp="1" diagonalDown="1">
      <left/>
      <right style="double">
        <color auto="1"/>
      </right>
      <top/>
      <bottom style="double">
        <color auto="1"/>
      </bottom>
      <diagonal style="thin">
        <color auto="1"/>
      </diagonal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0" borderId="1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7" borderId="15" applyNumberFormat="0" applyAlignment="0" applyProtection="0">
      <alignment vertical="center"/>
    </xf>
    <xf numFmtId="0" fontId="17" fillId="17" borderId="12" applyNumberFormat="0" applyAlignment="0" applyProtection="0">
      <alignment vertical="center"/>
    </xf>
    <xf numFmtId="0" fontId="16" fillId="22" borderId="1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30">
    <xf numFmtId="0" fontId="0" fillId="0" borderId="0" xfId="0"/>
    <xf numFmtId="178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/>
              <a:t>Pn(In)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1.8618</c:v>
                </c:pt>
                <c:pt idx="2">
                  <c:v>2.279</c:v>
                </c:pt>
                <c:pt idx="3">
                  <c:v>2.93716666666667</c:v>
                </c:pt>
                <c:pt idx="4">
                  <c:v>3.433</c:v>
                </c:pt>
                <c:pt idx="5">
                  <c:v>5.9384</c:v>
                </c:pt>
                <c:pt idx="6">
                  <c:v>10.565</c:v>
                </c:pt>
                <c:pt idx="7">
                  <c:v>14.272</c:v>
                </c:pt>
                <c:pt idx="8">
                  <c:v>17.308</c:v>
                </c:pt>
                <c:pt idx="9">
                  <c:v>19.84</c:v>
                </c:pt>
                <c:pt idx="10">
                  <c:v>21.985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0.0346629924</c:v>
                </c:pt>
                <c:pt idx="2">
                  <c:v>0.041550728</c:v>
                </c:pt>
                <c:pt idx="3">
                  <c:v>0.0517616881666667</c:v>
                </c:pt>
                <c:pt idx="4">
                  <c:v>0.058927445</c:v>
                </c:pt>
                <c:pt idx="5">
                  <c:v>0.0881614864</c:v>
                </c:pt>
                <c:pt idx="6">
                  <c:v>0.111619225</c:v>
                </c:pt>
                <c:pt idx="7">
                  <c:v>0.101844992</c:v>
                </c:pt>
                <c:pt idx="8">
                  <c:v>0.074891716</c:v>
                </c:pt>
                <c:pt idx="9">
                  <c:v>0.03936256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54408"/>
        <c:axId val="581741272"/>
      </c:scatterChart>
      <c:valAx>
        <c:axId val="58725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In [mA]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</a:p>
        </c:txPr>
        <c:crossAx val="581741272"/>
        <c:crosses val="autoZero"/>
        <c:crossBetween val="midCat"/>
        <c:majorUnit val="2"/>
      </c:valAx>
      <c:valAx>
        <c:axId val="5817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Pn (mW)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</a:p>
        </c:txPr>
        <c:crossAx val="58725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Calibri Light" panose="020F0302020204030204" pitchFamily="34" charset="0"/>
          <a:cs typeface="Calibri Light" panose="020F030202020403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/>
              <a:t>eff(In)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1.8618</c:v>
                </c:pt>
                <c:pt idx="2">
                  <c:v>2.279</c:v>
                </c:pt>
                <c:pt idx="3">
                  <c:v>2.93716666666667</c:v>
                </c:pt>
                <c:pt idx="4">
                  <c:v>3.433</c:v>
                </c:pt>
                <c:pt idx="5">
                  <c:v>5.9384</c:v>
                </c:pt>
                <c:pt idx="6">
                  <c:v>10.565</c:v>
                </c:pt>
                <c:pt idx="7">
                  <c:v>14.272</c:v>
                </c:pt>
                <c:pt idx="8">
                  <c:v>17.308</c:v>
                </c:pt>
                <c:pt idx="9">
                  <c:v>19.84</c:v>
                </c:pt>
                <c:pt idx="10">
                  <c:v>21.985</c:v>
                </c:pt>
              </c:numCache>
            </c:numRef>
          </c:xVal>
          <c:yVal>
            <c:numRef>
              <c:f>Sheet1!$E$3:$E$13</c:f>
              <c:numCache>
                <c:formatCode>0.00000_ </c:formatCode>
                <c:ptCount val="11"/>
                <c:pt idx="0">
                  <c:v>1</c:v>
                </c:pt>
                <c:pt idx="1">
                  <c:v>0.915325768353114</c:v>
                </c:pt>
                <c:pt idx="2">
                  <c:v>0.896351303867938</c:v>
                </c:pt>
                <c:pt idx="3">
                  <c:v>0.866416973981321</c:v>
                </c:pt>
                <c:pt idx="4">
                  <c:v>0.843871589872061</c:v>
                </c:pt>
                <c:pt idx="5">
                  <c:v>0.729911645176747</c:v>
                </c:pt>
                <c:pt idx="6">
                  <c:v>0.519461067502162</c:v>
                </c:pt>
                <c:pt idx="7">
                  <c:v>0.350859444557646</c:v>
                </c:pt>
                <c:pt idx="8">
                  <c:v>0.212752905384426</c:v>
                </c:pt>
                <c:pt idx="9">
                  <c:v>0.097554114991797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57672"/>
        <c:axId val="378559968"/>
      </c:scatterChart>
      <c:valAx>
        <c:axId val="37855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In [mA]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</a:p>
        </c:txPr>
        <c:crossAx val="378559968"/>
        <c:crosses val="autoZero"/>
        <c:crossBetween val="midCat"/>
        <c:majorUnit val="2"/>
      </c:valAx>
      <c:valAx>
        <c:axId val="3785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 Light" panose="020F0302020204030204" pitchFamily="34" charset="0"/>
                    <a:ea typeface="+mn-ea"/>
                    <a:cs typeface="Calibri Light" panose="020F0302020204030204" pitchFamily="34" charset="0"/>
                  </a:defRPr>
                </a:pPr>
                <a:r>
                  <a:rPr lang="en-US"/>
                  <a:t>eff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</a:p>
        </c:txPr>
        <c:crossAx val="37855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Calibri Light" panose="020F0302020204030204" pitchFamily="34" charset="0"/>
          <a:cs typeface="Calibri Light" panose="020F030202020403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Volt-Ampere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0792837788478"/>
          <c:y val="0.191650783995675"/>
          <c:w val="0.831293963254593"/>
          <c:h val="0.6227161708953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"Calculations"</c:f>
              <c:strCache>
                <c:ptCount val="1"/>
                <c:pt idx="0">
                  <c:v>Calculations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Sheet1!$H$3:$I$3</c:f>
              <c:numCache>
                <c:formatCode>0.000</c:formatCode>
                <c:ptCount val="2"/>
                <c:pt idx="0">
                  <c:v>22.1097826086957</c:v>
                </c:pt>
                <c:pt idx="1" c:formatCode="General">
                  <c:v>0</c:v>
                </c:pt>
              </c:numCache>
            </c:numRef>
          </c:xVal>
          <c:yVal>
            <c:numRef>
              <c:f>Sheet1!$H$4:$I$4</c:f>
              <c:numCache>
                <c:formatCode>General</c:formatCode>
                <c:ptCount val="2"/>
                <c:pt idx="0">
                  <c:v>0</c:v>
                </c:pt>
                <c:pt idx="1">
                  <c:v>20.341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"Experiment"</c:f>
              <c:strCache>
                <c:ptCount val="1"/>
                <c:pt idx="0">
                  <c:v>Experiment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1.8618</c:v>
                </c:pt>
                <c:pt idx="2">
                  <c:v>2.279</c:v>
                </c:pt>
                <c:pt idx="3">
                  <c:v>2.93716666666667</c:v>
                </c:pt>
                <c:pt idx="4">
                  <c:v>3.433</c:v>
                </c:pt>
                <c:pt idx="5">
                  <c:v>5.9384</c:v>
                </c:pt>
                <c:pt idx="6">
                  <c:v>10.565</c:v>
                </c:pt>
                <c:pt idx="7">
                  <c:v>14.272</c:v>
                </c:pt>
                <c:pt idx="8">
                  <c:v>17.308</c:v>
                </c:pt>
                <c:pt idx="9">
                  <c:v>19.84</c:v>
                </c:pt>
                <c:pt idx="10">
                  <c:v>21.985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20.341</c:v>
                </c:pt>
                <c:pt idx="1">
                  <c:v>18.618</c:v>
                </c:pt>
                <c:pt idx="2">
                  <c:v>18.232</c:v>
                </c:pt>
                <c:pt idx="3">
                  <c:v>17.623</c:v>
                </c:pt>
                <c:pt idx="4">
                  <c:v>17.165</c:v>
                </c:pt>
                <c:pt idx="5">
                  <c:v>14.846</c:v>
                </c:pt>
                <c:pt idx="6">
                  <c:v>10.565</c:v>
                </c:pt>
                <c:pt idx="7">
                  <c:v>7.136</c:v>
                </c:pt>
                <c:pt idx="8">
                  <c:v>4.327</c:v>
                </c:pt>
                <c:pt idx="9">
                  <c:v>1.984</c:v>
                </c:pt>
                <c:pt idx="10" c:formatCode="0.000_ 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52752"/>
        <c:axId val="378544880"/>
      </c:scatterChart>
      <c:valAx>
        <c:axId val="37855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 [mA]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44880"/>
        <c:crosses val="autoZero"/>
        <c:crossBetween val="midCat"/>
        <c:majorUnit val="2"/>
      </c:valAx>
      <c:valAx>
        <c:axId val="378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Un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55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722003499563"/>
          <c:y val="0.195230752405949"/>
          <c:w val="0.206000656167979"/>
          <c:h val="0.1562510936132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30</xdr:row>
      <xdr:rowOff>4445</xdr:rowOff>
    </xdr:from>
    <xdr:to>
      <xdr:col>8</xdr:col>
      <xdr:colOff>342900</xdr:colOff>
      <xdr:row>44</xdr:row>
      <xdr:rowOff>80645</xdr:rowOff>
    </xdr:to>
    <xdr:graphicFrame>
      <xdr:nvGraphicFramePr>
        <xdr:cNvPr id="2" name="Chart 1"/>
        <xdr:cNvGraphicFramePr/>
      </xdr:nvGraphicFramePr>
      <xdr:xfrm>
        <a:off x="723900" y="5519420"/>
        <a:ext cx="588137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46</xdr:row>
      <xdr:rowOff>4762</xdr:rowOff>
    </xdr:from>
    <xdr:to>
      <xdr:col>8</xdr:col>
      <xdr:colOff>309562</xdr:colOff>
      <xdr:row>60</xdr:row>
      <xdr:rowOff>80962</xdr:rowOff>
    </xdr:to>
    <xdr:graphicFrame>
      <xdr:nvGraphicFramePr>
        <xdr:cNvPr id="3" name="Chart 2"/>
        <xdr:cNvGraphicFramePr/>
      </xdr:nvGraphicFramePr>
      <xdr:xfrm>
        <a:off x="690245" y="8415020"/>
        <a:ext cx="588137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14</xdr:row>
      <xdr:rowOff>14287</xdr:rowOff>
    </xdr:from>
    <xdr:to>
      <xdr:col>8</xdr:col>
      <xdr:colOff>309562</xdr:colOff>
      <xdr:row>28</xdr:row>
      <xdr:rowOff>90487</xdr:rowOff>
    </xdr:to>
    <xdr:graphicFrame>
      <xdr:nvGraphicFramePr>
        <xdr:cNvPr id="4" name="Chart 3"/>
        <xdr:cNvGraphicFramePr/>
      </xdr:nvGraphicFramePr>
      <xdr:xfrm>
        <a:off x="690245" y="2633345"/>
        <a:ext cx="588137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I4" sqref="I4"/>
    </sheetView>
  </sheetViews>
  <sheetFormatPr defaultColWidth="9" defaultRowHeight="14.25"/>
  <cols>
    <col min="2" max="2" width="9.375"/>
    <col min="3" max="3" width="12.625"/>
    <col min="4" max="4" width="9.70833333333333" customWidth="1"/>
    <col min="5" max="5" width="8.70833333333333" style="1" customWidth="1"/>
    <col min="6" max="6" width="11.1416666666667" customWidth="1"/>
    <col min="7" max="7" width="12.625"/>
  </cols>
  <sheetData>
    <row r="1" ht="15.75" spans="1:6">
      <c r="A1" s="2" t="s">
        <v>0</v>
      </c>
      <c r="B1" s="3"/>
      <c r="C1" s="4" t="s">
        <v>1</v>
      </c>
      <c r="D1" s="4"/>
      <c r="E1" s="5"/>
      <c r="F1" s="3"/>
    </row>
    <row r="2" ht="15.75" spans="1:9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7</v>
      </c>
      <c r="H2" s="12" t="s">
        <v>8</v>
      </c>
      <c r="I2" s="11" t="s">
        <v>9</v>
      </c>
    </row>
    <row r="3" ht="15" spans="1:9">
      <c r="A3" s="13">
        <v>920</v>
      </c>
      <c r="B3" s="14">
        <v>20.341</v>
      </c>
      <c r="C3" s="15">
        <v>0</v>
      </c>
      <c r="D3" s="15">
        <v>0</v>
      </c>
      <c r="E3" s="16">
        <v>1</v>
      </c>
      <c r="F3" s="17"/>
      <c r="G3" s="13">
        <f>((F4^2+F5^2+F6^2+F7^2+F8^2+F9^2+F10^2+F11^2+F12^2)/9)^0.5</f>
        <v>925.072084436507</v>
      </c>
      <c r="H3" s="18">
        <f>B3/A3*1000</f>
        <v>22.1097826086957</v>
      </c>
      <c r="I3" s="28">
        <v>0</v>
      </c>
    </row>
    <row r="4" ht="15" spans="1:9">
      <c r="A4" s="19">
        <v>10000</v>
      </c>
      <c r="B4" s="14">
        <v>18.618</v>
      </c>
      <c r="C4" s="15">
        <f t="shared" ref="C4:C13" si="0">(B4/A4)*1000</f>
        <v>1.8618</v>
      </c>
      <c r="D4" s="15">
        <f>B4*B4/A4</f>
        <v>0.0346629924</v>
      </c>
      <c r="E4" s="16">
        <f>A4/(A4+$G$3)</f>
        <v>0.915325768353114</v>
      </c>
      <c r="F4" s="20">
        <f>(B4-B5)/(C5-C4)*1000</f>
        <v>925.21572387344</v>
      </c>
      <c r="G4" s="21"/>
      <c r="H4" s="22">
        <v>0</v>
      </c>
      <c r="I4" s="29">
        <f>B3</f>
        <v>20.341</v>
      </c>
    </row>
    <row r="5" ht="15" spans="1:9">
      <c r="A5" s="19">
        <v>8000</v>
      </c>
      <c r="B5" s="14">
        <v>18.232</v>
      </c>
      <c r="C5" s="15">
        <f t="shared" si="0"/>
        <v>2.279</v>
      </c>
      <c r="D5" s="15">
        <f t="shared" ref="D5:D12" si="1">B5*B5/A5</f>
        <v>0.041550728</v>
      </c>
      <c r="E5" s="16">
        <f t="shared" ref="E5:E12" si="2">A5/(A5+$G$3)</f>
        <v>0.896351303867938</v>
      </c>
      <c r="F5" s="20">
        <f t="shared" ref="F5:F12" si="3">(B5-B6)/(C6-C5)*1000</f>
        <v>925.297543681938</v>
      </c>
      <c r="G5" s="23"/>
      <c r="H5" s="23"/>
      <c r="I5" s="23"/>
    </row>
    <row r="6" spans="1:9">
      <c r="A6" s="19">
        <v>6000</v>
      </c>
      <c r="B6" s="14">
        <v>17.623</v>
      </c>
      <c r="C6" s="15">
        <f t="shared" si="0"/>
        <v>2.93716666666667</v>
      </c>
      <c r="D6" s="15">
        <f t="shared" si="1"/>
        <v>0.0517616881666667</v>
      </c>
      <c r="E6" s="16">
        <f t="shared" si="2"/>
        <v>0.866416973981321</v>
      </c>
      <c r="F6" s="20">
        <f t="shared" si="3"/>
        <v>923.697478991607</v>
      </c>
      <c r="G6" s="23"/>
      <c r="H6" s="23"/>
      <c r="I6" s="23"/>
    </row>
    <row r="7" spans="1:9">
      <c r="A7" s="24">
        <v>5000</v>
      </c>
      <c r="B7" s="14">
        <v>17.165</v>
      </c>
      <c r="C7" s="15">
        <f t="shared" si="0"/>
        <v>3.433</v>
      </c>
      <c r="D7" s="15">
        <f t="shared" si="1"/>
        <v>0.058927445</v>
      </c>
      <c r="E7" s="16">
        <f t="shared" si="2"/>
        <v>0.843871589872061</v>
      </c>
      <c r="F7" s="20">
        <f t="shared" si="3"/>
        <v>925.600702482637</v>
      </c>
      <c r="G7" s="23"/>
      <c r="H7" s="23"/>
      <c r="I7" s="23"/>
    </row>
    <row r="8" spans="1:9">
      <c r="A8" s="24">
        <v>2500</v>
      </c>
      <c r="B8" s="14">
        <v>14.846</v>
      </c>
      <c r="C8" s="15">
        <f t="shared" si="0"/>
        <v>5.9384</v>
      </c>
      <c r="D8" s="15">
        <f t="shared" si="1"/>
        <v>0.0881614864</v>
      </c>
      <c r="E8" s="16">
        <f t="shared" si="2"/>
        <v>0.729911645176747</v>
      </c>
      <c r="F8" s="20">
        <f t="shared" si="3"/>
        <v>925.30151731293</v>
      </c>
      <c r="G8" s="23"/>
      <c r="H8" s="23"/>
      <c r="I8" s="23"/>
    </row>
    <row r="9" spans="1:9">
      <c r="A9" s="24">
        <v>1000</v>
      </c>
      <c r="B9" s="14">
        <v>10.565</v>
      </c>
      <c r="C9" s="15">
        <f t="shared" si="0"/>
        <v>10.565</v>
      </c>
      <c r="D9" s="15">
        <f t="shared" si="1"/>
        <v>0.111619225</v>
      </c>
      <c r="E9" s="16">
        <f t="shared" si="2"/>
        <v>0.519461067502162</v>
      </c>
      <c r="F9" s="20">
        <f t="shared" si="3"/>
        <v>925.006743997842</v>
      </c>
      <c r="G9" s="23"/>
      <c r="H9" s="23"/>
      <c r="I9" s="23"/>
    </row>
    <row r="10" spans="1:9">
      <c r="A10" s="24">
        <v>500</v>
      </c>
      <c r="B10" s="14">
        <v>7.136</v>
      </c>
      <c r="C10" s="15">
        <f t="shared" si="0"/>
        <v>14.272</v>
      </c>
      <c r="D10" s="15">
        <f t="shared" si="1"/>
        <v>0.101844992</v>
      </c>
      <c r="E10" s="16">
        <f t="shared" si="2"/>
        <v>0.350859444557646</v>
      </c>
      <c r="F10" s="20">
        <f t="shared" si="3"/>
        <v>925.230566534914</v>
      </c>
      <c r="G10" s="23"/>
      <c r="H10" s="23"/>
      <c r="I10" s="23"/>
    </row>
    <row r="11" spans="1:9">
      <c r="A11" s="24">
        <v>250</v>
      </c>
      <c r="B11" s="14">
        <v>4.327</v>
      </c>
      <c r="C11" s="15">
        <f t="shared" si="0"/>
        <v>17.308</v>
      </c>
      <c r="D11" s="15">
        <f t="shared" si="1"/>
        <v>0.074891716</v>
      </c>
      <c r="E11" s="16">
        <f t="shared" si="2"/>
        <v>0.212752905384426</v>
      </c>
      <c r="F11" s="20">
        <f t="shared" si="3"/>
        <v>925.355450236967</v>
      </c>
      <c r="G11" s="23"/>
      <c r="H11" s="23"/>
      <c r="I11" s="23"/>
    </row>
    <row r="12" spans="1:9">
      <c r="A12" s="24">
        <v>100</v>
      </c>
      <c r="B12" s="14">
        <v>1.984</v>
      </c>
      <c r="C12" s="15">
        <f t="shared" si="0"/>
        <v>19.84</v>
      </c>
      <c r="D12" s="15">
        <f t="shared" si="1"/>
        <v>0.03936256</v>
      </c>
      <c r="E12" s="16">
        <f t="shared" si="2"/>
        <v>0.097554114991797</v>
      </c>
      <c r="F12" s="20">
        <f t="shared" si="3"/>
        <v>924.941724941725</v>
      </c>
      <c r="G12" s="23"/>
      <c r="H12" s="23"/>
      <c r="I12" s="23"/>
    </row>
    <row r="13" ht="15" spans="1:6">
      <c r="A13" s="25">
        <v>0</v>
      </c>
      <c r="B13" s="26">
        <v>0</v>
      </c>
      <c r="C13" s="15">
        <v>21.985</v>
      </c>
      <c r="D13" s="15">
        <v>0</v>
      </c>
      <c r="E13" s="16">
        <v>0</v>
      </c>
      <c r="F13" s="27"/>
    </row>
    <row r="14" ht="15"/>
  </sheetData>
  <mergeCells count="2">
    <mergeCell ref="A1:B1"/>
    <mergeCell ref="C1:F1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微光</cp:lastModifiedBy>
  <dcterms:created xsi:type="dcterms:W3CDTF">2020-09-07T15:35:00Z</dcterms:created>
  <dcterms:modified xsi:type="dcterms:W3CDTF">2020-09-22T03:12:13Z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