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SIGHT_IRD\PROJETS\0_Projet_Sécheresse\Fonds_Pacifiques_2022\Mes_docs_travaux\2_Traitements\GapFilling_Landsat7\TEST_Gap-filling_L7\synthese\"/>
    </mc:Choice>
  </mc:AlternateContent>
  <xr:revisionPtr revIDLastSave="0" documentId="13_ncr:1_{C9747621-EE56-4631-84D0-4206FCF8910E}" xr6:coauthVersionLast="47" xr6:coauthVersionMax="47" xr10:uidLastSave="{00000000-0000-0000-0000-000000000000}"/>
  <bookViews>
    <workbookView xWindow="-28920" yWindow="-120" windowWidth="29040" windowHeight="15720" firstSheet="2" activeTab="2" xr2:uid="{2319456C-9AA9-4724-899C-888C0BA70D99}"/>
  </bookViews>
  <sheets>
    <sheet name="Gapfill_NDWI" sheetId="1" r:id="rId1"/>
    <sheet name="Gapfill_BANDS_then_ndwi" sheetId="3" r:id="rId2"/>
    <sheet name="Comparaison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4" l="1"/>
  <c r="E4" i="4"/>
  <c r="U7" i="4"/>
  <c r="U6" i="4"/>
  <c r="U5" i="4"/>
  <c r="U4" i="4"/>
  <c r="M7" i="4"/>
  <c r="M5" i="4"/>
  <c r="L14" i="4" s="1"/>
  <c r="M6" i="4"/>
  <c r="M4" i="4"/>
  <c r="L13" i="4" s="1"/>
  <c r="E7" i="4"/>
  <c r="E5" i="4"/>
  <c r="L12" i="4" s="1"/>
  <c r="E6" i="4"/>
  <c r="P21" i="3"/>
  <c r="P20" i="3"/>
  <c r="P17" i="3"/>
  <c r="P18" i="3"/>
  <c r="P21" i="1"/>
  <c r="P20" i="1"/>
  <c r="P18" i="1"/>
  <c r="P17" i="1"/>
  <c r="L11" i="4" l="1"/>
</calcChain>
</file>

<file path=xl/sharedStrings.xml><?xml version="1.0" encoding="utf-8"?>
<sst xmlns="http://schemas.openxmlformats.org/spreadsheetml/2006/main" count="121" uniqueCount="44">
  <si>
    <t>METHOD</t>
  </si>
  <si>
    <t>ITER</t>
  </si>
  <si>
    <t>TIME_RAD1</t>
  </si>
  <si>
    <t>FS_RAD1</t>
  </si>
  <si>
    <t>RMSE_FULL_RAD1</t>
  </si>
  <si>
    <t>PSNR_FULL_RAD1</t>
  </si>
  <si>
    <t>RMSE_GAP_RAD1</t>
  </si>
  <si>
    <t>PSNR_GAP_RAD1</t>
  </si>
  <si>
    <t>TIME_RAD2</t>
  </si>
  <si>
    <t>FS_RAD2</t>
  </si>
  <si>
    <t>RMSE_FULL_RAD2</t>
  </si>
  <si>
    <t>PSNR_FULL_RAD2</t>
  </si>
  <si>
    <t>RMSE_GAP_RAD2</t>
  </si>
  <si>
    <t>PSNR_GAP_RAD2</t>
  </si>
  <si>
    <t>TIME_RAD3</t>
  </si>
  <si>
    <t>FS_RAD3</t>
  </si>
  <si>
    <t>RMSE_FULL_RAD3</t>
  </si>
  <si>
    <t>PSNR_FULL_RAD3</t>
  </si>
  <si>
    <t>RMSE_GAP_RAD3</t>
  </si>
  <si>
    <t>PSNR_GAP_RAD3</t>
  </si>
  <si>
    <t>Mean_square</t>
  </si>
  <si>
    <t>Best Quality :</t>
  </si>
  <si>
    <t>SCORE</t>
  </si>
  <si>
    <t>RAD</t>
  </si>
  <si>
    <t>RMSE_GAP</t>
  </si>
  <si>
    <t>PSNR_GAP</t>
  </si>
  <si>
    <t>Worst Quality :</t>
  </si>
  <si>
    <t>RADIUS = 1</t>
  </si>
  <si>
    <t>RADIUS = 2</t>
  </si>
  <si>
    <t>RADIUS = 3</t>
  </si>
  <si>
    <t>Best Quality</t>
  </si>
  <si>
    <t>Gapfill NDWI</t>
  </si>
  <si>
    <t>8 ; 9</t>
  </si>
  <si>
    <t>Comparaisons réalisées sur plages d'itérations communes [4 - 20]</t>
  </si>
  <si>
    <t>8 ; 9 ; 10</t>
  </si>
  <si>
    <t>Worst Quality</t>
  </si>
  <si>
    <t>Gapfill BANDS</t>
  </si>
  <si>
    <t>FINAL</t>
  </si>
  <si>
    <t>RADIUS</t>
  </si>
  <si>
    <t>TIME (sec)</t>
  </si>
  <si>
    <t>1rst</t>
  </si>
  <si>
    <t>RSME_GAP</t>
  </si>
  <si>
    <t>2nd</t>
  </si>
  <si>
    <t>25 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</si>
</sst>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indexed="64"/>
      </right>
      <top/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 style="thin">
        <color rgb="FF00B050"/>
      </left>
      <right/>
      <top/>
      <bottom style="medium">
        <color rgb="FF00B050"/>
      </bottom>
      <diagonal/>
    </border>
    <border>
      <left style="thin">
        <color indexed="64"/>
      </left>
      <right/>
      <top style="medium">
        <color indexed="64"/>
      </top>
      <bottom style="medium">
        <color rgb="FF00B05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1" fillId="0" borderId="0" xfId="0" applyFont="1" applyAlignment="1">
      <alignment horizontal="left" vertical="center"/>
    </xf>
    <xf numFmtId="0" fontId="1" fillId="0" borderId="10" xfId="0" applyFont="1" applyBorder="1"/>
    <xf numFmtId="0" fontId="0" fillId="0" borderId="10" xfId="0" applyBorder="1"/>
    <xf numFmtId="0" fontId="0" fillId="3" borderId="16" xfId="0" applyFill="1" applyBorder="1"/>
    <xf numFmtId="0" fontId="0" fillId="0" borderId="11" xfId="0" applyBorder="1"/>
    <xf numFmtId="0" fontId="1" fillId="3" borderId="1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2" borderId="16" xfId="0" applyFill="1" applyBorder="1"/>
    <xf numFmtId="0" fontId="0" fillId="2" borderId="11" xfId="0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2" borderId="11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13" xfId="0" applyFont="1" applyBorder="1"/>
    <xf numFmtId="0" fontId="0" fillId="2" borderId="15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1" fillId="0" borderId="14" xfId="0" applyFont="1" applyBorder="1"/>
    <xf numFmtId="0" fontId="5" fillId="0" borderId="26" xfId="0" applyFont="1" applyBorder="1"/>
    <xf numFmtId="0" fontId="5" fillId="0" borderId="29" xfId="0" applyFont="1" applyBorder="1"/>
    <xf numFmtId="0" fontId="5" fillId="0" borderId="35" xfId="0" applyFont="1" applyBorder="1"/>
    <xf numFmtId="0" fontId="5" fillId="0" borderId="36" xfId="0" applyFont="1" applyBorder="1"/>
    <xf numFmtId="0" fontId="1" fillId="0" borderId="1" xfId="0" applyFont="1" applyBorder="1"/>
    <xf numFmtId="0" fontId="1" fillId="0" borderId="37" xfId="0" applyFont="1" applyBorder="1"/>
    <xf numFmtId="0" fontId="0" fillId="0" borderId="0" xfId="0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(mean_square, NDWI)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Gapfill_NDWI!$G$2:$G$14</c:f>
              <c:numCache>
                <c:formatCode>General</c:formatCode>
                <c:ptCount val="13"/>
                <c:pt idx="1">
                  <c:v>0.11874</c:v>
                </c:pt>
                <c:pt idx="2">
                  <c:v>0.12705</c:v>
                </c:pt>
                <c:pt idx="3">
                  <c:v>0.12132</c:v>
                </c:pt>
                <c:pt idx="4">
                  <c:v>0.11985</c:v>
                </c:pt>
                <c:pt idx="5">
                  <c:v>0.11876</c:v>
                </c:pt>
                <c:pt idx="6">
                  <c:v>0.11794</c:v>
                </c:pt>
                <c:pt idx="7">
                  <c:v>0.11601</c:v>
                </c:pt>
                <c:pt idx="8">
                  <c:v>0.11513</c:v>
                </c:pt>
                <c:pt idx="9">
                  <c:v>0.11497</c:v>
                </c:pt>
                <c:pt idx="10">
                  <c:v>0.11515</c:v>
                </c:pt>
                <c:pt idx="11">
                  <c:v>0.11547</c:v>
                </c:pt>
                <c:pt idx="12">
                  <c:v>0.11586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D-40DA-868B-89D1CC0202B2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Gapfill_NDWI!$M$2:$M$14</c:f>
              <c:numCache>
                <c:formatCode>General</c:formatCode>
                <c:ptCount val="13"/>
                <c:pt idx="1">
                  <c:v>0.11924999999999999</c:v>
                </c:pt>
                <c:pt idx="2">
                  <c:v>0.1163</c:v>
                </c:pt>
                <c:pt idx="3">
                  <c:v>0.11572</c:v>
                </c:pt>
                <c:pt idx="4">
                  <c:v>0.11572</c:v>
                </c:pt>
                <c:pt idx="5">
                  <c:v>0.11582000000000001</c:v>
                </c:pt>
                <c:pt idx="6">
                  <c:v>0.11598</c:v>
                </c:pt>
                <c:pt idx="7">
                  <c:v>0.11686000000000001</c:v>
                </c:pt>
                <c:pt idx="8">
                  <c:v>0.11801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D-40DA-868B-89D1CC0202B2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Gapfill_NDWI!$S$2:$S$14</c:f>
              <c:numCache>
                <c:formatCode>General</c:formatCode>
                <c:ptCount val="13"/>
                <c:pt idx="0">
                  <c:v>0.12506</c:v>
                </c:pt>
                <c:pt idx="1">
                  <c:v>0.1168</c:v>
                </c:pt>
                <c:pt idx="2">
                  <c:v>0.11703</c:v>
                </c:pt>
                <c:pt idx="3">
                  <c:v>0.11783</c:v>
                </c:pt>
                <c:pt idx="4">
                  <c:v>0.11824999999999999</c:v>
                </c:pt>
                <c:pt idx="5">
                  <c:v>0.11866</c:v>
                </c:pt>
                <c:pt idx="6">
                  <c:v>0.11904000000000001</c:v>
                </c:pt>
                <c:pt idx="7">
                  <c:v>0.12038</c:v>
                </c:pt>
                <c:pt idx="8">
                  <c:v>0.1217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D-40DA-868B-89D1CC02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PSNR RADIUS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Gapfill_NDWI!$N$2:$N$14</c:f>
              <c:numCache>
                <c:formatCode>General</c:formatCode>
                <c:ptCount val="13"/>
                <c:pt idx="1">
                  <c:v>22.55</c:v>
                </c:pt>
                <c:pt idx="2">
                  <c:v>22.77</c:v>
                </c:pt>
                <c:pt idx="3">
                  <c:v>22.81</c:v>
                </c:pt>
                <c:pt idx="4">
                  <c:v>22.81</c:v>
                </c:pt>
                <c:pt idx="5">
                  <c:v>22.81</c:v>
                </c:pt>
                <c:pt idx="6">
                  <c:v>22.79</c:v>
                </c:pt>
                <c:pt idx="7">
                  <c:v>22.73</c:v>
                </c:pt>
                <c:pt idx="8">
                  <c:v>22.64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4E2A-BF0D-760A5E25545C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Gapfill_BANDS_then_ndwi!$N$2:$N$14</c:f>
              <c:numCache>
                <c:formatCode>General</c:formatCode>
                <c:ptCount val="13"/>
                <c:pt idx="1">
                  <c:v>22.53</c:v>
                </c:pt>
                <c:pt idx="2">
                  <c:v>22.74</c:v>
                </c:pt>
                <c:pt idx="3">
                  <c:v>22.79</c:v>
                </c:pt>
                <c:pt idx="4">
                  <c:v>22.79</c:v>
                </c:pt>
                <c:pt idx="5">
                  <c:v>22.79</c:v>
                </c:pt>
                <c:pt idx="6">
                  <c:v>22.78</c:v>
                </c:pt>
                <c:pt idx="7">
                  <c:v>22.72</c:v>
                </c:pt>
                <c:pt idx="8">
                  <c:v>22.65</c:v>
                </c:pt>
                <c:pt idx="9">
                  <c:v>22.59</c:v>
                </c:pt>
                <c:pt idx="10">
                  <c:v>22.53</c:v>
                </c:pt>
                <c:pt idx="11">
                  <c:v>22.48</c:v>
                </c:pt>
                <c:pt idx="12">
                  <c:v>22.43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4E2A-BF0D-760A5E25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in val="2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PSNR RADIUS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Gapfill_NDWI!$T$2:$T$14</c:f>
              <c:numCache>
                <c:formatCode>General</c:formatCode>
                <c:ptCount val="13"/>
                <c:pt idx="0">
                  <c:v>22.14</c:v>
                </c:pt>
                <c:pt idx="1">
                  <c:v>22.73</c:v>
                </c:pt>
                <c:pt idx="2">
                  <c:v>22.72</c:v>
                </c:pt>
                <c:pt idx="3">
                  <c:v>22.66</c:v>
                </c:pt>
                <c:pt idx="4">
                  <c:v>22.63</c:v>
                </c:pt>
                <c:pt idx="5">
                  <c:v>22.6</c:v>
                </c:pt>
                <c:pt idx="6">
                  <c:v>22.57</c:v>
                </c:pt>
                <c:pt idx="7">
                  <c:v>22.47</c:v>
                </c:pt>
                <c:pt idx="8">
                  <c:v>22.38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F-4DC0-B178-F872FF022729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Gapfill_BANDS_then_ndwi!$T$2:$T$14</c:f>
              <c:numCache>
                <c:formatCode>General</c:formatCode>
                <c:ptCount val="13"/>
                <c:pt idx="0">
                  <c:v>22.11</c:v>
                </c:pt>
                <c:pt idx="1">
                  <c:v>22.72</c:v>
                </c:pt>
                <c:pt idx="2">
                  <c:v>22.71</c:v>
                </c:pt>
                <c:pt idx="3">
                  <c:v>22.66</c:v>
                </c:pt>
                <c:pt idx="4">
                  <c:v>22.64</c:v>
                </c:pt>
                <c:pt idx="5">
                  <c:v>22.61</c:v>
                </c:pt>
                <c:pt idx="6">
                  <c:v>22.59</c:v>
                </c:pt>
                <c:pt idx="7">
                  <c:v>22.5</c:v>
                </c:pt>
                <c:pt idx="8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F-4DC0-B178-F872FF02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ax val="23"/>
          <c:min val="2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PSNR (mean_square, NDWI)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Gapfill_NDWI!$H$2:$H$14</c:f>
              <c:numCache>
                <c:formatCode>General</c:formatCode>
                <c:ptCount val="13"/>
                <c:pt idx="1">
                  <c:v>22.59</c:v>
                </c:pt>
                <c:pt idx="2">
                  <c:v>22</c:v>
                </c:pt>
                <c:pt idx="3">
                  <c:v>22.4</c:v>
                </c:pt>
                <c:pt idx="4">
                  <c:v>22.51</c:v>
                </c:pt>
                <c:pt idx="5">
                  <c:v>22.59</c:v>
                </c:pt>
                <c:pt idx="6">
                  <c:v>22.65</c:v>
                </c:pt>
                <c:pt idx="7">
                  <c:v>22.79</c:v>
                </c:pt>
                <c:pt idx="8">
                  <c:v>22.86</c:v>
                </c:pt>
                <c:pt idx="9">
                  <c:v>22.87</c:v>
                </c:pt>
                <c:pt idx="10">
                  <c:v>22.86</c:v>
                </c:pt>
                <c:pt idx="11">
                  <c:v>22.83</c:v>
                </c:pt>
                <c:pt idx="12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6C4-8DD5-DF9FE5226C04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Gapfill_NDWI!$N$2:$N$14</c:f>
              <c:numCache>
                <c:formatCode>General</c:formatCode>
                <c:ptCount val="13"/>
                <c:pt idx="1">
                  <c:v>22.55</c:v>
                </c:pt>
                <c:pt idx="2">
                  <c:v>22.77</c:v>
                </c:pt>
                <c:pt idx="3">
                  <c:v>22.81</c:v>
                </c:pt>
                <c:pt idx="4">
                  <c:v>22.81</c:v>
                </c:pt>
                <c:pt idx="5">
                  <c:v>22.81</c:v>
                </c:pt>
                <c:pt idx="6">
                  <c:v>22.79</c:v>
                </c:pt>
                <c:pt idx="7">
                  <c:v>22.73</c:v>
                </c:pt>
                <c:pt idx="8">
                  <c:v>22.64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6-46C4-8DD5-DF9FE5226C04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Gapfill_NDWI!$T$2:$T$14</c:f>
              <c:numCache>
                <c:formatCode>General</c:formatCode>
                <c:ptCount val="13"/>
                <c:pt idx="0">
                  <c:v>22.14</c:v>
                </c:pt>
                <c:pt idx="1">
                  <c:v>22.73</c:v>
                </c:pt>
                <c:pt idx="2">
                  <c:v>22.72</c:v>
                </c:pt>
                <c:pt idx="3">
                  <c:v>22.66</c:v>
                </c:pt>
                <c:pt idx="4">
                  <c:v>22.63</c:v>
                </c:pt>
                <c:pt idx="5">
                  <c:v>22.6</c:v>
                </c:pt>
                <c:pt idx="6">
                  <c:v>22.57</c:v>
                </c:pt>
                <c:pt idx="7">
                  <c:v>22.47</c:v>
                </c:pt>
                <c:pt idx="8">
                  <c:v>22.38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6-46C4-8DD5-DF9FE522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TIME (mean_square, NDWI)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Gapfill_NDWI!$C$2:$C$14</c:f>
              <c:numCache>
                <c:formatCode>General</c:formatCode>
                <c:ptCount val="13"/>
                <c:pt idx="1">
                  <c:v>24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27</c:v>
                </c:pt>
                <c:pt idx="6">
                  <c:v>18</c:v>
                </c:pt>
                <c:pt idx="7">
                  <c:v>30</c:v>
                </c:pt>
                <c:pt idx="8">
                  <c:v>15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4F24-9B0B-1847517B6846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Gapfill_NDWI!$I$2:$I$14</c:f>
              <c:numCache>
                <c:formatCode>General</c:formatCode>
                <c:ptCount val="13"/>
                <c:pt idx="1">
                  <c:v>17</c:v>
                </c:pt>
                <c:pt idx="2">
                  <c:v>33</c:v>
                </c:pt>
                <c:pt idx="3">
                  <c:v>25</c:v>
                </c:pt>
                <c:pt idx="4">
                  <c:v>30</c:v>
                </c:pt>
                <c:pt idx="5">
                  <c:v>53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7-4F24-9B0B-1847517B6846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Gapfill_NDWI!$O$2:$O$14</c:f>
              <c:numCache>
                <c:formatCode>General</c:formatCode>
                <c:ptCount val="13"/>
                <c:pt idx="0">
                  <c:v>49</c:v>
                </c:pt>
                <c:pt idx="1">
                  <c:v>20</c:v>
                </c:pt>
                <c:pt idx="2">
                  <c:v>66</c:v>
                </c:pt>
                <c:pt idx="3">
                  <c:v>26</c:v>
                </c:pt>
                <c:pt idx="4">
                  <c:v>22</c:v>
                </c:pt>
                <c:pt idx="5">
                  <c:v>25</c:v>
                </c:pt>
                <c:pt idx="6">
                  <c:v>55</c:v>
                </c:pt>
                <c:pt idx="7">
                  <c:v>56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7-4F24-9B0B-1847517B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(mean_square, NDWI)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Gapfill_BANDS_then_ndwi!$G$2:$G$14</c:f>
              <c:numCache>
                <c:formatCode>General</c:formatCode>
                <c:ptCount val="13"/>
                <c:pt idx="1">
                  <c:v>0.1198</c:v>
                </c:pt>
                <c:pt idx="2">
                  <c:v>0.12772</c:v>
                </c:pt>
                <c:pt idx="3">
                  <c:v>0.12189999999999999</c:v>
                </c:pt>
                <c:pt idx="4">
                  <c:v>0.12045</c:v>
                </c:pt>
                <c:pt idx="5">
                  <c:v>0.11939</c:v>
                </c:pt>
                <c:pt idx="6">
                  <c:v>0.11859</c:v>
                </c:pt>
                <c:pt idx="7">
                  <c:v>0.11669</c:v>
                </c:pt>
                <c:pt idx="8">
                  <c:v>0.11577</c:v>
                </c:pt>
                <c:pt idx="9">
                  <c:v>0.11554</c:v>
                </c:pt>
                <c:pt idx="10">
                  <c:v>0.11561</c:v>
                </c:pt>
                <c:pt idx="11">
                  <c:v>0.11583</c:v>
                </c:pt>
                <c:pt idx="12">
                  <c:v>0.11612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B2E-B419-14884761B977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Gapfill_BANDS_then_ndwi!$M$2:$M$14</c:f>
              <c:numCache>
                <c:formatCode>General</c:formatCode>
                <c:ptCount val="13"/>
                <c:pt idx="1">
                  <c:v>0.11964</c:v>
                </c:pt>
                <c:pt idx="2">
                  <c:v>0.1167</c:v>
                </c:pt>
                <c:pt idx="3">
                  <c:v>0.11608</c:v>
                </c:pt>
                <c:pt idx="4">
                  <c:v>0.11604</c:v>
                </c:pt>
                <c:pt idx="5">
                  <c:v>0.11609999999999999</c:v>
                </c:pt>
                <c:pt idx="6">
                  <c:v>0.11622</c:v>
                </c:pt>
                <c:pt idx="7">
                  <c:v>0.11692</c:v>
                </c:pt>
                <c:pt idx="8">
                  <c:v>0.1179</c:v>
                </c:pt>
                <c:pt idx="9">
                  <c:v>0.1188</c:v>
                </c:pt>
                <c:pt idx="10">
                  <c:v>0.11959</c:v>
                </c:pt>
                <c:pt idx="11">
                  <c:v>0.1203</c:v>
                </c:pt>
                <c:pt idx="12">
                  <c:v>0.12093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B2E-B419-14884761B977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Gapfill_BANDS_then_ndwi!$S$2:$S$14</c:f>
              <c:numCache>
                <c:formatCode>General</c:formatCode>
                <c:ptCount val="13"/>
                <c:pt idx="0">
                  <c:v>0.12545999999999999</c:v>
                </c:pt>
                <c:pt idx="1">
                  <c:v>0.11697</c:v>
                </c:pt>
                <c:pt idx="2">
                  <c:v>0.11708</c:v>
                </c:pt>
                <c:pt idx="3">
                  <c:v>0.11774999999999999</c:v>
                </c:pt>
                <c:pt idx="4">
                  <c:v>0.11811000000000001</c:v>
                </c:pt>
                <c:pt idx="5">
                  <c:v>0.11847000000000001</c:v>
                </c:pt>
                <c:pt idx="6">
                  <c:v>0.11881</c:v>
                </c:pt>
                <c:pt idx="7">
                  <c:v>0.12003999999999999</c:v>
                </c:pt>
                <c:pt idx="8">
                  <c:v>0.12131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B2E-B419-14884761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PSNR (mean_square, NDWI)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Gapfill_BANDS_then_ndwi!$H$2:$H$14</c:f>
              <c:numCache>
                <c:formatCode>General</c:formatCode>
                <c:ptCount val="13"/>
                <c:pt idx="1">
                  <c:v>22.51</c:v>
                </c:pt>
                <c:pt idx="2">
                  <c:v>21.96</c:v>
                </c:pt>
                <c:pt idx="3">
                  <c:v>22.36</c:v>
                </c:pt>
                <c:pt idx="4">
                  <c:v>22.47</c:v>
                </c:pt>
                <c:pt idx="5">
                  <c:v>22.54</c:v>
                </c:pt>
                <c:pt idx="6">
                  <c:v>22.6</c:v>
                </c:pt>
                <c:pt idx="7">
                  <c:v>22.74</c:v>
                </c:pt>
                <c:pt idx="8">
                  <c:v>22.81</c:v>
                </c:pt>
                <c:pt idx="9">
                  <c:v>22.83</c:v>
                </c:pt>
                <c:pt idx="10">
                  <c:v>22.82</c:v>
                </c:pt>
                <c:pt idx="11">
                  <c:v>22.81</c:v>
                </c:pt>
                <c:pt idx="12">
                  <c:v>22.78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8-4753-A19E-C52D1FF58D0A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Gapfill_BANDS_then_ndwi!$N$2:$N$14</c:f>
              <c:numCache>
                <c:formatCode>General</c:formatCode>
                <c:ptCount val="13"/>
                <c:pt idx="1">
                  <c:v>22.53</c:v>
                </c:pt>
                <c:pt idx="2">
                  <c:v>22.74</c:v>
                </c:pt>
                <c:pt idx="3">
                  <c:v>22.79</c:v>
                </c:pt>
                <c:pt idx="4">
                  <c:v>22.79</c:v>
                </c:pt>
                <c:pt idx="5">
                  <c:v>22.79</c:v>
                </c:pt>
                <c:pt idx="6">
                  <c:v>22.78</c:v>
                </c:pt>
                <c:pt idx="7">
                  <c:v>22.72</c:v>
                </c:pt>
                <c:pt idx="8">
                  <c:v>22.65</c:v>
                </c:pt>
                <c:pt idx="9">
                  <c:v>22.59</c:v>
                </c:pt>
                <c:pt idx="10">
                  <c:v>22.53</c:v>
                </c:pt>
                <c:pt idx="11">
                  <c:v>22.48</c:v>
                </c:pt>
                <c:pt idx="12">
                  <c:v>22.43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8-4753-A19E-C52D1FF58D0A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Gapfill_BANDS_then_ndwi!$T$2:$T$14</c:f>
              <c:numCache>
                <c:formatCode>General</c:formatCode>
                <c:ptCount val="13"/>
                <c:pt idx="0">
                  <c:v>22.11</c:v>
                </c:pt>
                <c:pt idx="1">
                  <c:v>22.72</c:v>
                </c:pt>
                <c:pt idx="2">
                  <c:v>22.71</c:v>
                </c:pt>
                <c:pt idx="3">
                  <c:v>22.66</c:v>
                </c:pt>
                <c:pt idx="4">
                  <c:v>22.64</c:v>
                </c:pt>
                <c:pt idx="5">
                  <c:v>22.61</c:v>
                </c:pt>
                <c:pt idx="6">
                  <c:v>22.59</c:v>
                </c:pt>
                <c:pt idx="7">
                  <c:v>22.5</c:v>
                </c:pt>
                <c:pt idx="8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8-4753-A19E-C52D1FF5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</a:t>
            </a:r>
            <a:r>
              <a:rPr lang="fr-FR" b="1" baseline="0">
                <a:solidFill>
                  <a:schemeClr val="tx1"/>
                </a:solidFill>
              </a:rPr>
              <a:t> RADIUS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Gapfill_NDWI!$G$2:$G$14</c:f>
              <c:numCache>
                <c:formatCode>General</c:formatCode>
                <c:ptCount val="13"/>
                <c:pt idx="1">
                  <c:v>0.11874</c:v>
                </c:pt>
                <c:pt idx="2">
                  <c:v>0.12705</c:v>
                </c:pt>
                <c:pt idx="3">
                  <c:v>0.12132</c:v>
                </c:pt>
                <c:pt idx="4">
                  <c:v>0.11985</c:v>
                </c:pt>
                <c:pt idx="5">
                  <c:v>0.11876</c:v>
                </c:pt>
                <c:pt idx="6">
                  <c:v>0.11794</c:v>
                </c:pt>
                <c:pt idx="7">
                  <c:v>0.11601</c:v>
                </c:pt>
                <c:pt idx="8">
                  <c:v>0.11513</c:v>
                </c:pt>
                <c:pt idx="9">
                  <c:v>0.11497</c:v>
                </c:pt>
                <c:pt idx="10">
                  <c:v>0.11515</c:v>
                </c:pt>
                <c:pt idx="11">
                  <c:v>0.11547</c:v>
                </c:pt>
                <c:pt idx="12">
                  <c:v>0.11586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3-4E71-AEA5-9CCCC081C19E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Gapfill_BANDS_then_ndwi!$G$2:$G$14</c:f>
              <c:numCache>
                <c:formatCode>General</c:formatCode>
                <c:ptCount val="13"/>
                <c:pt idx="1">
                  <c:v>0.1198</c:v>
                </c:pt>
                <c:pt idx="2">
                  <c:v>0.12772</c:v>
                </c:pt>
                <c:pt idx="3">
                  <c:v>0.12189999999999999</c:v>
                </c:pt>
                <c:pt idx="4">
                  <c:v>0.12045</c:v>
                </c:pt>
                <c:pt idx="5">
                  <c:v>0.11939</c:v>
                </c:pt>
                <c:pt idx="6">
                  <c:v>0.11859</c:v>
                </c:pt>
                <c:pt idx="7">
                  <c:v>0.11669</c:v>
                </c:pt>
                <c:pt idx="8">
                  <c:v>0.11577</c:v>
                </c:pt>
                <c:pt idx="9">
                  <c:v>0.11554</c:v>
                </c:pt>
                <c:pt idx="10">
                  <c:v>0.11561</c:v>
                </c:pt>
                <c:pt idx="11">
                  <c:v>0.11583</c:v>
                </c:pt>
                <c:pt idx="12">
                  <c:v>0.11612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3-4E71-AEA5-9CCCC081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</a:t>
            </a:r>
            <a:r>
              <a:rPr lang="fr-FR" b="1" baseline="0">
                <a:solidFill>
                  <a:schemeClr val="tx1"/>
                </a:solidFill>
              </a:rPr>
              <a:t> RADIUS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Gapfill_NDWI!$M$2:$M$14</c:f>
              <c:numCache>
                <c:formatCode>General</c:formatCode>
                <c:ptCount val="13"/>
                <c:pt idx="1">
                  <c:v>0.11924999999999999</c:v>
                </c:pt>
                <c:pt idx="2">
                  <c:v>0.1163</c:v>
                </c:pt>
                <c:pt idx="3">
                  <c:v>0.11572</c:v>
                </c:pt>
                <c:pt idx="4">
                  <c:v>0.11572</c:v>
                </c:pt>
                <c:pt idx="5">
                  <c:v>0.11582000000000001</c:v>
                </c:pt>
                <c:pt idx="6">
                  <c:v>0.11598</c:v>
                </c:pt>
                <c:pt idx="7">
                  <c:v>0.11686000000000001</c:v>
                </c:pt>
                <c:pt idx="8">
                  <c:v>0.11801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EFF-BDFA-F09F58D81331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Gapfill_BANDS_then_ndwi!$M$2:$M$14</c:f>
              <c:numCache>
                <c:formatCode>General</c:formatCode>
                <c:ptCount val="13"/>
                <c:pt idx="1">
                  <c:v>0.11964</c:v>
                </c:pt>
                <c:pt idx="2">
                  <c:v>0.1167</c:v>
                </c:pt>
                <c:pt idx="3">
                  <c:v>0.11608</c:v>
                </c:pt>
                <c:pt idx="4">
                  <c:v>0.11604</c:v>
                </c:pt>
                <c:pt idx="5">
                  <c:v>0.11609999999999999</c:v>
                </c:pt>
                <c:pt idx="6">
                  <c:v>0.11622</c:v>
                </c:pt>
                <c:pt idx="7">
                  <c:v>0.11692</c:v>
                </c:pt>
                <c:pt idx="8">
                  <c:v>0.1179</c:v>
                </c:pt>
                <c:pt idx="9">
                  <c:v>0.1188</c:v>
                </c:pt>
                <c:pt idx="10">
                  <c:v>0.11959</c:v>
                </c:pt>
                <c:pt idx="11">
                  <c:v>0.1203</c:v>
                </c:pt>
                <c:pt idx="12">
                  <c:v>0.12093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EFF-BDFA-F09F58D8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ax val="0.13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</a:t>
            </a:r>
            <a:r>
              <a:rPr lang="fr-FR" b="1" baseline="0">
                <a:solidFill>
                  <a:schemeClr val="tx1"/>
                </a:solidFill>
              </a:rPr>
              <a:t> RADIUS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Gapfill_NDWI!$S$2:$S$14</c:f>
              <c:numCache>
                <c:formatCode>General</c:formatCode>
                <c:ptCount val="13"/>
                <c:pt idx="0">
                  <c:v>0.12506</c:v>
                </c:pt>
                <c:pt idx="1">
                  <c:v>0.1168</c:v>
                </c:pt>
                <c:pt idx="2">
                  <c:v>0.11703</c:v>
                </c:pt>
                <c:pt idx="3">
                  <c:v>0.11783</c:v>
                </c:pt>
                <c:pt idx="4">
                  <c:v>0.11824999999999999</c:v>
                </c:pt>
                <c:pt idx="5">
                  <c:v>0.11866</c:v>
                </c:pt>
                <c:pt idx="6">
                  <c:v>0.11904000000000001</c:v>
                </c:pt>
                <c:pt idx="7">
                  <c:v>0.12038</c:v>
                </c:pt>
                <c:pt idx="8">
                  <c:v>0.1217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B-4E64-992E-79CDE3480D79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Gapfill_BANDS_then_ndwi!$S$2:$S$14</c:f>
              <c:numCache>
                <c:formatCode>General</c:formatCode>
                <c:ptCount val="13"/>
                <c:pt idx="0">
                  <c:v>0.12545999999999999</c:v>
                </c:pt>
                <c:pt idx="1">
                  <c:v>0.11697</c:v>
                </c:pt>
                <c:pt idx="2">
                  <c:v>0.11708</c:v>
                </c:pt>
                <c:pt idx="3">
                  <c:v>0.11774999999999999</c:v>
                </c:pt>
                <c:pt idx="4">
                  <c:v>0.11811000000000001</c:v>
                </c:pt>
                <c:pt idx="5">
                  <c:v>0.11847000000000001</c:v>
                </c:pt>
                <c:pt idx="6">
                  <c:v>0.11881</c:v>
                </c:pt>
                <c:pt idx="7">
                  <c:v>0.12003999999999999</c:v>
                </c:pt>
                <c:pt idx="8">
                  <c:v>0.12131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B-4E64-992E-79CDE348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PSNR RADIUS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Gapfill NDWI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Gapfill_NDWI!$H$2:$H$14</c:f>
              <c:numCache>
                <c:formatCode>General</c:formatCode>
                <c:ptCount val="13"/>
                <c:pt idx="1">
                  <c:v>22.59</c:v>
                </c:pt>
                <c:pt idx="2">
                  <c:v>22</c:v>
                </c:pt>
                <c:pt idx="3">
                  <c:v>22.4</c:v>
                </c:pt>
                <c:pt idx="4">
                  <c:v>22.51</c:v>
                </c:pt>
                <c:pt idx="5">
                  <c:v>22.59</c:v>
                </c:pt>
                <c:pt idx="6">
                  <c:v>22.65</c:v>
                </c:pt>
                <c:pt idx="7">
                  <c:v>22.79</c:v>
                </c:pt>
                <c:pt idx="8">
                  <c:v>22.86</c:v>
                </c:pt>
                <c:pt idx="9">
                  <c:v>22.87</c:v>
                </c:pt>
                <c:pt idx="10">
                  <c:v>22.86</c:v>
                </c:pt>
                <c:pt idx="11">
                  <c:v>22.83</c:v>
                </c:pt>
                <c:pt idx="12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E-44BF-9B44-B09D456DF2AA}"/>
            </c:ext>
          </c:extLst>
        </c:ser>
        <c:ser>
          <c:idx val="1"/>
          <c:order val="1"/>
          <c:tx>
            <c:v>Gapfill BANDS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Gapfill_BANDS_then_ndwi!$B$2:$B$14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cat>
          <c:val>
            <c:numRef>
              <c:f>Gapfill_BANDS_then_ndwi!$H$2:$H$14</c:f>
              <c:numCache>
                <c:formatCode>General</c:formatCode>
                <c:ptCount val="13"/>
                <c:pt idx="1">
                  <c:v>22.51</c:v>
                </c:pt>
                <c:pt idx="2">
                  <c:v>21.96</c:v>
                </c:pt>
                <c:pt idx="3">
                  <c:v>22.36</c:v>
                </c:pt>
                <c:pt idx="4">
                  <c:v>22.47</c:v>
                </c:pt>
                <c:pt idx="5">
                  <c:v>22.54</c:v>
                </c:pt>
                <c:pt idx="6">
                  <c:v>22.6</c:v>
                </c:pt>
                <c:pt idx="7">
                  <c:v>22.74</c:v>
                </c:pt>
                <c:pt idx="8">
                  <c:v>22.81</c:v>
                </c:pt>
                <c:pt idx="9">
                  <c:v>22.83</c:v>
                </c:pt>
                <c:pt idx="10">
                  <c:v>22.82</c:v>
                </c:pt>
                <c:pt idx="11">
                  <c:v>22.81</c:v>
                </c:pt>
                <c:pt idx="12">
                  <c:v>22.78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E-44BF-9B44-B09D456D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14</xdr:row>
      <xdr:rowOff>179070</xdr:rowOff>
    </xdr:from>
    <xdr:to>
      <xdr:col>7</xdr:col>
      <xdr:colOff>464820</xdr:colOff>
      <xdr:row>30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0939C6-73EE-4D48-A751-F7A38FDB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14</xdr:row>
      <xdr:rowOff>175260</xdr:rowOff>
    </xdr:from>
    <xdr:to>
      <xdr:col>13</xdr:col>
      <xdr:colOff>228600</xdr:colOff>
      <xdr:row>30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3645DE-4CD0-454D-B380-0C4E8CAE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32</xdr:row>
      <xdr:rowOff>59267</xdr:rowOff>
    </xdr:from>
    <xdr:to>
      <xdr:col>10</xdr:col>
      <xdr:colOff>797560</xdr:colOff>
      <xdr:row>49</xdr:row>
      <xdr:rowOff>29209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316B81-D98A-4833-9827-91CB1F805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14</xdr:row>
      <xdr:rowOff>179070</xdr:rowOff>
    </xdr:from>
    <xdr:to>
      <xdr:col>7</xdr:col>
      <xdr:colOff>464820</xdr:colOff>
      <xdr:row>30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FFF7E4-5594-47CD-A63C-30481947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14</xdr:row>
      <xdr:rowOff>175260</xdr:rowOff>
    </xdr:from>
    <xdr:to>
      <xdr:col>13</xdr:col>
      <xdr:colOff>228600</xdr:colOff>
      <xdr:row>30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1ED364-CFD9-40D5-9CD4-FCA69D31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532839</xdr:colOff>
      <xdr:row>15</xdr:row>
      <xdr:rowOff>0</xdr:rowOff>
    </xdr:from>
    <xdr:to>
      <xdr:col>9</xdr:col>
      <xdr:colOff>75639</xdr:colOff>
      <xdr:row>30</xdr:row>
      <xdr:rowOff>140580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D7F205-535C-41F7-B7B6-AC52523C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179294</xdr:colOff>
      <xdr:row>15</xdr:row>
      <xdr:rowOff>0</xdr:rowOff>
    </xdr:from>
    <xdr:to>
      <xdr:col>16</xdr:col>
      <xdr:colOff>484094</xdr:colOff>
      <xdr:row>30</xdr:row>
      <xdr:rowOff>120409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B1DEF3-C84A-4F65-9582-5CAAF13C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304800</xdr:colOff>
      <xdr:row>30</xdr:row>
      <xdr:rowOff>97997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FC8DD1-AEC9-4071-8995-40B130169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549088</xdr:colOff>
      <xdr:row>31</xdr:row>
      <xdr:rowOff>100854</xdr:rowOff>
    </xdr:from>
    <xdr:to>
      <xdr:col>9</xdr:col>
      <xdr:colOff>78441</xdr:colOff>
      <xdr:row>47</xdr:row>
      <xdr:rowOff>97997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39F415F-7076-4466-A801-87B590ACA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168088</xdr:colOff>
      <xdr:row>31</xdr:row>
      <xdr:rowOff>78442</xdr:rowOff>
    </xdr:from>
    <xdr:to>
      <xdr:col>16</xdr:col>
      <xdr:colOff>459441</xdr:colOff>
      <xdr:row>47</xdr:row>
      <xdr:rowOff>75585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DABEAB4-8FA6-4BFA-BDCE-CDC9703AD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31</xdr:row>
      <xdr:rowOff>87247</xdr:rowOff>
    </xdr:from>
    <xdr:to>
      <xdr:col>24</xdr:col>
      <xdr:colOff>291353</xdr:colOff>
      <xdr:row>47</xdr:row>
      <xdr:rowOff>84390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DCC5C3B-F7C3-4623-BF69-4EE81C43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077E-9458-4CAA-A4A6-07D57F59633A}">
  <dimension ref="A1:T21"/>
  <sheetViews>
    <sheetView zoomScale="80" zoomScaleNormal="80" workbookViewId="0">
      <selection activeCell="I6" sqref="I6"/>
    </sheetView>
  </sheetViews>
  <sheetFormatPr defaultColWidth="11.42578125" defaultRowHeight="15"/>
  <cols>
    <col min="1" max="1" width="14.5703125" bestFit="1" customWidth="1"/>
    <col min="2" max="2" width="5.28515625" bestFit="1" customWidth="1"/>
    <col min="3" max="3" width="12" bestFit="1" customWidth="1"/>
    <col min="4" max="4" width="9.42578125" bestFit="1" customWidth="1"/>
    <col min="5" max="5" width="18" bestFit="1" customWidth="1"/>
    <col min="6" max="6" width="17.7109375" bestFit="1" customWidth="1"/>
    <col min="7" max="7" width="17.42578125" bestFit="1" customWidth="1"/>
    <col min="8" max="8" width="17" bestFit="1" customWidth="1"/>
    <col min="9" max="9" width="12" bestFit="1" customWidth="1"/>
    <col min="10" max="10" width="9.42578125" bestFit="1" customWidth="1"/>
    <col min="11" max="11" width="18" bestFit="1" customWidth="1"/>
    <col min="12" max="12" width="17.7109375" bestFit="1" customWidth="1"/>
    <col min="13" max="13" width="17.42578125" bestFit="1" customWidth="1"/>
    <col min="14" max="14" width="17" bestFit="1" customWidth="1"/>
    <col min="15" max="15" width="14.5703125" bestFit="1" customWidth="1"/>
    <col min="16" max="16" width="9.42578125" bestFit="1" customWidth="1"/>
    <col min="17" max="17" width="18" bestFit="1" customWidth="1"/>
    <col min="18" max="18" width="17.7109375" bestFit="1" customWidth="1"/>
    <col min="19" max="19" width="17.42578125" bestFit="1" customWidth="1"/>
    <col min="20" max="20" width="17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48" t="s">
        <v>20</v>
      </c>
      <c r="B2">
        <v>2</v>
      </c>
      <c r="O2">
        <v>49</v>
      </c>
      <c r="P2">
        <v>0.98799999999999999</v>
      </c>
      <c r="Q2">
        <v>7.7549999999999994E-2</v>
      </c>
      <c r="R2">
        <v>26.29</v>
      </c>
      <c r="S2">
        <v>0.12506</v>
      </c>
      <c r="T2">
        <v>22.14</v>
      </c>
    </row>
    <row r="3" spans="1:20">
      <c r="A3" s="48"/>
      <c r="B3">
        <v>4</v>
      </c>
      <c r="C3">
        <v>24</v>
      </c>
      <c r="D3">
        <v>0.71699999999999997</v>
      </c>
      <c r="E3">
        <v>6.6309999999999994E-2</v>
      </c>
      <c r="F3">
        <v>27.65</v>
      </c>
      <c r="G3">
        <v>0.11874</v>
      </c>
      <c r="H3">
        <v>22.59</v>
      </c>
      <c r="I3">
        <v>17</v>
      </c>
      <c r="J3">
        <v>0.997</v>
      </c>
      <c r="K3">
        <v>7.4160000000000004E-2</v>
      </c>
      <c r="L3">
        <v>26.68</v>
      </c>
      <c r="M3">
        <v>0.11924999999999999</v>
      </c>
      <c r="N3">
        <v>22.55</v>
      </c>
      <c r="O3">
        <v>20</v>
      </c>
      <c r="P3">
        <v>1</v>
      </c>
      <c r="Q3">
        <v>7.2720000000000007E-2</v>
      </c>
      <c r="R3">
        <v>26.85</v>
      </c>
      <c r="S3">
        <v>0.1168</v>
      </c>
      <c r="T3">
        <v>22.73</v>
      </c>
    </row>
    <row r="4" spans="1:20">
      <c r="A4" s="48"/>
      <c r="B4">
        <v>6</v>
      </c>
      <c r="C4">
        <v>31</v>
      </c>
      <c r="D4">
        <v>0.98799999999999999</v>
      </c>
      <c r="E4">
        <v>7.8759999999999997E-2</v>
      </c>
      <c r="F4">
        <v>26.16</v>
      </c>
      <c r="G4">
        <v>0.12705</v>
      </c>
      <c r="H4">
        <v>22</v>
      </c>
      <c r="I4">
        <v>33</v>
      </c>
      <c r="J4">
        <v>1</v>
      </c>
      <c r="K4">
        <v>7.2389999999999996E-2</v>
      </c>
      <c r="L4">
        <v>26.89</v>
      </c>
      <c r="M4">
        <v>0.1163</v>
      </c>
      <c r="N4">
        <v>22.77</v>
      </c>
      <c r="O4">
        <v>66</v>
      </c>
      <c r="P4">
        <v>1</v>
      </c>
      <c r="Q4">
        <v>7.2859999999999994E-2</v>
      </c>
      <c r="R4">
        <v>26.83</v>
      </c>
      <c r="S4">
        <v>0.11703</v>
      </c>
      <c r="T4">
        <v>22.72</v>
      </c>
    </row>
    <row r="5" spans="1:20">
      <c r="A5" s="48"/>
      <c r="B5">
        <v>8</v>
      </c>
      <c r="C5">
        <v>32</v>
      </c>
      <c r="D5">
        <v>0.997</v>
      </c>
      <c r="E5">
        <v>7.5429999999999997E-2</v>
      </c>
      <c r="F5">
        <v>26.53</v>
      </c>
      <c r="G5">
        <v>0.12132</v>
      </c>
      <c r="H5">
        <v>22.4</v>
      </c>
      <c r="I5">
        <v>25</v>
      </c>
      <c r="J5">
        <v>1</v>
      </c>
      <c r="K5">
        <v>7.2040000000000007E-2</v>
      </c>
      <c r="L5">
        <v>26.93</v>
      </c>
      <c r="M5">
        <v>0.11572</v>
      </c>
      <c r="N5">
        <v>22.81</v>
      </c>
      <c r="O5">
        <v>26</v>
      </c>
      <c r="P5">
        <v>1</v>
      </c>
      <c r="Q5">
        <v>7.3370000000000005E-2</v>
      </c>
      <c r="R5">
        <v>26.77</v>
      </c>
      <c r="S5">
        <v>0.11783</v>
      </c>
      <c r="T5">
        <v>22.66</v>
      </c>
    </row>
    <row r="6" spans="1:20">
      <c r="A6" s="48"/>
      <c r="B6">
        <v>9</v>
      </c>
      <c r="C6">
        <v>31</v>
      </c>
      <c r="D6">
        <v>0.999</v>
      </c>
      <c r="E6">
        <v>7.4569999999999997E-2</v>
      </c>
      <c r="F6">
        <v>26.63</v>
      </c>
      <c r="G6">
        <v>0.11985</v>
      </c>
      <c r="H6">
        <v>22.51</v>
      </c>
      <c r="I6">
        <v>30</v>
      </c>
      <c r="J6">
        <v>1</v>
      </c>
      <c r="K6">
        <v>7.2040000000000007E-2</v>
      </c>
      <c r="L6">
        <v>26.93</v>
      </c>
      <c r="M6">
        <v>0.11572</v>
      </c>
      <c r="N6">
        <v>22.81</v>
      </c>
      <c r="O6">
        <v>22</v>
      </c>
      <c r="P6">
        <v>1</v>
      </c>
      <c r="Q6">
        <v>7.3630000000000001E-2</v>
      </c>
      <c r="R6">
        <v>26.74</v>
      </c>
      <c r="S6">
        <v>0.11824999999999999</v>
      </c>
      <c r="T6">
        <v>22.63</v>
      </c>
    </row>
    <row r="7" spans="1:20">
      <c r="A7" s="48"/>
      <c r="B7">
        <v>10</v>
      </c>
      <c r="C7">
        <v>27</v>
      </c>
      <c r="D7">
        <v>1</v>
      </c>
      <c r="E7">
        <v>7.3910000000000003E-2</v>
      </c>
      <c r="F7">
        <v>26.71</v>
      </c>
      <c r="G7">
        <v>0.11876</v>
      </c>
      <c r="H7">
        <v>22.59</v>
      </c>
      <c r="I7">
        <v>53</v>
      </c>
      <c r="J7">
        <v>1</v>
      </c>
      <c r="K7">
        <v>7.2109999999999994E-2</v>
      </c>
      <c r="L7">
        <v>26.92</v>
      </c>
      <c r="M7">
        <v>0.11582000000000001</v>
      </c>
      <c r="N7">
        <v>22.81</v>
      </c>
      <c r="O7">
        <v>25</v>
      </c>
      <c r="P7">
        <v>1</v>
      </c>
      <c r="Q7">
        <v>7.3880000000000001E-2</v>
      </c>
      <c r="R7">
        <v>26.71</v>
      </c>
      <c r="S7">
        <v>0.11866</v>
      </c>
      <c r="T7">
        <v>22.6</v>
      </c>
    </row>
    <row r="8" spans="1:20">
      <c r="A8" s="48"/>
      <c r="B8">
        <v>11</v>
      </c>
      <c r="C8">
        <v>18</v>
      </c>
      <c r="D8">
        <v>1</v>
      </c>
      <c r="E8">
        <v>7.3400000000000007E-2</v>
      </c>
      <c r="F8">
        <v>26.77</v>
      </c>
      <c r="G8">
        <v>0.11794</v>
      </c>
      <c r="H8">
        <v>22.65</v>
      </c>
      <c r="I8">
        <v>29</v>
      </c>
      <c r="J8">
        <v>1</v>
      </c>
      <c r="K8">
        <v>7.2209999999999996E-2</v>
      </c>
      <c r="L8">
        <v>26.91</v>
      </c>
      <c r="M8">
        <v>0.11598</v>
      </c>
      <c r="N8">
        <v>22.79</v>
      </c>
      <c r="O8">
        <v>55</v>
      </c>
      <c r="P8">
        <v>1</v>
      </c>
      <c r="Q8">
        <v>7.4120000000000005E-2</v>
      </c>
      <c r="R8">
        <v>26.68</v>
      </c>
      <c r="S8">
        <v>0.11904000000000001</v>
      </c>
      <c r="T8">
        <v>22.57</v>
      </c>
    </row>
    <row r="9" spans="1:20">
      <c r="A9" s="48"/>
      <c r="B9">
        <v>15</v>
      </c>
      <c r="C9">
        <v>30</v>
      </c>
      <c r="D9">
        <v>1</v>
      </c>
      <c r="E9">
        <v>7.2209999999999996E-2</v>
      </c>
      <c r="F9">
        <v>26.91</v>
      </c>
      <c r="G9">
        <v>0.11601</v>
      </c>
      <c r="H9">
        <v>22.79</v>
      </c>
      <c r="I9">
        <v>32</v>
      </c>
      <c r="J9">
        <v>1</v>
      </c>
      <c r="K9">
        <v>7.2760000000000005E-2</v>
      </c>
      <c r="L9">
        <v>26.84</v>
      </c>
      <c r="M9">
        <v>0.11686000000000001</v>
      </c>
      <c r="N9">
        <v>22.73</v>
      </c>
      <c r="O9">
        <v>56</v>
      </c>
      <c r="P9">
        <v>1</v>
      </c>
      <c r="Q9">
        <v>7.4959999999999999E-2</v>
      </c>
      <c r="R9">
        <v>26.59</v>
      </c>
      <c r="S9">
        <v>0.12038</v>
      </c>
      <c r="T9">
        <v>22.47</v>
      </c>
    </row>
    <row r="10" spans="1:20">
      <c r="A10" s="48"/>
      <c r="B10">
        <v>20</v>
      </c>
      <c r="C10">
        <v>15</v>
      </c>
      <c r="D10">
        <v>1</v>
      </c>
      <c r="E10">
        <v>7.1669999999999998E-2</v>
      </c>
      <c r="F10">
        <v>26.98</v>
      </c>
      <c r="G10">
        <v>0.11513</v>
      </c>
      <c r="H10">
        <v>22.86</v>
      </c>
      <c r="I10">
        <v>34</v>
      </c>
      <c r="J10">
        <v>1</v>
      </c>
      <c r="K10">
        <v>7.3480000000000004E-2</v>
      </c>
      <c r="L10">
        <v>26.76</v>
      </c>
      <c r="M10">
        <v>0.11801</v>
      </c>
      <c r="N10">
        <v>22.64</v>
      </c>
      <c r="O10">
        <v>32</v>
      </c>
      <c r="P10">
        <v>1</v>
      </c>
      <c r="Q10">
        <v>7.578E-2</v>
      </c>
      <c r="R10">
        <v>26.49</v>
      </c>
      <c r="S10">
        <v>0.1217</v>
      </c>
      <c r="T10">
        <v>22.38</v>
      </c>
    </row>
    <row r="11" spans="1:20">
      <c r="A11" s="48"/>
      <c r="B11">
        <v>25</v>
      </c>
      <c r="C11">
        <v>22</v>
      </c>
      <c r="D11">
        <v>1</v>
      </c>
      <c r="E11">
        <v>7.1569999999999995E-2</v>
      </c>
      <c r="F11">
        <v>26.99</v>
      </c>
      <c r="G11">
        <v>0.11497</v>
      </c>
      <c r="H11">
        <v>22.87</v>
      </c>
    </row>
    <row r="12" spans="1:20">
      <c r="A12" s="48"/>
      <c r="B12">
        <v>30</v>
      </c>
      <c r="C12">
        <v>26</v>
      </c>
      <c r="D12">
        <v>1</v>
      </c>
      <c r="E12">
        <v>7.1690000000000004E-2</v>
      </c>
      <c r="F12">
        <v>26.97</v>
      </c>
      <c r="G12">
        <v>0.11515</v>
      </c>
      <c r="H12">
        <v>22.86</v>
      </c>
    </row>
    <row r="13" spans="1:20">
      <c r="A13" s="48"/>
      <c r="B13">
        <v>35</v>
      </c>
      <c r="C13">
        <v>25</v>
      </c>
      <c r="D13">
        <v>1</v>
      </c>
      <c r="E13">
        <v>7.1889999999999996E-2</v>
      </c>
      <c r="F13">
        <v>26.95</v>
      </c>
      <c r="G13">
        <v>0.11547</v>
      </c>
      <c r="H13">
        <v>22.83</v>
      </c>
    </row>
    <row r="14" spans="1:20">
      <c r="A14" s="48"/>
      <c r="B14">
        <v>40</v>
      </c>
      <c r="C14">
        <v>26</v>
      </c>
      <c r="D14">
        <v>1</v>
      </c>
      <c r="E14">
        <v>7.213E-2</v>
      </c>
      <c r="F14">
        <v>26.92</v>
      </c>
      <c r="G14">
        <v>0.11586</v>
      </c>
      <c r="H14">
        <v>22.8</v>
      </c>
    </row>
    <row r="15" spans="1:20" ht="15.75" thickBot="1"/>
    <row r="16" spans="1:20">
      <c r="O16" s="6" t="s">
        <v>21</v>
      </c>
      <c r="P16" s="11" t="s">
        <v>22</v>
      </c>
      <c r="Q16" s="11" t="s">
        <v>23</v>
      </c>
      <c r="R16" s="1" t="s">
        <v>1</v>
      </c>
    </row>
    <row r="17" spans="15:18">
      <c r="O17" s="7" t="s">
        <v>24</v>
      </c>
      <c r="P17" s="12">
        <f>MIN(G3:G14,M3:M10,S2:S10)</f>
        <v>0.11497</v>
      </c>
      <c r="Q17" s="12">
        <v>1</v>
      </c>
      <c r="R17" s="2">
        <v>25</v>
      </c>
    </row>
    <row r="18" spans="15:18">
      <c r="O18" s="7" t="s">
        <v>25</v>
      </c>
      <c r="P18" s="12">
        <f>MAX(H3:H14,N3:N10,T2:T10)</f>
        <v>22.87</v>
      </c>
      <c r="Q18" s="12">
        <v>1</v>
      </c>
      <c r="R18" s="2">
        <v>25</v>
      </c>
    </row>
    <row r="19" spans="15:18">
      <c r="O19" s="8" t="s">
        <v>26</v>
      </c>
      <c r="P19" s="13"/>
      <c r="Q19" s="13"/>
      <c r="R19" s="5"/>
    </row>
    <row r="20" spans="15:18">
      <c r="O20" s="9" t="s">
        <v>24</v>
      </c>
      <c r="P20" s="14">
        <f>MAX(G2:G14,M3:M10,S2:S10)</f>
        <v>0.12705</v>
      </c>
      <c r="Q20" s="14">
        <v>1</v>
      </c>
      <c r="R20" s="3">
        <v>6</v>
      </c>
    </row>
    <row r="21" spans="15:18" ht="15.75" thickBot="1">
      <c r="O21" s="10" t="s">
        <v>25</v>
      </c>
      <c r="P21" s="15">
        <f>MIN(H3:H14,N3:N10,T2:T10)</f>
        <v>22</v>
      </c>
      <c r="Q21" s="15">
        <v>1</v>
      </c>
      <c r="R21" s="4">
        <v>6</v>
      </c>
    </row>
  </sheetData>
  <mergeCells count="1">
    <mergeCell ref="A2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756-A4BD-4028-B80A-667D7D7B004B}">
  <dimension ref="A1:T21"/>
  <sheetViews>
    <sheetView zoomScale="80" zoomScaleNormal="80" workbookViewId="0">
      <selection activeCell="Q35" sqref="Q35"/>
    </sheetView>
  </sheetViews>
  <sheetFormatPr defaultColWidth="11.42578125" defaultRowHeight="15"/>
  <cols>
    <col min="1" max="1" width="14.5703125" bestFit="1" customWidth="1"/>
    <col min="2" max="2" width="5.28515625" bestFit="1" customWidth="1"/>
    <col min="3" max="3" width="12" bestFit="1" customWidth="1"/>
    <col min="4" max="4" width="9.42578125" bestFit="1" customWidth="1"/>
    <col min="5" max="5" width="18" bestFit="1" customWidth="1"/>
    <col min="6" max="6" width="17.7109375" bestFit="1" customWidth="1"/>
    <col min="7" max="7" width="17.42578125" bestFit="1" customWidth="1"/>
    <col min="8" max="8" width="17" bestFit="1" customWidth="1"/>
    <col min="9" max="9" width="12" bestFit="1" customWidth="1"/>
    <col min="10" max="10" width="9.42578125" bestFit="1" customWidth="1"/>
    <col min="11" max="11" width="18" bestFit="1" customWidth="1"/>
    <col min="12" max="12" width="17.7109375" bestFit="1" customWidth="1"/>
    <col min="13" max="13" width="17.42578125" bestFit="1" customWidth="1"/>
    <col min="14" max="14" width="17" bestFit="1" customWidth="1"/>
    <col min="15" max="15" width="14.5703125" bestFit="1" customWidth="1"/>
    <col min="16" max="16" width="9.42578125" bestFit="1" customWidth="1"/>
    <col min="17" max="17" width="18" bestFit="1" customWidth="1"/>
    <col min="18" max="18" width="17.7109375" bestFit="1" customWidth="1"/>
    <col min="19" max="19" width="17.42578125" bestFit="1" customWidth="1"/>
    <col min="20" max="20" width="17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48" t="s">
        <v>20</v>
      </c>
      <c r="B2">
        <v>2</v>
      </c>
      <c r="P2">
        <v>0.98799999999999999</v>
      </c>
      <c r="Q2">
        <v>7.7799999999999994E-2</v>
      </c>
      <c r="R2">
        <v>26.26</v>
      </c>
      <c r="S2">
        <v>0.12545999999999999</v>
      </c>
      <c r="T2">
        <v>22.11</v>
      </c>
    </row>
    <row r="3" spans="1:20">
      <c r="A3" s="48"/>
      <c r="B3">
        <v>4</v>
      </c>
      <c r="D3">
        <v>0.71699999999999997</v>
      </c>
      <c r="E3">
        <v>6.6900000000000001E-2</v>
      </c>
      <c r="F3">
        <v>27.57</v>
      </c>
      <c r="G3">
        <v>0.1198</v>
      </c>
      <c r="H3">
        <v>22.51</v>
      </c>
      <c r="J3">
        <v>0.997</v>
      </c>
      <c r="K3">
        <v>7.4399999999999994E-2</v>
      </c>
      <c r="L3">
        <v>26.65</v>
      </c>
      <c r="M3">
        <v>0.11964</v>
      </c>
      <c r="N3">
        <v>22.53</v>
      </c>
      <c r="P3">
        <v>1</v>
      </c>
      <c r="Q3">
        <v>7.2819999999999996E-2</v>
      </c>
      <c r="R3">
        <v>26.84</v>
      </c>
      <c r="S3">
        <v>0.11697</v>
      </c>
      <c r="T3">
        <v>22.72</v>
      </c>
    </row>
    <row r="4" spans="1:20">
      <c r="A4" s="48"/>
      <c r="B4">
        <v>6</v>
      </c>
      <c r="D4">
        <v>0.98799999999999999</v>
      </c>
      <c r="E4">
        <v>7.918E-2</v>
      </c>
      <c r="F4">
        <v>26.11</v>
      </c>
      <c r="G4">
        <v>0.12772</v>
      </c>
      <c r="H4">
        <v>21.96</v>
      </c>
      <c r="J4">
        <v>1</v>
      </c>
      <c r="K4">
        <v>7.2639999999999996E-2</v>
      </c>
      <c r="L4">
        <v>26.86</v>
      </c>
      <c r="M4">
        <v>0.1167</v>
      </c>
      <c r="N4">
        <v>22.74</v>
      </c>
      <c r="P4">
        <v>1</v>
      </c>
      <c r="Q4">
        <v>7.2900000000000006E-2</v>
      </c>
      <c r="R4">
        <v>26.83</v>
      </c>
      <c r="S4">
        <v>0.11708</v>
      </c>
      <c r="T4">
        <v>22.71</v>
      </c>
    </row>
    <row r="5" spans="1:20">
      <c r="A5" s="48"/>
      <c r="B5">
        <v>8</v>
      </c>
      <c r="D5">
        <v>0.997</v>
      </c>
      <c r="E5">
        <v>7.5789999999999996E-2</v>
      </c>
      <c r="F5">
        <v>26.49</v>
      </c>
      <c r="G5">
        <v>0.12189999999999999</v>
      </c>
      <c r="H5">
        <v>22.36</v>
      </c>
      <c r="J5">
        <v>1</v>
      </c>
      <c r="K5">
        <v>7.2260000000000005E-2</v>
      </c>
      <c r="L5">
        <v>26.9</v>
      </c>
      <c r="M5">
        <v>0.11608</v>
      </c>
      <c r="N5">
        <v>22.79</v>
      </c>
      <c r="P5">
        <v>1</v>
      </c>
      <c r="Q5">
        <v>7.3319999999999996E-2</v>
      </c>
      <c r="R5">
        <v>26.78</v>
      </c>
      <c r="S5">
        <v>0.11774999999999999</v>
      </c>
      <c r="T5">
        <v>22.66</v>
      </c>
    </row>
    <row r="6" spans="1:20">
      <c r="A6" s="48"/>
      <c r="B6">
        <v>9</v>
      </c>
      <c r="D6">
        <v>0.999</v>
      </c>
      <c r="E6">
        <v>7.4950000000000003E-2</v>
      </c>
      <c r="F6">
        <v>26.59</v>
      </c>
      <c r="G6">
        <v>0.12045</v>
      </c>
      <c r="H6">
        <v>22.47</v>
      </c>
      <c r="J6">
        <v>1</v>
      </c>
      <c r="K6">
        <v>7.2239999999999999E-2</v>
      </c>
      <c r="L6">
        <v>26.91</v>
      </c>
      <c r="M6">
        <v>0.11604</v>
      </c>
      <c r="N6">
        <v>22.79</v>
      </c>
      <c r="P6">
        <v>1</v>
      </c>
      <c r="Q6">
        <v>7.3539999999999994E-2</v>
      </c>
      <c r="R6">
        <v>26.75</v>
      </c>
      <c r="S6">
        <v>0.11811000000000001</v>
      </c>
      <c r="T6">
        <v>22.64</v>
      </c>
    </row>
    <row r="7" spans="1:20">
      <c r="A7" s="48"/>
      <c r="B7">
        <v>10</v>
      </c>
      <c r="D7">
        <v>1</v>
      </c>
      <c r="E7">
        <v>7.4300000000000005E-2</v>
      </c>
      <c r="F7">
        <v>26.66</v>
      </c>
      <c r="G7">
        <v>0.11939</v>
      </c>
      <c r="H7">
        <v>22.54</v>
      </c>
      <c r="J7">
        <v>1</v>
      </c>
      <c r="K7">
        <v>7.2279999999999997E-2</v>
      </c>
      <c r="L7">
        <v>26.9</v>
      </c>
      <c r="M7">
        <v>0.11609999999999999</v>
      </c>
      <c r="N7">
        <v>22.79</v>
      </c>
      <c r="P7">
        <v>1</v>
      </c>
      <c r="Q7">
        <v>7.3770000000000002E-2</v>
      </c>
      <c r="R7">
        <v>26.73</v>
      </c>
      <c r="S7">
        <v>0.11847000000000001</v>
      </c>
      <c r="T7">
        <v>22.61</v>
      </c>
    </row>
    <row r="8" spans="1:20">
      <c r="A8" s="48"/>
      <c r="B8">
        <v>11</v>
      </c>
      <c r="D8">
        <v>1</v>
      </c>
      <c r="E8">
        <v>7.3810000000000001E-2</v>
      </c>
      <c r="F8">
        <v>26.72</v>
      </c>
      <c r="G8">
        <v>0.11859</v>
      </c>
      <c r="H8">
        <v>22.6</v>
      </c>
      <c r="J8">
        <v>1</v>
      </c>
      <c r="K8">
        <v>7.2359999999999994E-2</v>
      </c>
      <c r="L8">
        <v>26.89</v>
      </c>
      <c r="M8">
        <v>0.11622</v>
      </c>
      <c r="N8">
        <v>22.78</v>
      </c>
      <c r="P8">
        <v>1</v>
      </c>
      <c r="Q8">
        <v>7.3980000000000004E-2</v>
      </c>
      <c r="R8">
        <v>26.7</v>
      </c>
      <c r="S8">
        <v>0.11881</v>
      </c>
      <c r="T8">
        <v>22.59</v>
      </c>
    </row>
    <row r="9" spans="1:20">
      <c r="A9" s="48"/>
      <c r="B9">
        <v>15</v>
      </c>
      <c r="D9">
        <v>1</v>
      </c>
      <c r="E9">
        <v>7.263E-2</v>
      </c>
      <c r="F9">
        <v>26.86</v>
      </c>
      <c r="G9">
        <v>0.11669</v>
      </c>
      <c r="H9">
        <v>22.74</v>
      </c>
      <c r="J9">
        <v>1</v>
      </c>
      <c r="K9">
        <v>7.2800000000000004E-2</v>
      </c>
      <c r="L9">
        <v>26.84</v>
      </c>
      <c r="M9">
        <v>0.11692</v>
      </c>
      <c r="N9">
        <v>22.72</v>
      </c>
      <c r="P9">
        <v>1</v>
      </c>
      <c r="Q9">
        <v>7.4749999999999997E-2</v>
      </c>
      <c r="R9">
        <v>26.61</v>
      </c>
      <c r="S9">
        <v>0.12003999999999999</v>
      </c>
      <c r="T9">
        <v>22.5</v>
      </c>
    </row>
    <row r="10" spans="1:20">
      <c r="A10" s="48"/>
      <c r="B10">
        <v>20</v>
      </c>
      <c r="D10">
        <v>1</v>
      </c>
      <c r="E10">
        <v>7.2069999999999995E-2</v>
      </c>
      <c r="F10">
        <v>26.93</v>
      </c>
      <c r="G10">
        <v>0.11577</v>
      </c>
      <c r="H10">
        <v>22.81</v>
      </c>
      <c r="J10">
        <v>1</v>
      </c>
      <c r="K10">
        <v>7.3410000000000003E-2</v>
      </c>
      <c r="L10">
        <v>26.77</v>
      </c>
      <c r="M10">
        <v>0.1179</v>
      </c>
      <c r="N10">
        <v>22.65</v>
      </c>
      <c r="P10">
        <v>1</v>
      </c>
      <c r="Q10">
        <v>7.5539999999999996E-2</v>
      </c>
      <c r="R10">
        <v>26.52</v>
      </c>
      <c r="S10">
        <v>0.12131</v>
      </c>
      <c r="T10">
        <v>22.4</v>
      </c>
    </row>
    <row r="11" spans="1:20">
      <c r="A11" s="48"/>
      <c r="B11">
        <v>25</v>
      </c>
      <c r="D11">
        <v>1</v>
      </c>
      <c r="E11">
        <v>7.1929999999999994E-2</v>
      </c>
      <c r="F11">
        <v>26.94</v>
      </c>
      <c r="G11">
        <v>0.11554</v>
      </c>
      <c r="H11">
        <v>22.83</v>
      </c>
      <c r="J11">
        <v>1</v>
      </c>
      <c r="K11">
        <v>7.3969999999999994E-2</v>
      </c>
      <c r="L11">
        <v>26.7</v>
      </c>
      <c r="M11">
        <v>0.1188</v>
      </c>
      <c r="N11">
        <v>22.59</v>
      </c>
    </row>
    <row r="12" spans="1:20">
      <c r="A12" s="48"/>
      <c r="B12">
        <v>30</v>
      </c>
      <c r="D12">
        <v>1</v>
      </c>
      <c r="E12">
        <v>7.1980000000000002E-2</v>
      </c>
      <c r="F12">
        <v>26.94</v>
      </c>
      <c r="G12">
        <v>0.11561</v>
      </c>
      <c r="H12">
        <v>22.82</v>
      </c>
      <c r="J12">
        <v>1</v>
      </c>
      <c r="K12">
        <v>7.4469999999999995E-2</v>
      </c>
      <c r="L12">
        <v>26.64</v>
      </c>
      <c r="M12">
        <v>0.11959</v>
      </c>
      <c r="N12">
        <v>22.53</v>
      </c>
    </row>
    <row r="13" spans="1:20">
      <c r="A13" s="48"/>
      <c r="B13">
        <v>35</v>
      </c>
      <c r="D13">
        <v>1</v>
      </c>
      <c r="E13">
        <v>7.2120000000000004E-2</v>
      </c>
      <c r="F13">
        <v>26.92</v>
      </c>
      <c r="G13">
        <v>0.11583</v>
      </c>
      <c r="H13">
        <v>22.81</v>
      </c>
      <c r="J13">
        <v>1</v>
      </c>
      <c r="K13">
        <v>7.4910000000000004E-2</v>
      </c>
      <c r="L13">
        <v>26.59</v>
      </c>
      <c r="M13">
        <v>0.1203</v>
      </c>
      <c r="N13">
        <v>22.48</v>
      </c>
    </row>
    <row r="14" spans="1:20">
      <c r="A14" s="48"/>
      <c r="B14">
        <v>40</v>
      </c>
      <c r="D14">
        <v>1</v>
      </c>
      <c r="E14">
        <v>7.2300000000000003E-2</v>
      </c>
      <c r="F14">
        <v>26.9</v>
      </c>
      <c r="G14">
        <v>0.11612</v>
      </c>
      <c r="H14">
        <v>22.78</v>
      </c>
      <c r="J14">
        <v>1</v>
      </c>
      <c r="K14">
        <v>7.5310000000000002E-2</v>
      </c>
      <c r="L14">
        <v>26.55</v>
      </c>
      <c r="M14">
        <v>0.12093</v>
      </c>
      <c r="N14">
        <v>22.43</v>
      </c>
    </row>
    <row r="15" spans="1:20" ht="15.75" thickBot="1"/>
    <row r="16" spans="1:20">
      <c r="O16" s="6" t="s">
        <v>21</v>
      </c>
      <c r="P16" s="11" t="s">
        <v>22</v>
      </c>
      <c r="Q16" s="11" t="s">
        <v>23</v>
      </c>
      <c r="R16" s="1" t="s">
        <v>1</v>
      </c>
    </row>
    <row r="17" spans="15:18">
      <c r="O17" s="7" t="s">
        <v>24</v>
      </c>
      <c r="P17" s="12">
        <f>MIN(G3:G14,M3:M10,S2:S10)</f>
        <v>0.11554</v>
      </c>
      <c r="Q17" s="12">
        <v>1</v>
      </c>
      <c r="R17" s="2">
        <v>25</v>
      </c>
    </row>
    <row r="18" spans="15:18">
      <c r="O18" s="7" t="s">
        <v>25</v>
      </c>
      <c r="P18" s="12">
        <f>MAX(H3:H14,N3:N10,T2:T10)</f>
        <v>22.83</v>
      </c>
      <c r="Q18" s="12">
        <v>1</v>
      </c>
      <c r="R18" s="2">
        <v>25</v>
      </c>
    </row>
    <row r="19" spans="15:18">
      <c r="O19" s="8" t="s">
        <v>26</v>
      </c>
      <c r="P19" s="13"/>
      <c r="Q19" s="13"/>
      <c r="R19" s="5"/>
    </row>
    <row r="20" spans="15:18">
      <c r="O20" s="9" t="s">
        <v>24</v>
      </c>
      <c r="P20" s="14">
        <f>MAX(G2:G14,M3:M10,S2:S10)</f>
        <v>0.12772</v>
      </c>
      <c r="Q20" s="14">
        <v>1</v>
      </c>
      <c r="R20" s="3">
        <v>6</v>
      </c>
    </row>
    <row r="21" spans="15:18" ht="15.75" thickBot="1">
      <c r="O21" s="10" t="s">
        <v>25</v>
      </c>
      <c r="P21" s="15">
        <f>MIN(H3:H14,N3:N10,T2:T10)</f>
        <v>21.96</v>
      </c>
      <c r="Q21" s="15">
        <v>1</v>
      </c>
      <c r="R21" s="4">
        <v>6</v>
      </c>
    </row>
  </sheetData>
  <mergeCells count="1">
    <mergeCell ref="A2:A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1F7C-F73E-44A2-A429-AA0F444D77E6}">
  <dimension ref="B2:W14"/>
  <sheetViews>
    <sheetView tabSelected="1" zoomScale="85" zoomScaleNormal="85" workbookViewId="0">
      <selection activeCell="X12" sqref="X12"/>
    </sheetView>
  </sheetViews>
  <sheetFormatPr defaultColWidth="11.42578125" defaultRowHeight="15"/>
  <cols>
    <col min="2" max="3" width="13.28515625" bestFit="1" customWidth="1"/>
    <col min="4" max="4" width="14.28515625" bestFit="1" customWidth="1"/>
    <col min="5" max="5" width="13.28515625" bestFit="1" customWidth="1"/>
    <col min="6" max="6" width="14.140625" bestFit="1" customWidth="1"/>
    <col min="7" max="7" width="8.42578125" bestFit="1" customWidth="1"/>
    <col min="8" max="8" width="5.5703125" bestFit="1" customWidth="1"/>
    <col min="10" max="10" width="8.28515625" customWidth="1"/>
    <col min="11" max="12" width="12.7109375" customWidth="1"/>
    <col min="13" max="13" width="13.140625" customWidth="1"/>
    <col min="14" max="14" width="14.42578125" customWidth="1"/>
    <col min="19" max="19" width="13.7109375" customWidth="1"/>
    <col min="22" max="22" width="13.7109375" customWidth="1"/>
  </cols>
  <sheetData>
    <row r="2" spans="2:23" s="25" customFormat="1" ht="18.75" customHeight="1">
      <c r="D2" s="64" t="s">
        <v>27</v>
      </c>
      <c r="E2" s="65"/>
      <c r="F2" s="65"/>
      <c r="G2" s="66"/>
      <c r="H2" s="26"/>
      <c r="I2" s="26"/>
      <c r="L2" s="64" t="s">
        <v>28</v>
      </c>
      <c r="M2" s="65"/>
      <c r="N2" s="65"/>
      <c r="O2" s="66"/>
      <c r="T2" s="64" t="s">
        <v>29</v>
      </c>
      <c r="U2" s="65"/>
      <c r="V2" s="65"/>
      <c r="W2" s="66"/>
    </row>
    <row r="3" spans="2:23" ht="15.75" thickBot="1">
      <c r="C3" s="20"/>
      <c r="D3" s="18"/>
      <c r="E3" s="17" t="s">
        <v>22</v>
      </c>
      <c r="F3" s="17" t="s">
        <v>0</v>
      </c>
      <c r="G3" s="17" t="s">
        <v>1</v>
      </c>
      <c r="K3" s="20"/>
      <c r="L3" s="18"/>
      <c r="M3" s="17" t="s">
        <v>22</v>
      </c>
      <c r="N3" s="17" t="s">
        <v>0</v>
      </c>
      <c r="O3" s="17" t="s">
        <v>1</v>
      </c>
      <c r="S3" s="20"/>
      <c r="T3" s="18"/>
      <c r="U3" s="17" t="s">
        <v>22</v>
      </c>
      <c r="V3" s="17" t="s">
        <v>0</v>
      </c>
      <c r="W3" s="17" t="s">
        <v>1</v>
      </c>
    </row>
    <row r="4" spans="2:23" ht="15" customHeight="1">
      <c r="B4" s="71"/>
      <c r="C4" s="67" t="s">
        <v>30</v>
      </c>
      <c r="D4" s="33" t="s">
        <v>24</v>
      </c>
      <c r="E4" s="37">
        <f>MIN(Gapfill_NDWI:Gapfill_BANDS_then_ndwi!G2:G14)</f>
        <v>0.11497</v>
      </c>
      <c r="F4" s="39" t="s">
        <v>31</v>
      </c>
      <c r="G4" s="35">
        <v>25</v>
      </c>
      <c r="K4" s="67" t="s">
        <v>30</v>
      </c>
      <c r="L4" s="24" t="s">
        <v>24</v>
      </c>
      <c r="M4" s="24">
        <f>MIN(Gapfill_NDWI:Gapfill_BANDS_then_ndwi!M2:M10)</f>
        <v>0.11572</v>
      </c>
      <c r="N4" s="24" t="s">
        <v>31</v>
      </c>
      <c r="O4" s="28" t="s">
        <v>32</v>
      </c>
      <c r="P4" s="69" t="s">
        <v>33</v>
      </c>
      <c r="Q4" s="70"/>
      <c r="S4" s="67" t="s">
        <v>30</v>
      </c>
      <c r="T4" s="24" t="s">
        <v>24</v>
      </c>
      <c r="U4" s="24">
        <f>MIN(Gapfill_NDWI:Gapfill_BANDS_then_ndwi!S2:S10)</f>
        <v>0.1168</v>
      </c>
      <c r="V4" s="24" t="s">
        <v>31</v>
      </c>
      <c r="W4" s="28">
        <v>4</v>
      </c>
    </row>
    <row r="5" spans="2:23" ht="15.75" thickBot="1">
      <c r="B5" s="71"/>
      <c r="C5" s="68"/>
      <c r="D5" s="34" t="s">
        <v>25</v>
      </c>
      <c r="E5" s="38">
        <f>MAX(Gapfill_NDWI:Gapfill_BANDS_then_ndwi!H2:H14)</f>
        <v>22.87</v>
      </c>
      <c r="F5" s="40" t="s">
        <v>31</v>
      </c>
      <c r="G5" s="36">
        <v>25</v>
      </c>
      <c r="K5" s="68"/>
      <c r="L5" s="23" t="s">
        <v>25</v>
      </c>
      <c r="M5" s="23">
        <f>MAX(Gapfill_NDWI:Gapfill_BANDS_then_ndwi!N2:N10)</f>
        <v>22.81</v>
      </c>
      <c r="N5" s="23" t="s">
        <v>31</v>
      </c>
      <c r="O5" s="29" t="s">
        <v>34</v>
      </c>
      <c r="P5" s="69"/>
      <c r="Q5" s="70"/>
      <c r="S5" s="68"/>
      <c r="T5" s="23" t="s">
        <v>25</v>
      </c>
      <c r="U5" s="23">
        <f>MAX(Gapfill_NDWI:Gapfill_BANDS_then_ndwi!T2:T10)</f>
        <v>22.73</v>
      </c>
      <c r="V5" s="23" t="s">
        <v>31</v>
      </c>
      <c r="W5" s="29">
        <v>4</v>
      </c>
    </row>
    <row r="6" spans="2:23">
      <c r="B6" s="16"/>
      <c r="C6" s="21" t="s">
        <v>35</v>
      </c>
      <c r="D6" s="14" t="s">
        <v>24</v>
      </c>
      <c r="E6" s="14">
        <f>MAX(Gapfill_NDWI:Gapfill_BANDS_then_ndwi!G2:G14)</f>
        <v>0.12772</v>
      </c>
      <c r="F6" s="14" t="s">
        <v>36</v>
      </c>
      <c r="G6" s="14">
        <v>6</v>
      </c>
      <c r="K6" s="21" t="s">
        <v>35</v>
      </c>
      <c r="L6" s="14" t="s">
        <v>24</v>
      </c>
      <c r="M6" s="14">
        <f>MAX(Gapfill_NDWI:Gapfill_BANDS_then_ndwi!M2:M10)</f>
        <v>0.11964</v>
      </c>
      <c r="N6" s="14" t="s">
        <v>36</v>
      </c>
      <c r="O6" s="14">
        <v>4</v>
      </c>
      <c r="P6" s="69"/>
      <c r="Q6" s="70"/>
      <c r="S6" s="21" t="s">
        <v>35</v>
      </c>
      <c r="T6" s="14" t="s">
        <v>24</v>
      </c>
      <c r="U6" s="14">
        <f>MAX(Gapfill_NDWI:Gapfill_BANDS_then_ndwi!S2:S10)</f>
        <v>0.12545999999999999</v>
      </c>
      <c r="V6" s="14" t="s">
        <v>36</v>
      </c>
      <c r="W6" s="14">
        <v>2</v>
      </c>
    </row>
    <row r="7" spans="2:23">
      <c r="B7" s="16"/>
      <c r="C7" s="22"/>
      <c r="D7" s="19" t="s">
        <v>25</v>
      </c>
      <c r="E7" s="19">
        <f>MIN(Gapfill_NDWI:Gapfill_BANDS_then_ndwi!H2:H14)</f>
        <v>21.96</v>
      </c>
      <c r="F7" s="19" t="s">
        <v>36</v>
      </c>
      <c r="G7" s="19">
        <v>6</v>
      </c>
      <c r="K7" s="22"/>
      <c r="L7" s="19" t="s">
        <v>25</v>
      </c>
      <c r="M7" s="19">
        <f>MIN(Gapfill_NDWI:Gapfill_BANDS_then_ndwi!N2:N10)</f>
        <v>22.53</v>
      </c>
      <c r="N7" s="19" t="s">
        <v>36</v>
      </c>
      <c r="O7" s="19">
        <v>4</v>
      </c>
      <c r="P7" s="69"/>
      <c r="Q7" s="70"/>
      <c r="S7" s="22"/>
      <c r="T7" s="19" t="s">
        <v>25</v>
      </c>
      <c r="U7" s="19">
        <f>MIN(Gapfill_NDWI:Gapfill_BANDS_then_ndwi!T2:T10)</f>
        <v>22.11</v>
      </c>
      <c r="V7" s="19" t="s">
        <v>36</v>
      </c>
      <c r="W7" s="19">
        <v>2</v>
      </c>
    </row>
    <row r="8" spans="2:23">
      <c r="B8" s="16"/>
      <c r="C8" s="16"/>
      <c r="K8" s="16"/>
      <c r="P8" s="27"/>
      <c r="Q8" s="27"/>
      <c r="S8" s="16"/>
    </row>
    <row r="9" spans="2:23" ht="15.75" thickBot="1"/>
    <row r="10" spans="2:23" ht="15.75" thickBot="1">
      <c r="I10" s="57" t="s">
        <v>37</v>
      </c>
      <c r="J10" s="47"/>
      <c r="K10" s="32"/>
      <c r="L10" s="32" t="s">
        <v>22</v>
      </c>
      <c r="M10" s="32" t="s">
        <v>0</v>
      </c>
      <c r="N10" s="32" t="s">
        <v>38</v>
      </c>
      <c r="O10" s="32" t="s">
        <v>1</v>
      </c>
      <c r="P10" s="46" t="s">
        <v>39</v>
      </c>
    </row>
    <row r="11" spans="2:23">
      <c r="D11" s="30"/>
      <c r="E11" s="31"/>
      <c r="F11" s="31"/>
      <c r="G11" s="31"/>
      <c r="H11" s="31"/>
      <c r="I11" s="58"/>
      <c r="J11" s="49" t="s">
        <v>40</v>
      </c>
      <c r="K11" s="44" t="s">
        <v>41</v>
      </c>
      <c r="L11" s="42">
        <f>MIN(E4,M4,U4)</f>
        <v>0.11497</v>
      </c>
      <c r="M11" s="60" t="s">
        <v>31</v>
      </c>
      <c r="N11" s="60">
        <v>1</v>
      </c>
      <c r="O11" s="60">
        <v>25</v>
      </c>
      <c r="P11" s="53">
        <f>Gapfill_NDWI!C11</f>
        <v>22</v>
      </c>
    </row>
    <row r="12" spans="2:23" ht="15.75" thickBot="1">
      <c r="I12" s="58"/>
      <c r="J12" s="50"/>
      <c r="K12" s="45" t="s">
        <v>25</v>
      </c>
      <c r="L12" s="43">
        <f>MAX(E5,M5,U5)</f>
        <v>22.87</v>
      </c>
      <c r="M12" s="61"/>
      <c r="N12" s="61"/>
      <c r="O12" s="61"/>
      <c r="P12" s="54"/>
    </row>
    <row r="13" spans="2:23">
      <c r="I13" s="58"/>
      <c r="J13" s="51" t="s">
        <v>42</v>
      </c>
      <c r="K13" s="30" t="s">
        <v>41</v>
      </c>
      <c r="L13" s="30">
        <f>M4</f>
        <v>0.11572</v>
      </c>
      <c r="M13" s="62" t="s">
        <v>31</v>
      </c>
      <c r="N13" s="62">
        <v>2</v>
      </c>
      <c r="O13" s="62" t="s">
        <v>32</v>
      </c>
      <c r="P13" s="55" t="s">
        <v>43</v>
      </c>
    </row>
    <row r="14" spans="2:23" ht="15.75" thickBot="1">
      <c r="D14" s="30"/>
      <c r="I14" s="59"/>
      <c r="J14" s="52"/>
      <c r="K14" s="41" t="s">
        <v>25</v>
      </c>
      <c r="L14" s="41">
        <f>M5</f>
        <v>22.81</v>
      </c>
      <c r="M14" s="63"/>
      <c r="N14" s="63"/>
      <c r="O14" s="63"/>
      <c r="P14" s="56"/>
    </row>
  </sheetData>
  <mergeCells count="19">
    <mergeCell ref="B4:B5"/>
    <mergeCell ref="C4:C5"/>
    <mergeCell ref="D2:G2"/>
    <mergeCell ref="L2:O2"/>
    <mergeCell ref="K4:K5"/>
    <mergeCell ref="P4:Q7"/>
    <mergeCell ref="T2:W2"/>
    <mergeCell ref="S4:S5"/>
    <mergeCell ref="J11:J12"/>
    <mergeCell ref="J13:J14"/>
    <mergeCell ref="P11:P12"/>
    <mergeCell ref="P13:P14"/>
    <mergeCell ref="I10:I14"/>
    <mergeCell ref="N11:N12"/>
    <mergeCell ref="O11:O12"/>
    <mergeCell ref="N13:N14"/>
    <mergeCell ref="O13:O14"/>
    <mergeCell ref="M11:M12"/>
    <mergeCell ref="M13:M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047169-6ce9-4228-acb1-0382cbe492ce" xsi:nil="true"/>
    <lcf76f155ced4ddcb4097134ff3c332f xmlns="8d0dd5df-634a-4698-9806-8710833775d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A60D57878244DB12F7C2C86E06641" ma:contentTypeVersion="16" ma:contentTypeDescription="Crée un document." ma:contentTypeScope="" ma:versionID="1a94c9d76c6025574223731620b86d1a">
  <xsd:schema xmlns:xsd="http://www.w3.org/2001/XMLSchema" xmlns:xs="http://www.w3.org/2001/XMLSchema" xmlns:p="http://schemas.microsoft.com/office/2006/metadata/properties" xmlns:ns2="8d0dd5df-634a-4698-9806-8710833775db" xmlns:ns3="e4047169-6ce9-4228-acb1-0382cbe492ce" targetNamespace="http://schemas.microsoft.com/office/2006/metadata/properties" ma:root="true" ma:fieldsID="a9589d6701540c3e5e2c452cc508917d" ns2:_="" ns3:_="">
    <xsd:import namespace="8d0dd5df-634a-4698-9806-8710833775db"/>
    <xsd:import namespace="e4047169-6ce9-4228-acb1-0382cbe492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dd5df-634a-4698-9806-871083377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9ab06ea2-2b14-4c82-a9fe-956051591d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7169-6ce9-4228-acb1-0382cbe492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b5d03d-8451-467e-959d-a6f84a6e69d7}" ma:internalName="TaxCatchAll" ma:showField="CatchAllData" ma:web="e4047169-6ce9-4228-acb1-0382cbe492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6235AC-8AD4-443A-8776-08D9EE42DD47}"/>
</file>

<file path=customXml/itemProps2.xml><?xml version="1.0" encoding="utf-8"?>
<ds:datastoreItem xmlns:ds="http://schemas.openxmlformats.org/officeDocument/2006/customXml" ds:itemID="{EA5AA88D-7417-4F0A-8394-80D4942A5FDC}"/>
</file>

<file path=customXml/itemProps3.xml><?xml version="1.0" encoding="utf-8"?>
<ds:datastoreItem xmlns:ds="http://schemas.openxmlformats.org/officeDocument/2006/customXml" ds:itemID="{77BE61B6-087E-4014-A514-B7BB540FA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m.neuhauser</dc:creator>
  <cp:keywords/>
  <dc:description/>
  <cp:lastModifiedBy>Mathis NEUHAUSER</cp:lastModifiedBy>
  <cp:revision/>
  <dcterms:created xsi:type="dcterms:W3CDTF">2022-11-22T23:17:49Z</dcterms:created>
  <dcterms:modified xsi:type="dcterms:W3CDTF">2022-12-16T02:30:22Z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0x010100A7EA60D57878244DB12F7C2C86E06641</vt:lpwstr>
  </property>
</Properties>
</file>