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SIGHT_IRD\PROJETS\0_Projet_Sécheresse\Fonds_Pacifiques_2022\Mes_docs_travaux\2_Traitements\GapFilling_Landsat7\TEST_Gap-filling_L7\synthese\"/>
    </mc:Choice>
  </mc:AlternateContent>
  <xr:revisionPtr revIDLastSave="0" documentId="13_ncr:1_{534B888E-5BC1-44EC-9A29-D39F9131BBC5}" xr6:coauthVersionLast="47" xr6:coauthVersionMax="47" xr10:uidLastSave="{00000000-0000-0000-0000-000000000000}"/>
  <bookViews>
    <workbookView xWindow="-108" yWindow="-108" windowWidth="30936" windowHeight="16896" xr2:uid="{2319456C-9AA9-4724-899C-888C0BA70D99}"/>
  </bookViews>
  <sheets>
    <sheet name="Gapfill_QMASK" sheetId="1" r:id="rId1"/>
    <sheet name="Comparais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G6" i="5"/>
  <c r="F6" i="5"/>
  <c r="E6" i="5"/>
  <c r="D6" i="5"/>
  <c r="H5" i="5"/>
  <c r="G5" i="5"/>
  <c r="F5" i="5"/>
  <c r="E5" i="5"/>
  <c r="D5" i="5"/>
  <c r="H4" i="5"/>
  <c r="G4" i="5"/>
  <c r="F4" i="5"/>
  <c r="E4" i="5"/>
  <c r="D4" i="5"/>
  <c r="H3" i="5"/>
  <c r="G3" i="5"/>
  <c r="F3" i="5"/>
  <c r="E3" i="5"/>
  <c r="D3" i="5"/>
  <c r="P27" i="1"/>
  <c r="P26" i="1"/>
</calcChain>
</file>

<file path=xl/sharedStrings.xml><?xml version="1.0" encoding="utf-8"?>
<sst xmlns="http://schemas.openxmlformats.org/spreadsheetml/2006/main" count="64" uniqueCount="60">
  <si>
    <t>METHOD</t>
  </si>
  <si>
    <t>ITER</t>
  </si>
  <si>
    <t>TIME_RAD1</t>
  </si>
  <si>
    <t>FS_RAD1</t>
  </si>
  <si>
    <t>RMSE_FULL_RAD1</t>
  </si>
  <si>
    <t>PSNR_FULL_RAD1</t>
  </si>
  <si>
    <t>RMSE_GAP_RAD1</t>
  </si>
  <si>
    <t>PSNR_GAP_RAD1</t>
  </si>
  <si>
    <t>TIME_RAD2</t>
  </si>
  <si>
    <t>FS_RAD2</t>
  </si>
  <si>
    <t>RMSE_FULL_RAD2</t>
  </si>
  <si>
    <t>PSNR_FULL_RAD2</t>
  </si>
  <si>
    <t>RMSE_GAP_RAD2</t>
  </si>
  <si>
    <t>PSNR_GAP_RAD2</t>
  </si>
  <si>
    <t>TIME_RAD3</t>
  </si>
  <si>
    <t>FS_RAD3</t>
  </si>
  <si>
    <t>RMSE_FULL_RAD3</t>
  </si>
  <si>
    <t>PSNR_FULL_RAD3</t>
  </si>
  <si>
    <t>RMSE_GAP_RAD3</t>
  </si>
  <si>
    <t>PSNR_GAP_RAD3</t>
  </si>
  <si>
    <t>Best Quality :</t>
  </si>
  <si>
    <t>RMSE_GAP</t>
  </si>
  <si>
    <t>PSNR_GAP</t>
  </si>
  <si>
    <t>Worst Quality :</t>
  </si>
  <si>
    <t>RAD</t>
  </si>
  <si>
    <t>SCORE</t>
  </si>
  <si>
    <t>ROI test</t>
  </si>
  <si>
    <t>Date good</t>
  </si>
  <si>
    <t>Date bad</t>
  </si>
  <si>
    <t xml:space="preserve">01/04/2001 </t>
  </si>
  <si>
    <t>SANS erreur SLC</t>
  </si>
  <si>
    <t>24/08/2013</t>
  </si>
  <si>
    <t>AVEC erreur SLC</t>
  </si>
  <si>
    <t>NUAGES 40 %</t>
  </si>
  <si>
    <t>NUAGES 0 %</t>
  </si>
  <si>
    <t>Mode_square</t>
  </si>
  <si>
    <t>Method</t>
  </si>
  <si>
    <t>Mode</t>
  </si>
  <si>
    <t>Valeur dominante</t>
  </si>
  <si>
    <t>TIME_RAD5</t>
  </si>
  <si>
    <t>FS_RAD5</t>
  </si>
  <si>
    <t>RMSE_FULL_RAD5</t>
  </si>
  <si>
    <t>PSNR_FULL_RAD5</t>
  </si>
  <si>
    <t>RMSE_GAP_RAD5</t>
  </si>
  <si>
    <t>PSNR_GAP_RAD5</t>
  </si>
  <si>
    <t>TIME_RAD10</t>
  </si>
  <si>
    <t>FS_RAD10</t>
  </si>
  <si>
    <t>RMSE_FULL_RAD10</t>
  </si>
  <si>
    <t>PSNR_FULL_RAD</t>
  </si>
  <si>
    <t>RMSE_GAP_RAD10</t>
  </si>
  <si>
    <t>PSNR_GAP_RAD10</t>
  </si>
  <si>
    <t>Best RMSE</t>
  </si>
  <si>
    <t>Best PSNR</t>
  </si>
  <si>
    <t>TIME</t>
  </si>
  <si>
    <t>RAD_1</t>
  </si>
  <si>
    <t>RAD_2</t>
  </si>
  <si>
    <t>RAD_3</t>
  </si>
  <si>
    <t>RAD_10</t>
  </si>
  <si>
    <t>RAD_5</t>
  </si>
  <si>
    <t>Zone autour de La Tontouta en bord de tuile (082075) où il y a le plus d'effets du SLC, occupation du sol variée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</si>
</sst>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3" borderId="7" xfId="0" applyFont="1" applyFill="1" applyBorder="1"/>
    <xf numFmtId="0" fontId="0" fillId="3" borderId="6" xfId="0" applyFill="1" applyBorder="1"/>
    <xf numFmtId="0" fontId="0" fillId="3" borderId="8" xfId="0" applyFill="1" applyBorder="1"/>
    <xf numFmtId="0" fontId="2" fillId="2" borderId="9" xfId="0" applyFont="1" applyFill="1" applyBorder="1"/>
    <xf numFmtId="0" fontId="0" fillId="2" borderId="10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1" fillId="0" borderId="0" xfId="0" applyFont="1" applyBorder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1" fillId="0" borderId="0" xfId="0" applyNumberFormat="1" applyFont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Font="1"/>
    <xf numFmtId="0" fontId="0" fillId="0" borderId="0" xfId="0" applyBorder="1"/>
    <xf numFmtId="0" fontId="0" fillId="0" borderId="17" xfId="0" applyBorder="1"/>
    <xf numFmtId="0" fontId="5" fillId="6" borderId="0" xfId="2"/>
    <xf numFmtId="0" fontId="5" fillId="6" borderId="14" xfId="2" applyBorder="1"/>
    <xf numFmtId="0" fontId="6" fillId="6" borderId="0" xfId="2" applyFont="1"/>
    <xf numFmtId="0" fontId="1" fillId="4" borderId="0" xfId="0" applyFont="1" applyFill="1"/>
    <xf numFmtId="0" fontId="1" fillId="4" borderId="14" xfId="0" applyFont="1" applyFill="1" applyBorder="1"/>
    <xf numFmtId="0" fontId="5" fillId="6" borderId="17" xfId="2" applyBorder="1"/>
    <xf numFmtId="0" fontId="7" fillId="5" borderId="0" xfId="1" applyFont="1"/>
    <xf numFmtId="0" fontId="7" fillId="5" borderId="14" xfId="1" applyFont="1" applyBorder="1"/>
    <xf numFmtId="0" fontId="0" fillId="0" borderId="2" xfId="0" applyBorder="1"/>
    <xf numFmtId="0" fontId="0" fillId="0" borderId="13" xfId="0" applyBorder="1"/>
    <xf numFmtId="0" fontId="0" fillId="0" borderId="3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8" xfId="0" applyFont="1" applyBorder="1"/>
    <xf numFmtId="0" fontId="7" fillId="5" borderId="0" xfId="1" applyFont="1" applyBorder="1"/>
    <xf numFmtId="0" fontId="7" fillId="5" borderId="13" xfId="1" applyFont="1" applyBorder="1"/>
    <xf numFmtId="0" fontId="8" fillId="5" borderId="19" xfId="1" applyFont="1" applyBorder="1"/>
    <xf numFmtId="0" fontId="0" fillId="0" borderId="14" xfId="0" applyBorder="1" applyAlignment="1">
      <alignment horizontal="left" vertical="center"/>
    </xf>
    <xf numFmtId="49" fontId="3" fillId="0" borderId="0" xfId="0" applyNumberFormat="1" applyFont="1" applyAlignment="1">
      <alignment horizontal="left"/>
    </xf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RMSE (Mode_square, QMASK)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RAD_1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Gapfill_QMASK!$B$9:$B$23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Gapfill_QMASK!$G$9:$G$23</c:f>
              <c:numCache>
                <c:formatCode>General</c:formatCode>
                <c:ptCount val="15"/>
                <c:pt idx="3">
                  <c:v>0.15115000000000001</c:v>
                </c:pt>
                <c:pt idx="4">
                  <c:v>0.17158000000000001</c:v>
                </c:pt>
                <c:pt idx="5">
                  <c:v>0.16871</c:v>
                </c:pt>
                <c:pt idx="6">
                  <c:v>0.16853000000000001</c:v>
                </c:pt>
                <c:pt idx="7">
                  <c:v>0.16847000000000001</c:v>
                </c:pt>
                <c:pt idx="8">
                  <c:v>0.16847000000000001</c:v>
                </c:pt>
                <c:pt idx="9">
                  <c:v>0.16847000000000001</c:v>
                </c:pt>
                <c:pt idx="10">
                  <c:v>0.16847000000000001</c:v>
                </c:pt>
                <c:pt idx="11">
                  <c:v>0.16847000000000001</c:v>
                </c:pt>
                <c:pt idx="12">
                  <c:v>0.16847000000000001</c:v>
                </c:pt>
                <c:pt idx="13">
                  <c:v>0.16847000000000001</c:v>
                </c:pt>
                <c:pt idx="14">
                  <c:v>0.16847000000000001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D-40DA-868B-89D1CC0202B2}"/>
            </c:ext>
          </c:extLst>
        </c:ser>
        <c:ser>
          <c:idx val="1"/>
          <c:order val="1"/>
          <c:tx>
            <c:v>RAD_2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Gapfill_QMASK!$B$9:$B$23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Gapfill_QMASK!$M$9:$M$23</c:f>
              <c:numCache>
                <c:formatCode>General</c:formatCode>
                <c:ptCount val="15"/>
                <c:pt idx="3">
                  <c:v>0.17119000000000001</c:v>
                </c:pt>
                <c:pt idx="4">
                  <c:v>0.16868</c:v>
                </c:pt>
                <c:pt idx="5">
                  <c:v>0.1668</c:v>
                </c:pt>
                <c:pt idx="6">
                  <c:v>0.1668</c:v>
                </c:pt>
                <c:pt idx="7">
                  <c:v>0.16658999999999999</c:v>
                </c:pt>
                <c:pt idx="8">
                  <c:v>0.16638</c:v>
                </c:pt>
                <c:pt idx="9">
                  <c:v>0.16658999999999999</c:v>
                </c:pt>
                <c:pt idx="10">
                  <c:v>0.1668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D-40DA-868B-89D1CC0202B2}"/>
            </c:ext>
          </c:extLst>
        </c:ser>
        <c:ser>
          <c:idx val="2"/>
          <c:order val="2"/>
          <c:tx>
            <c:v>RAD_3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Gapfill_QMASK!$B$9:$B$23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Gapfill_QMASK!$S$9:$S$23</c:f>
              <c:numCache>
                <c:formatCode>General</c:formatCode>
                <c:ptCount val="15"/>
                <c:pt idx="3">
                  <c:v>0.17680000000000001</c:v>
                </c:pt>
                <c:pt idx="4">
                  <c:v>0.17380999999999999</c:v>
                </c:pt>
                <c:pt idx="5">
                  <c:v>0.17199</c:v>
                </c:pt>
                <c:pt idx="6">
                  <c:v>0.17238999999999999</c:v>
                </c:pt>
                <c:pt idx="7">
                  <c:v>0.1726</c:v>
                </c:pt>
                <c:pt idx="8">
                  <c:v>0.1726</c:v>
                </c:pt>
                <c:pt idx="9">
                  <c:v>0.17541000000000001</c:v>
                </c:pt>
                <c:pt idx="10">
                  <c:v>0.17837</c:v>
                </c:pt>
                <c:pt idx="11">
                  <c:v>0.17818000000000001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D-40DA-868B-89D1CC0202B2}"/>
            </c:ext>
          </c:extLst>
        </c:ser>
        <c:ser>
          <c:idx val="3"/>
          <c:order val="3"/>
          <c:tx>
            <c:v>RAD_5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Gapfill_QMASK!$Y$9:$Y$24</c:f>
              <c:numCache>
                <c:formatCode>General</c:formatCode>
                <c:ptCount val="16"/>
                <c:pt idx="0">
                  <c:v>0.19242000000000001</c:v>
                </c:pt>
                <c:pt idx="1">
                  <c:v>0.19112999999999999</c:v>
                </c:pt>
                <c:pt idx="2">
                  <c:v>0.19048000000000001</c:v>
                </c:pt>
                <c:pt idx="3">
                  <c:v>0.19139</c:v>
                </c:pt>
                <c:pt idx="4">
                  <c:v>0.19625999999999999</c:v>
                </c:pt>
                <c:pt idx="5">
                  <c:v>0.20171</c:v>
                </c:pt>
                <c:pt idx="6">
                  <c:v>0.20446</c:v>
                </c:pt>
                <c:pt idx="7">
                  <c:v>0.20666999999999999</c:v>
                </c:pt>
                <c:pt idx="8">
                  <c:v>0.20785000000000001</c:v>
                </c:pt>
                <c:pt idx="9">
                  <c:v>0.21593000000000001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C-40D0-8070-15BEE46DA68B}"/>
            </c:ext>
          </c:extLst>
        </c:ser>
        <c:ser>
          <c:idx val="4"/>
          <c:order val="4"/>
          <c:tx>
            <c:v>RAD_10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Gapfill_QMASK!$AE$9:$AE$25</c:f>
              <c:numCache>
                <c:formatCode>General</c:formatCode>
                <c:ptCount val="17"/>
                <c:pt idx="0">
                  <c:v>0.21870999999999999</c:v>
                </c:pt>
                <c:pt idx="1">
                  <c:v>0.21210999999999999</c:v>
                </c:pt>
                <c:pt idx="2">
                  <c:v>0.21704000000000001</c:v>
                </c:pt>
                <c:pt idx="3">
                  <c:v>0.22242999999999999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C-40D0-8070-15BEE46DA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TIME (mode_square, QMASK)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RAD_1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Gapfill_QMASK!$B$9:$B$23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Gapfill_QMASK!$C$9:$C$23</c:f>
              <c:numCache>
                <c:formatCode>General</c:formatCode>
                <c:ptCount val="15"/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43</c:v>
                </c:pt>
                <c:pt idx="7">
                  <c:v>12</c:v>
                </c:pt>
                <c:pt idx="8">
                  <c:v>14</c:v>
                </c:pt>
                <c:pt idx="9">
                  <c:v>43</c:v>
                </c:pt>
                <c:pt idx="10">
                  <c:v>42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7-4F24-9B0B-1847517B6846}"/>
            </c:ext>
          </c:extLst>
        </c:ser>
        <c:ser>
          <c:idx val="1"/>
          <c:order val="1"/>
          <c:tx>
            <c:v>RAD_2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Gapfill_QMASK!$B$9:$B$23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Gapfill_QMASK!$I$9:$I$23</c:f>
              <c:numCache>
                <c:formatCode>General</c:formatCode>
                <c:ptCount val="15"/>
                <c:pt idx="3">
                  <c:v>35</c:v>
                </c:pt>
                <c:pt idx="4">
                  <c:v>19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7-4F24-9B0B-1847517B6846}"/>
            </c:ext>
          </c:extLst>
        </c:ser>
        <c:ser>
          <c:idx val="2"/>
          <c:order val="2"/>
          <c:tx>
            <c:v>RAD_3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Gapfill_QMASK!$B$9:$B$23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cat>
          <c:val>
            <c:numRef>
              <c:f>Gapfill_QMASK!$O$9:$O$23</c:f>
              <c:numCache>
                <c:formatCode>General</c:formatCode>
                <c:ptCount val="15"/>
                <c:pt idx="3">
                  <c:v>58</c:v>
                </c:pt>
                <c:pt idx="4">
                  <c:v>23</c:v>
                </c:pt>
                <c:pt idx="5">
                  <c:v>21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26</c:v>
                </c:pt>
                <c:pt idx="10">
                  <c:v>13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7-4F24-9B0B-1847517B6846}"/>
            </c:ext>
          </c:extLst>
        </c:ser>
        <c:ser>
          <c:idx val="3"/>
          <c:order val="3"/>
          <c:tx>
            <c:v>RAD_5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Gapfill_QMASK!$U$9:$U$24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12</c:v>
                </c:pt>
                <c:pt idx="3">
                  <c:v>16</c:v>
                </c:pt>
                <c:pt idx="4">
                  <c:v>11</c:v>
                </c:pt>
                <c:pt idx="5">
                  <c:v>14</c:v>
                </c:pt>
                <c:pt idx="6">
                  <c:v>26</c:v>
                </c:pt>
                <c:pt idx="7">
                  <c:v>13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B-4F1C-AFD3-42E44B9BF049}"/>
            </c:ext>
          </c:extLst>
        </c:ser>
        <c:ser>
          <c:idx val="4"/>
          <c:order val="4"/>
          <c:tx>
            <c:v>RAD_10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Gapfill_QMASK!$AA$9:$AA$24</c:f>
              <c:numCache>
                <c:formatCode>General</c:formatCode>
                <c:ptCount val="16"/>
                <c:pt idx="0">
                  <c:v>34</c:v>
                </c:pt>
                <c:pt idx="1">
                  <c:v>23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B-4F1C-AFD3-42E44B9B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60672"/>
        <c:axId val="1667643200"/>
      </c:bar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Best Quality</a:t>
            </a:r>
            <a:endParaRPr lang="fr-FR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Comparaisons!$D$2:$H$2</c:f>
              <c:strCache>
                <c:ptCount val="5"/>
                <c:pt idx="0">
                  <c:v>RAD_1</c:v>
                </c:pt>
                <c:pt idx="1">
                  <c:v>RAD_2</c:v>
                </c:pt>
                <c:pt idx="2">
                  <c:v>RAD_3</c:v>
                </c:pt>
                <c:pt idx="3">
                  <c:v>RAD_5</c:v>
                </c:pt>
                <c:pt idx="4">
                  <c:v>RAD_10</c:v>
                </c:pt>
              </c:strCache>
            </c:strRef>
          </c:cat>
          <c:val>
            <c:numRef>
              <c:f>Comparaisons!$D$3:$H$3</c:f>
              <c:numCache>
                <c:formatCode>General</c:formatCode>
                <c:ptCount val="5"/>
                <c:pt idx="0">
                  <c:v>0.16847000000000001</c:v>
                </c:pt>
                <c:pt idx="1">
                  <c:v>0.16638</c:v>
                </c:pt>
                <c:pt idx="2">
                  <c:v>0.17199</c:v>
                </c:pt>
                <c:pt idx="3">
                  <c:v>0.19048000000000001</c:v>
                </c:pt>
                <c:pt idx="4">
                  <c:v>0.21210999999999999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0-46F9-8A70-0DD4F3B9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660672"/>
        <c:axId val="1667643200"/>
      </c:lineChart>
      <c:lineChart>
        <c:grouping val="standard"/>
        <c:varyColors val="0"/>
        <c:ser>
          <c:idx val="1"/>
          <c:order val="1"/>
          <c:tx>
            <c:v>Best PSNR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Comparaisons!$D$2:$H$2</c:f>
              <c:strCache>
                <c:ptCount val="5"/>
                <c:pt idx="0">
                  <c:v>RAD_1</c:v>
                </c:pt>
                <c:pt idx="1">
                  <c:v>RAD_2</c:v>
                </c:pt>
                <c:pt idx="2">
                  <c:v>RAD_3</c:v>
                </c:pt>
                <c:pt idx="3">
                  <c:v>RAD_5</c:v>
                </c:pt>
                <c:pt idx="4">
                  <c:v>RAD_10</c:v>
                </c:pt>
              </c:strCache>
            </c:strRef>
          </c:cat>
          <c:val>
            <c:numRef>
              <c:f>Comparaisons!$D$4:$H$4</c:f>
              <c:numCache>
                <c:formatCode>General</c:formatCode>
                <c:ptCount val="5"/>
                <c:pt idx="0">
                  <c:v>15.47</c:v>
                </c:pt>
                <c:pt idx="1">
                  <c:v>15.58</c:v>
                </c:pt>
                <c:pt idx="2">
                  <c:v>15.29</c:v>
                </c:pt>
                <c:pt idx="3">
                  <c:v>14.4</c:v>
                </c:pt>
                <c:pt idx="4">
                  <c:v>13.47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0-46F9-8A70-0DD4F3B9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35887"/>
        <c:axId val="315336303"/>
      </c:lineChart>
      <c:catAx>
        <c:axId val="1667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3200"/>
        <c:crosses val="autoZero"/>
        <c:auto val="1"/>
        <c:lblAlgn val="ctr"/>
        <c:lblOffset val="100"/>
        <c:noMultiLvlLbl val="0"/>
      </c:catAx>
      <c:valAx>
        <c:axId val="166764320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60672"/>
        <c:crosses val="autoZero"/>
        <c:crossBetween val="between"/>
      </c:valAx>
      <c:valAx>
        <c:axId val="315336303"/>
        <c:scaling>
          <c:orientation val="minMax"/>
          <c:min val="1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335887"/>
        <c:crosses val="max"/>
        <c:crossBetween val="between"/>
      </c:valAx>
      <c:catAx>
        <c:axId val="31533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3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23</xdr:row>
      <xdr:rowOff>179070</xdr:rowOff>
    </xdr:from>
    <xdr:to>
      <xdr:col>7</xdr:col>
      <xdr:colOff>464820</xdr:colOff>
      <xdr:row>39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0939C6-73EE-4D48-A751-F7A38FDB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730250</xdr:colOff>
      <xdr:row>23</xdr:row>
      <xdr:rowOff>173567</xdr:rowOff>
    </xdr:from>
    <xdr:to>
      <xdr:col>13</xdr:col>
      <xdr:colOff>187960</xdr:colOff>
      <xdr:row>40</xdr:row>
      <xdr:rowOff>124459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F316B81-D98A-4833-9827-91CB1F805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750553</xdr:colOff>
      <xdr:row>8</xdr:row>
      <xdr:rowOff>130628</xdr:rowOff>
    </xdr:from>
    <xdr:to>
      <xdr:col>9</xdr:col>
      <xdr:colOff>293353</xdr:colOff>
      <xdr:row>24</xdr:row>
      <xdr:rowOff>86151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2A12BC-AFE1-42BA-91CD-6AE7E0AC4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077E-9458-4CAA-A4A6-07D57F59633A}">
  <dimension ref="A1:AF30"/>
  <sheetViews>
    <sheetView tabSelected="1" zoomScale="80" zoomScaleNormal="80" workbookViewId="0">
      <selection activeCell="H4" sqref="H4"/>
    </sheetView>
  </sheetViews>
  <sheetFormatPr baseColWidth="10" defaultRowHeight="14.4" x14ac:dyDescent="0.3"/>
  <cols>
    <col min="1" max="1" width="12.6640625" bestFit="1" customWidth="1"/>
    <col min="2" max="2" width="11.6640625" bestFit="1" customWidth="1"/>
    <col min="3" max="3" width="16.6640625" bestFit="1" customWidth="1"/>
    <col min="4" max="4" width="13" bestFit="1" customWidth="1"/>
    <col min="5" max="5" width="18" bestFit="1" customWidth="1"/>
    <col min="6" max="6" width="17.6640625" bestFit="1" customWidth="1"/>
    <col min="7" max="7" width="17.44140625" bestFit="1" customWidth="1"/>
    <col min="8" max="8" width="17" bestFit="1" customWidth="1"/>
    <col min="9" max="9" width="12" bestFit="1" customWidth="1"/>
    <col min="10" max="10" width="9.44140625" bestFit="1" customWidth="1"/>
    <col min="11" max="11" width="18" bestFit="1" customWidth="1"/>
    <col min="12" max="12" width="17.6640625" bestFit="1" customWidth="1"/>
    <col min="13" max="13" width="17.44140625" bestFit="1" customWidth="1"/>
    <col min="14" max="14" width="17" bestFit="1" customWidth="1"/>
    <col min="15" max="15" width="14.5546875" bestFit="1" customWidth="1"/>
    <col min="16" max="16" width="9.44140625" bestFit="1" customWidth="1"/>
    <col min="17" max="17" width="18" bestFit="1" customWidth="1"/>
    <col min="18" max="18" width="17.6640625" bestFit="1" customWidth="1"/>
    <col min="19" max="19" width="17.44140625" bestFit="1" customWidth="1"/>
    <col min="20" max="20" width="17" bestFit="1" customWidth="1"/>
    <col min="23" max="23" width="16.21875" bestFit="1" customWidth="1"/>
    <col min="24" max="24" width="16.109375" bestFit="1" customWidth="1"/>
    <col min="25" max="25" width="16" bestFit="1" customWidth="1"/>
    <col min="26" max="26" width="15.77734375" bestFit="1" customWidth="1"/>
    <col min="27" max="27" width="11.6640625" bestFit="1" customWidth="1"/>
    <col min="28" max="28" width="9.44140625" bestFit="1" customWidth="1"/>
    <col min="29" max="29" width="17.21875" bestFit="1" customWidth="1"/>
    <col min="30" max="30" width="15" bestFit="1" customWidth="1"/>
    <col min="31" max="31" width="16.88671875" bestFit="1" customWidth="1"/>
    <col min="32" max="32" width="16.77734375" bestFit="1" customWidth="1"/>
  </cols>
  <sheetData>
    <row r="1" spans="1:32" s="17" customFormat="1" x14ac:dyDescent="0.3"/>
    <row r="2" spans="1:32" s="17" customFormat="1" x14ac:dyDescent="0.3">
      <c r="A2" s="18" t="s">
        <v>26</v>
      </c>
      <c r="B2" s="50" t="s">
        <v>59</v>
      </c>
      <c r="C2" s="50"/>
      <c r="D2" s="50"/>
      <c r="E2" s="50"/>
      <c r="F2" s="50"/>
      <c r="G2" s="50"/>
      <c r="H2" s="50"/>
      <c r="I2" s="19"/>
      <c r="J2" s="19"/>
    </row>
    <row r="3" spans="1:32" s="17" customFormat="1" x14ac:dyDescent="0.3">
      <c r="A3" s="18" t="s">
        <v>27</v>
      </c>
      <c r="B3" s="19" t="s">
        <v>29</v>
      </c>
      <c r="C3" s="19" t="s">
        <v>30</v>
      </c>
      <c r="D3" s="19" t="s">
        <v>33</v>
      </c>
    </row>
    <row r="4" spans="1:32" s="17" customFormat="1" ht="15" customHeight="1" x14ac:dyDescent="0.3">
      <c r="A4" s="18" t="s">
        <v>28</v>
      </c>
      <c r="B4" s="20" t="s">
        <v>31</v>
      </c>
      <c r="C4" s="20" t="s">
        <v>32</v>
      </c>
      <c r="D4" s="20" t="s">
        <v>34</v>
      </c>
    </row>
    <row r="5" spans="1:32" s="17" customFormat="1" x14ac:dyDescent="0.3">
      <c r="B5" s="21"/>
      <c r="C5" s="20"/>
    </row>
    <row r="6" spans="1:32" x14ac:dyDescent="0.3">
      <c r="A6" s="18" t="s">
        <v>36</v>
      </c>
      <c r="B6" s="26" t="s">
        <v>37</v>
      </c>
      <c r="C6" s="26" t="s">
        <v>38</v>
      </c>
    </row>
    <row r="8" spans="1:32" s="24" customFormat="1" x14ac:dyDescent="0.3">
      <c r="A8" s="25" t="s">
        <v>0</v>
      </c>
      <c r="B8" s="24" t="s">
        <v>1</v>
      </c>
      <c r="C8" s="24" t="s">
        <v>2</v>
      </c>
      <c r="D8" s="24" t="s">
        <v>3</v>
      </c>
      <c r="E8" s="24" t="s">
        <v>4</v>
      </c>
      <c r="F8" s="24" t="s">
        <v>5</v>
      </c>
      <c r="G8" s="24" t="s">
        <v>6</v>
      </c>
      <c r="H8" s="25" t="s">
        <v>7</v>
      </c>
      <c r="I8" s="24" t="s">
        <v>8</v>
      </c>
      <c r="J8" s="24" t="s">
        <v>9</v>
      </c>
      <c r="K8" s="24" t="s">
        <v>10</v>
      </c>
      <c r="L8" s="24" t="s">
        <v>11</v>
      </c>
      <c r="M8" s="24" t="s">
        <v>12</v>
      </c>
      <c r="N8" s="25" t="s">
        <v>13</v>
      </c>
      <c r="O8" s="24" t="s">
        <v>14</v>
      </c>
      <c r="P8" s="24" t="s">
        <v>15</v>
      </c>
      <c r="Q8" s="24" t="s">
        <v>16</v>
      </c>
      <c r="R8" s="24" t="s">
        <v>17</v>
      </c>
      <c r="S8" s="24" t="s">
        <v>18</v>
      </c>
      <c r="T8" s="25" t="s">
        <v>19</v>
      </c>
      <c r="U8" s="24" t="s">
        <v>39</v>
      </c>
      <c r="V8" s="24" t="s">
        <v>40</v>
      </c>
      <c r="W8" s="24" t="s">
        <v>41</v>
      </c>
      <c r="X8" s="24" t="s">
        <v>42</v>
      </c>
      <c r="Y8" s="24" t="s">
        <v>43</v>
      </c>
      <c r="Z8" s="25" t="s">
        <v>44</v>
      </c>
      <c r="AA8" s="24" t="s">
        <v>45</v>
      </c>
      <c r="AB8" s="24" t="s">
        <v>46</v>
      </c>
      <c r="AC8" s="24" t="s">
        <v>47</v>
      </c>
      <c r="AD8" s="24" t="s">
        <v>48</v>
      </c>
      <c r="AE8" s="24" t="s">
        <v>49</v>
      </c>
      <c r="AF8" s="25" t="s">
        <v>50</v>
      </c>
    </row>
    <row r="9" spans="1:32" s="27" customFormat="1" x14ac:dyDescent="0.3">
      <c r="A9" s="23"/>
      <c r="B9" s="27">
        <v>1</v>
      </c>
      <c r="H9" s="23"/>
      <c r="N9" s="23"/>
      <c r="T9" s="23"/>
      <c r="U9" s="29">
        <v>15</v>
      </c>
      <c r="V9" s="31">
        <v>0.89400000000000002</v>
      </c>
      <c r="W9" s="29">
        <v>0.11557000000000001</v>
      </c>
      <c r="X9" s="29">
        <v>18.739999999999998</v>
      </c>
      <c r="Y9" s="29">
        <v>0.19242000000000001</v>
      </c>
      <c r="Z9" s="34">
        <v>14.32</v>
      </c>
      <c r="AA9">
        <v>34</v>
      </c>
      <c r="AB9">
        <v>1</v>
      </c>
      <c r="AC9">
        <v>0.13611999999999999</v>
      </c>
      <c r="AD9">
        <v>17.32</v>
      </c>
      <c r="AE9">
        <v>0.21870999999999999</v>
      </c>
      <c r="AF9" s="28">
        <v>13.2</v>
      </c>
    </row>
    <row r="10" spans="1:32" s="27" customFormat="1" x14ac:dyDescent="0.3">
      <c r="A10" s="23"/>
      <c r="B10" s="27">
        <v>2</v>
      </c>
      <c r="H10" s="23"/>
      <c r="N10" s="23"/>
      <c r="T10" s="23"/>
      <c r="U10">
        <v>17</v>
      </c>
      <c r="V10">
        <v>1</v>
      </c>
      <c r="W10">
        <v>0.11891</v>
      </c>
      <c r="X10">
        <v>18.5</v>
      </c>
      <c r="Y10">
        <v>0.19112999999999999</v>
      </c>
      <c r="Z10" s="23">
        <v>14.37</v>
      </c>
      <c r="AA10" s="22">
        <v>23</v>
      </c>
      <c r="AB10" s="22">
        <v>1</v>
      </c>
      <c r="AC10" s="32">
        <v>0.13202</v>
      </c>
      <c r="AD10" s="32">
        <v>17.59</v>
      </c>
      <c r="AE10" s="32">
        <v>0.21210999999999999</v>
      </c>
      <c r="AF10" s="33">
        <v>13.47</v>
      </c>
    </row>
    <row r="11" spans="1:32" ht="15" customHeight="1" x14ac:dyDescent="0.3">
      <c r="A11" s="49" t="s">
        <v>35</v>
      </c>
      <c r="B11">
        <v>3</v>
      </c>
      <c r="H11" s="23"/>
      <c r="N11" s="23"/>
      <c r="T11" s="23"/>
      <c r="U11" s="22">
        <v>12</v>
      </c>
      <c r="V11" s="22">
        <v>1</v>
      </c>
      <c r="W11" s="32">
        <v>0.11849999999999999</v>
      </c>
      <c r="X11" s="32">
        <v>18.53</v>
      </c>
      <c r="Y11" s="32">
        <v>0.19048000000000001</v>
      </c>
      <c r="Z11" s="33">
        <v>14.4</v>
      </c>
      <c r="AA11">
        <v>11</v>
      </c>
      <c r="AB11">
        <v>1</v>
      </c>
      <c r="AC11">
        <v>0.13508000000000001</v>
      </c>
      <c r="AD11">
        <v>17.39</v>
      </c>
      <c r="AE11">
        <v>0.21704000000000001</v>
      </c>
      <c r="AF11" s="23">
        <v>13.27</v>
      </c>
    </row>
    <row r="12" spans="1:32" x14ac:dyDescent="0.3">
      <c r="A12" s="49"/>
      <c r="B12">
        <v>4</v>
      </c>
      <c r="C12" s="29">
        <v>12</v>
      </c>
      <c r="D12" s="31">
        <v>0.71699999999999997</v>
      </c>
      <c r="E12" s="29">
        <v>8.4379999999999997E-2</v>
      </c>
      <c r="F12" s="29">
        <v>21.48</v>
      </c>
      <c r="G12" s="29">
        <v>0.15115000000000001</v>
      </c>
      <c r="H12" s="30">
        <v>16.41</v>
      </c>
      <c r="I12" s="29">
        <v>35</v>
      </c>
      <c r="J12" s="31">
        <v>0.997</v>
      </c>
      <c r="K12" s="29">
        <v>0.10641</v>
      </c>
      <c r="L12" s="29">
        <v>19.46</v>
      </c>
      <c r="M12" s="29">
        <v>0.17119000000000001</v>
      </c>
      <c r="N12" s="30">
        <v>15.33</v>
      </c>
      <c r="O12">
        <v>58</v>
      </c>
      <c r="P12">
        <v>1</v>
      </c>
      <c r="Q12">
        <v>0.10999</v>
      </c>
      <c r="R12">
        <v>19.170000000000002</v>
      </c>
      <c r="S12">
        <v>0.17680000000000001</v>
      </c>
      <c r="T12" s="23">
        <v>15.05</v>
      </c>
      <c r="U12">
        <v>16</v>
      </c>
      <c r="V12">
        <v>1</v>
      </c>
      <c r="W12">
        <v>0.11907</v>
      </c>
      <c r="X12">
        <v>18.48</v>
      </c>
      <c r="Y12">
        <v>0.19139</v>
      </c>
      <c r="Z12" s="23">
        <v>14.36</v>
      </c>
      <c r="AA12">
        <v>20</v>
      </c>
      <c r="AB12">
        <v>1</v>
      </c>
      <c r="AC12">
        <v>0.13843</v>
      </c>
      <c r="AD12">
        <v>17.18</v>
      </c>
      <c r="AE12">
        <v>0.22242999999999999</v>
      </c>
      <c r="AF12" s="23">
        <v>13.06</v>
      </c>
    </row>
    <row r="13" spans="1:32" x14ac:dyDescent="0.3">
      <c r="A13" s="49"/>
      <c r="B13">
        <v>6</v>
      </c>
      <c r="C13" s="29">
        <v>13</v>
      </c>
      <c r="D13" s="31">
        <v>0.98799999999999999</v>
      </c>
      <c r="E13" s="29">
        <v>0.10634</v>
      </c>
      <c r="F13" s="29">
        <v>19.47</v>
      </c>
      <c r="G13" s="29">
        <v>0.17158000000000001</v>
      </c>
      <c r="H13" s="30">
        <v>15.31</v>
      </c>
      <c r="I13">
        <v>19</v>
      </c>
      <c r="J13">
        <v>1</v>
      </c>
      <c r="K13">
        <v>0.10493</v>
      </c>
      <c r="L13">
        <v>19.579999999999998</v>
      </c>
      <c r="M13">
        <v>0.16868</v>
      </c>
      <c r="N13" s="23">
        <v>15.46</v>
      </c>
      <c r="O13">
        <v>23</v>
      </c>
      <c r="P13">
        <v>1</v>
      </c>
      <c r="Q13">
        <v>0.10813</v>
      </c>
      <c r="R13">
        <v>19.32</v>
      </c>
      <c r="S13">
        <v>0.17380999999999999</v>
      </c>
      <c r="T13" s="23">
        <v>15.2</v>
      </c>
      <c r="U13">
        <v>11</v>
      </c>
      <c r="V13">
        <v>1</v>
      </c>
      <c r="W13">
        <v>0.1221</v>
      </c>
      <c r="X13">
        <v>18.27</v>
      </c>
      <c r="Y13">
        <v>0.19625999999999999</v>
      </c>
      <c r="Z13" s="23">
        <v>14.14</v>
      </c>
      <c r="AF13" s="23"/>
    </row>
    <row r="14" spans="1:32" x14ac:dyDescent="0.3">
      <c r="A14" s="49"/>
      <c r="B14">
        <v>8</v>
      </c>
      <c r="C14" s="29">
        <v>13</v>
      </c>
      <c r="D14" s="31">
        <v>0.997</v>
      </c>
      <c r="E14" s="29">
        <v>0.10485999999999999</v>
      </c>
      <c r="F14" s="29">
        <v>19.59</v>
      </c>
      <c r="G14" s="29">
        <v>0.16871</v>
      </c>
      <c r="H14" s="30">
        <v>15.46</v>
      </c>
      <c r="I14">
        <v>15</v>
      </c>
      <c r="J14">
        <v>1</v>
      </c>
      <c r="K14">
        <v>0.10376000000000001</v>
      </c>
      <c r="L14">
        <v>19.68</v>
      </c>
      <c r="M14">
        <v>0.1668</v>
      </c>
      <c r="N14" s="23">
        <v>15.56</v>
      </c>
      <c r="O14" s="22">
        <v>21</v>
      </c>
      <c r="P14" s="22">
        <v>1</v>
      </c>
      <c r="Q14" s="32">
        <v>0.10699</v>
      </c>
      <c r="R14" s="32">
        <v>19.41</v>
      </c>
      <c r="S14" s="32">
        <v>0.17199</v>
      </c>
      <c r="T14" s="33">
        <v>15.29</v>
      </c>
      <c r="U14">
        <v>14</v>
      </c>
      <c r="V14">
        <v>1</v>
      </c>
      <c r="W14">
        <v>0.12548999999999999</v>
      </c>
      <c r="X14">
        <v>18.03</v>
      </c>
      <c r="Y14">
        <v>0.20171</v>
      </c>
      <c r="Z14" s="23">
        <v>13.91</v>
      </c>
      <c r="AF14" s="23"/>
    </row>
    <row r="15" spans="1:32" x14ac:dyDescent="0.3">
      <c r="A15" s="49"/>
      <c r="B15">
        <v>9</v>
      </c>
      <c r="C15" s="29">
        <v>43</v>
      </c>
      <c r="D15" s="31">
        <v>0.999</v>
      </c>
      <c r="E15" s="29">
        <v>0.10482</v>
      </c>
      <c r="F15" s="29">
        <v>19.59</v>
      </c>
      <c r="G15" s="29">
        <v>0.16853000000000001</v>
      </c>
      <c r="H15" s="30">
        <v>15.47</v>
      </c>
      <c r="I15">
        <v>15</v>
      </c>
      <c r="J15">
        <v>1</v>
      </c>
      <c r="K15">
        <v>0.10376000000000001</v>
      </c>
      <c r="L15">
        <v>19.68</v>
      </c>
      <c r="M15">
        <v>0.1668</v>
      </c>
      <c r="N15" s="23">
        <v>15.56</v>
      </c>
      <c r="O15">
        <v>13</v>
      </c>
      <c r="P15">
        <v>1</v>
      </c>
      <c r="Q15">
        <v>0.10724</v>
      </c>
      <c r="R15">
        <v>19.39</v>
      </c>
      <c r="S15">
        <v>0.17238999999999999</v>
      </c>
      <c r="T15" s="23">
        <v>15.27</v>
      </c>
      <c r="U15">
        <v>26</v>
      </c>
      <c r="V15">
        <v>1</v>
      </c>
      <c r="W15">
        <v>0.12720000000000001</v>
      </c>
      <c r="X15">
        <v>17.91</v>
      </c>
      <c r="Y15">
        <v>0.20446</v>
      </c>
      <c r="Z15" s="23">
        <v>13.79</v>
      </c>
      <c r="AF15" s="23"/>
    </row>
    <row r="16" spans="1:32" x14ac:dyDescent="0.3">
      <c r="A16" s="49"/>
      <c r="B16">
        <v>10</v>
      </c>
      <c r="C16" s="22">
        <v>12</v>
      </c>
      <c r="D16" s="22">
        <v>1</v>
      </c>
      <c r="E16" s="32">
        <v>0.1048</v>
      </c>
      <c r="F16" s="32">
        <v>19.59</v>
      </c>
      <c r="G16" s="32">
        <v>0.16847000000000001</v>
      </c>
      <c r="H16" s="33">
        <v>15.47</v>
      </c>
      <c r="I16">
        <v>14</v>
      </c>
      <c r="J16">
        <v>1</v>
      </c>
      <c r="K16">
        <v>0.10363</v>
      </c>
      <c r="L16">
        <v>19.690000000000001</v>
      </c>
      <c r="M16">
        <v>0.16658999999999999</v>
      </c>
      <c r="N16" s="23">
        <v>15.57</v>
      </c>
      <c r="O16">
        <v>15</v>
      </c>
      <c r="P16">
        <v>1</v>
      </c>
      <c r="Q16">
        <v>0.10738</v>
      </c>
      <c r="R16">
        <v>19.38</v>
      </c>
      <c r="S16">
        <v>0.1726</v>
      </c>
      <c r="T16" s="23">
        <v>15.26</v>
      </c>
      <c r="U16">
        <v>13</v>
      </c>
      <c r="V16">
        <v>1</v>
      </c>
      <c r="W16">
        <v>0.12856999999999999</v>
      </c>
      <c r="X16">
        <v>17.82</v>
      </c>
      <c r="Y16">
        <v>0.20666999999999999</v>
      </c>
      <c r="Z16" s="23">
        <v>13.69</v>
      </c>
      <c r="AF16" s="23"/>
    </row>
    <row r="17" spans="1:32" x14ac:dyDescent="0.3">
      <c r="A17" s="49"/>
      <c r="B17">
        <v>11</v>
      </c>
      <c r="C17">
        <v>14</v>
      </c>
      <c r="D17">
        <v>1</v>
      </c>
      <c r="E17">
        <v>0.1048</v>
      </c>
      <c r="F17">
        <v>19.59</v>
      </c>
      <c r="G17">
        <v>0.16847000000000001</v>
      </c>
      <c r="H17" s="23">
        <v>15.47</v>
      </c>
      <c r="I17" s="22">
        <v>15</v>
      </c>
      <c r="J17" s="22">
        <v>1</v>
      </c>
      <c r="K17" s="32">
        <v>0.10349999999999999</v>
      </c>
      <c r="L17" s="32">
        <v>19.7</v>
      </c>
      <c r="M17" s="35">
        <v>0.16638</v>
      </c>
      <c r="N17" s="36">
        <v>15.58</v>
      </c>
      <c r="O17">
        <v>15</v>
      </c>
      <c r="P17">
        <v>1</v>
      </c>
      <c r="Q17">
        <v>0.10738</v>
      </c>
      <c r="R17">
        <v>19.38</v>
      </c>
      <c r="S17">
        <v>0.1726</v>
      </c>
      <c r="T17" s="23">
        <v>15.26</v>
      </c>
      <c r="U17">
        <v>19</v>
      </c>
      <c r="V17">
        <v>1</v>
      </c>
      <c r="W17">
        <v>0.12931000000000001</v>
      </c>
      <c r="X17">
        <v>17.77</v>
      </c>
      <c r="Y17">
        <v>0.20785000000000001</v>
      </c>
      <c r="Z17" s="23">
        <v>13.64</v>
      </c>
      <c r="AF17" s="23"/>
    </row>
    <row r="18" spans="1:32" x14ac:dyDescent="0.3">
      <c r="A18" s="49"/>
      <c r="B18">
        <v>15</v>
      </c>
      <c r="C18">
        <v>43</v>
      </c>
      <c r="D18">
        <v>1</v>
      </c>
      <c r="E18">
        <v>0.1048</v>
      </c>
      <c r="F18">
        <v>19.59</v>
      </c>
      <c r="G18">
        <v>0.16847000000000001</v>
      </c>
      <c r="H18" s="23">
        <v>15.47</v>
      </c>
      <c r="I18">
        <v>13</v>
      </c>
      <c r="J18">
        <v>1</v>
      </c>
      <c r="K18">
        <v>0.10363</v>
      </c>
      <c r="L18">
        <v>19.690000000000001</v>
      </c>
      <c r="M18">
        <v>0.16658999999999999</v>
      </c>
      <c r="N18" s="23">
        <v>15.57</v>
      </c>
      <c r="O18">
        <v>26</v>
      </c>
      <c r="P18">
        <v>1</v>
      </c>
      <c r="Q18">
        <v>0.10914</v>
      </c>
      <c r="R18">
        <v>19.239999999999998</v>
      </c>
      <c r="S18">
        <v>0.17541000000000001</v>
      </c>
      <c r="T18" s="23">
        <v>15.12</v>
      </c>
      <c r="U18">
        <v>21</v>
      </c>
      <c r="V18">
        <v>1</v>
      </c>
      <c r="W18">
        <v>0.13433999999999999</v>
      </c>
      <c r="X18">
        <v>17.440000000000001</v>
      </c>
      <c r="Y18">
        <v>0.21593000000000001</v>
      </c>
      <c r="Z18" s="23">
        <v>13.31</v>
      </c>
      <c r="AF18" s="23"/>
    </row>
    <row r="19" spans="1:32" x14ac:dyDescent="0.3">
      <c r="A19" s="49"/>
      <c r="B19">
        <v>20</v>
      </c>
      <c r="C19">
        <v>42</v>
      </c>
      <c r="D19">
        <v>1</v>
      </c>
      <c r="E19">
        <v>0.1048</v>
      </c>
      <c r="F19">
        <v>19.59</v>
      </c>
      <c r="G19">
        <v>0.16847000000000001</v>
      </c>
      <c r="H19" s="23">
        <v>15.47</v>
      </c>
      <c r="I19">
        <v>12</v>
      </c>
      <c r="J19">
        <v>1</v>
      </c>
      <c r="K19">
        <v>0.10376000000000001</v>
      </c>
      <c r="L19">
        <v>19.68</v>
      </c>
      <c r="M19">
        <v>0.1668</v>
      </c>
      <c r="N19" s="23">
        <v>15.56</v>
      </c>
      <c r="O19">
        <v>13</v>
      </c>
      <c r="P19">
        <v>1</v>
      </c>
      <c r="Q19">
        <v>0.11098</v>
      </c>
      <c r="R19">
        <v>19.09</v>
      </c>
      <c r="S19">
        <v>0.17837</v>
      </c>
      <c r="T19" s="23">
        <v>14.97</v>
      </c>
      <c r="Z19" s="23"/>
      <c r="AF19" s="23"/>
    </row>
    <row r="20" spans="1:32" x14ac:dyDescent="0.3">
      <c r="A20" s="49"/>
      <c r="B20">
        <v>25</v>
      </c>
      <c r="C20">
        <v>13</v>
      </c>
      <c r="D20">
        <v>1</v>
      </c>
      <c r="E20">
        <v>0.1048</v>
      </c>
      <c r="F20">
        <v>19.59</v>
      </c>
      <c r="G20">
        <v>0.16847000000000001</v>
      </c>
      <c r="H20" s="23">
        <v>15.47</v>
      </c>
      <c r="N20" s="23"/>
      <c r="O20">
        <v>26</v>
      </c>
      <c r="P20">
        <v>1</v>
      </c>
      <c r="Q20">
        <v>0.11086</v>
      </c>
      <c r="R20">
        <v>19.100000000000001</v>
      </c>
      <c r="S20">
        <v>0.17818000000000001</v>
      </c>
      <c r="T20" s="23">
        <v>14.98</v>
      </c>
      <c r="Z20" s="23"/>
      <c r="AF20" s="23"/>
    </row>
    <row r="21" spans="1:32" x14ac:dyDescent="0.3">
      <c r="A21" s="49"/>
      <c r="B21">
        <v>30</v>
      </c>
      <c r="C21">
        <v>13</v>
      </c>
      <c r="D21">
        <v>1</v>
      </c>
      <c r="E21">
        <v>0.1048</v>
      </c>
      <c r="F21">
        <v>19.59</v>
      </c>
      <c r="G21">
        <v>0.16847000000000001</v>
      </c>
      <c r="H21" s="23">
        <v>15.47</v>
      </c>
      <c r="N21" s="23"/>
      <c r="T21" s="23"/>
      <c r="Z21" s="23"/>
      <c r="AF21" s="23"/>
    </row>
    <row r="22" spans="1:32" x14ac:dyDescent="0.3">
      <c r="A22" s="49"/>
      <c r="B22">
        <v>35</v>
      </c>
      <c r="C22">
        <v>14</v>
      </c>
      <c r="D22">
        <v>1</v>
      </c>
      <c r="E22">
        <v>0.1048</v>
      </c>
      <c r="F22">
        <v>19.59</v>
      </c>
      <c r="G22">
        <v>0.16847000000000001</v>
      </c>
      <c r="H22" s="23">
        <v>15.47</v>
      </c>
      <c r="N22" s="23"/>
      <c r="T22" s="23"/>
      <c r="Z22" s="23"/>
      <c r="AF22" s="23"/>
    </row>
    <row r="23" spans="1:32" x14ac:dyDescent="0.3">
      <c r="A23" s="49"/>
      <c r="B23">
        <v>40</v>
      </c>
      <c r="C23">
        <v>13</v>
      </c>
      <c r="D23">
        <v>1</v>
      </c>
      <c r="E23">
        <v>0.1048</v>
      </c>
      <c r="F23">
        <v>19.59</v>
      </c>
      <c r="G23">
        <v>0.16847000000000001</v>
      </c>
      <c r="H23" s="23">
        <v>15.47</v>
      </c>
      <c r="N23" s="23"/>
      <c r="T23" s="23"/>
      <c r="Z23" s="23"/>
      <c r="AF23" s="23"/>
    </row>
    <row r="24" spans="1:32" ht="15" thickBot="1" x14ac:dyDescent="0.35">
      <c r="T24" s="23"/>
      <c r="Z24" s="23"/>
      <c r="AF24" s="23"/>
    </row>
    <row r="25" spans="1:32" x14ac:dyDescent="0.3">
      <c r="O25" s="6" t="s">
        <v>20</v>
      </c>
      <c r="P25" s="11" t="s">
        <v>25</v>
      </c>
      <c r="Q25" s="11" t="s">
        <v>24</v>
      </c>
      <c r="R25" s="1" t="s">
        <v>1</v>
      </c>
    </row>
    <row r="26" spans="1:32" x14ac:dyDescent="0.3">
      <c r="O26" s="7" t="s">
        <v>21</v>
      </c>
      <c r="P26" s="12">
        <f>MIN(G16:G23,M13:M19,S12:S20,Y10:Y18,AE9:AE12)</f>
        <v>0.16638</v>
      </c>
      <c r="Q26" s="12">
        <v>2</v>
      </c>
      <c r="R26" s="2">
        <v>11</v>
      </c>
    </row>
    <row r="27" spans="1:32" x14ac:dyDescent="0.3">
      <c r="O27" s="7" t="s">
        <v>22</v>
      </c>
      <c r="P27" s="12">
        <f>MAX(H16:H23,N13:N19,T12:T20,Z10:Z18,AF9:AF12)</f>
        <v>15.58</v>
      </c>
      <c r="Q27" s="12">
        <v>2</v>
      </c>
      <c r="R27" s="2">
        <v>11</v>
      </c>
    </row>
    <row r="28" spans="1:32" x14ac:dyDescent="0.3">
      <c r="O28" s="8" t="s">
        <v>23</v>
      </c>
      <c r="P28" s="13"/>
      <c r="Q28" s="13"/>
      <c r="R28" s="5"/>
    </row>
    <row r="29" spans="1:32" x14ac:dyDescent="0.3">
      <c r="O29" s="9" t="s">
        <v>21</v>
      </c>
      <c r="P29" s="14"/>
      <c r="Q29" s="14"/>
      <c r="R29" s="3"/>
    </row>
    <row r="30" spans="1:32" ht="15" thickBot="1" x14ac:dyDescent="0.35">
      <c r="O30" s="10" t="s">
        <v>22</v>
      </c>
      <c r="P30" s="15"/>
      <c r="Q30" s="15"/>
      <c r="R30" s="4"/>
    </row>
  </sheetData>
  <mergeCells count="2">
    <mergeCell ref="A11:A23"/>
    <mergeCell ref="B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9CC4-74C0-4C92-8E38-D8AE94C1A7C3}">
  <dimension ref="C1:H8"/>
  <sheetViews>
    <sheetView zoomScale="70" zoomScaleNormal="70" workbookViewId="0">
      <selection activeCell="E6" sqref="E6"/>
    </sheetView>
  </sheetViews>
  <sheetFormatPr baseColWidth="10" defaultColWidth="13.21875" defaultRowHeight="14.4" x14ac:dyDescent="0.3"/>
  <sheetData>
    <row r="1" spans="3:8" ht="15" thickBot="1" x14ac:dyDescent="0.35"/>
    <row r="2" spans="3:8" x14ac:dyDescent="0.3">
      <c r="C2" s="40"/>
      <c r="D2" s="41" t="s">
        <v>54</v>
      </c>
      <c r="E2" s="48" t="s">
        <v>55</v>
      </c>
      <c r="F2" s="41" t="s">
        <v>56</v>
      </c>
      <c r="G2" s="41" t="s">
        <v>58</v>
      </c>
      <c r="H2" s="42" t="s">
        <v>57</v>
      </c>
    </row>
    <row r="3" spans="3:8" x14ac:dyDescent="0.3">
      <c r="C3" s="43" t="s">
        <v>51</v>
      </c>
      <c r="D3" s="27">
        <f>MIN(Gapfill_QMASK!G16:G23)</f>
        <v>0.16847000000000001</v>
      </c>
      <c r="E3" s="46">
        <f>MIN(Gapfill_QMASK!M13:M19)</f>
        <v>0.16638</v>
      </c>
      <c r="F3" s="27">
        <f>MIN(Gapfill_QMASK!S12:S20)</f>
        <v>0.17199</v>
      </c>
      <c r="G3" s="27">
        <f>MIN(Gapfill_QMASK!Y10:Y18)</f>
        <v>0.19048000000000001</v>
      </c>
      <c r="H3" s="37">
        <f>MIN(Gapfill_QMASK!AE9:AE12)</f>
        <v>0.21210999999999999</v>
      </c>
    </row>
    <row r="4" spans="3:8" x14ac:dyDescent="0.3">
      <c r="C4" s="44" t="s">
        <v>52</v>
      </c>
      <c r="D4" s="27">
        <f>MAX(Gapfill_QMASK!H16:H23)</f>
        <v>15.47</v>
      </c>
      <c r="E4" s="46">
        <f>MAX(Gapfill_QMASK!N13:N19)</f>
        <v>15.58</v>
      </c>
      <c r="F4" s="27">
        <f>MAX(Gapfill_QMASK!T12:T20)</f>
        <v>15.29</v>
      </c>
      <c r="G4" s="27">
        <f>MAX(Gapfill_QMASK!Z10:Z18)</f>
        <v>14.4</v>
      </c>
      <c r="H4" s="37">
        <f>MAX(Gapfill_QMASK!AF9:AF12)</f>
        <v>13.47</v>
      </c>
    </row>
    <row r="5" spans="3:8" x14ac:dyDescent="0.3">
      <c r="C5" s="44" t="s">
        <v>53</v>
      </c>
      <c r="D5" s="27">
        <f>Gapfill_QMASK!C16</f>
        <v>12</v>
      </c>
      <c r="E5" s="46">
        <f>Gapfill_QMASK!I17</f>
        <v>15</v>
      </c>
      <c r="F5" s="27">
        <f>Gapfill_QMASK!O14</f>
        <v>21</v>
      </c>
      <c r="G5" s="27">
        <f>Gapfill_QMASK!U11</f>
        <v>12</v>
      </c>
      <c r="H5" s="37">
        <f>Gapfill_QMASK!AA10</f>
        <v>23</v>
      </c>
    </row>
    <row r="6" spans="3:8" ht="15" thickBot="1" x14ac:dyDescent="0.35">
      <c r="C6" s="45" t="s">
        <v>1</v>
      </c>
      <c r="D6" s="38">
        <f>Gapfill_QMASK!B16</f>
        <v>10</v>
      </c>
      <c r="E6" s="47">
        <f>Gapfill_QMASK!B17</f>
        <v>11</v>
      </c>
      <c r="F6" s="38">
        <f>Gapfill_QMASK!B14</f>
        <v>8</v>
      </c>
      <c r="G6" s="38">
        <f>Gapfill_QMASK!B11</f>
        <v>3</v>
      </c>
      <c r="H6" s="39">
        <f>Gapfill_QMASK!B10</f>
        <v>2</v>
      </c>
    </row>
    <row r="7" spans="3:8" x14ac:dyDescent="0.3">
      <c r="C7" s="16"/>
      <c r="D7" s="27"/>
      <c r="E7" s="27"/>
      <c r="F7" s="27"/>
      <c r="G7" s="27"/>
      <c r="H7" s="27"/>
    </row>
    <row r="8" spans="3:8" x14ac:dyDescent="0.3">
      <c r="C8" s="16"/>
      <c r="D8" s="27"/>
      <c r="E8" s="27"/>
      <c r="F8" s="27"/>
      <c r="G8" s="27"/>
      <c r="H8" s="2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A60D57878244DB12F7C2C86E06641" ma:contentTypeVersion="16" ma:contentTypeDescription="Crée un document." ma:contentTypeScope="" ma:versionID="1a94c9d76c6025574223731620b86d1a">
  <xsd:schema xmlns:xsd="http://www.w3.org/2001/XMLSchema" xmlns:xs="http://www.w3.org/2001/XMLSchema" xmlns:p="http://schemas.microsoft.com/office/2006/metadata/properties" xmlns:ns2="8d0dd5df-634a-4698-9806-8710833775db" xmlns:ns3="e4047169-6ce9-4228-acb1-0382cbe492ce" targetNamespace="http://schemas.microsoft.com/office/2006/metadata/properties" ma:root="true" ma:fieldsID="a9589d6701540c3e5e2c452cc508917d" ns2:_="" ns3:_="">
    <xsd:import namespace="8d0dd5df-634a-4698-9806-8710833775db"/>
    <xsd:import namespace="e4047169-6ce9-4228-acb1-0382cbe492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dd5df-634a-4698-9806-8710833775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9ab06ea2-2b14-4c82-a9fe-956051591d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47169-6ce9-4228-acb1-0382cbe492c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cb5d03d-8451-467e-959d-a6f84a6e69d7}" ma:internalName="TaxCatchAll" ma:showField="CatchAllData" ma:web="e4047169-6ce9-4228-acb1-0382cbe492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0dd5df-634a-4698-9806-8710833775db">
      <Terms xmlns="http://schemas.microsoft.com/office/infopath/2007/PartnerControls"/>
    </lcf76f155ced4ddcb4097134ff3c332f>
    <TaxCatchAll xmlns="e4047169-6ce9-4228-acb1-0382cbe492ce" xsi:nil="true"/>
  </documentManagement>
</p:properties>
</file>

<file path=customXml/itemProps1.xml><?xml version="1.0" encoding="utf-8"?>
<ds:datastoreItem xmlns:ds="http://schemas.openxmlformats.org/officeDocument/2006/customXml" ds:itemID="{4929700B-4003-47C7-B739-0A5D08F8F5BD}"/>
</file>

<file path=customXml/itemProps2.xml><?xml version="1.0" encoding="utf-8"?>
<ds:datastoreItem xmlns:ds="http://schemas.openxmlformats.org/officeDocument/2006/customXml" ds:itemID="{4E37B99D-EE27-4DA2-88E5-5370F57326B5}"/>
</file>

<file path=customXml/itemProps3.xml><?xml version="1.0" encoding="utf-8"?>
<ds:datastoreItem xmlns:ds="http://schemas.openxmlformats.org/officeDocument/2006/customXml" ds:itemID="{611EDF64-4DCA-4194-BD99-3C9A333F6D7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Gapfill_QMASK</vt:lpstr>
      <vt:lpstr>Comparaisons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m.neuhauser</dc:creator>
  <cp:lastModifiedBy>m.neuhauser</cp:lastModifiedBy>
  <dcterms:created xsi:type="dcterms:W3CDTF">2022-11-22T23:17:49Z</dcterms:created>
  <dcterms:modified xsi:type="dcterms:W3CDTF">2023-01-03T06:19:48Z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0x010100A7EA60D57878244DB12F7C2C86E06641</vt:lpwstr>
  </property>
</Properties>
</file>