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그룹저장소\연구조사센터\001. 연구조사센터 업무자료\2020년\대행1. 제주특별자치도 방문관광객 실태조사(250,000천원)\097. 외국인입도통계\"/>
    </mc:Choice>
  </mc:AlternateContent>
  <bookViews>
    <workbookView xWindow="9705" yWindow="-15" windowWidth="9540" windowHeight="5505" activeTab="12"/>
  </bookViews>
  <sheets>
    <sheet name="표지" sheetId="8" r:id="rId1"/>
    <sheet name="1월" sheetId="10" r:id="rId2"/>
    <sheet name="2월" sheetId="22" r:id="rId3"/>
    <sheet name="3월" sheetId="24" r:id="rId4"/>
    <sheet name="4월" sheetId="25" r:id="rId5"/>
    <sheet name="5월" sheetId="26" r:id="rId6"/>
    <sheet name="6월" sheetId="27" r:id="rId7"/>
    <sheet name="7월" sheetId="28" r:id="rId8"/>
    <sheet name="8월" sheetId="29" r:id="rId9"/>
    <sheet name="9월" sheetId="30" r:id="rId10"/>
    <sheet name="10월" sheetId="31" r:id="rId11"/>
    <sheet name="11월" sheetId="32" r:id="rId12"/>
    <sheet name="12월 " sheetId="33" r:id="rId13"/>
    <sheet name="Sheet1" sheetId="21" r:id="rId14"/>
  </sheets>
  <calcPr calcId="162913"/>
</workbook>
</file>

<file path=xl/calcChain.xml><?xml version="1.0" encoding="utf-8"?>
<calcChain xmlns="http://schemas.openxmlformats.org/spreadsheetml/2006/main">
  <c r="K34" i="33" l="1"/>
  <c r="J34" i="33"/>
  <c r="L34" i="33" s="1"/>
  <c r="I34" i="33"/>
  <c r="F34" i="33"/>
  <c r="K33" i="33"/>
  <c r="J33" i="33"/>
  <c r="L33" i="33" s="1"/>
  <c r="I33" i="33"/>
  <c r="F33" i="33"/>
  <c r="K32" i="33"/>
  <c r="J32" i="33"/>
  <c r="L32" i="33" s="1"/>
  <c r="I32" i="33"/>
  <c r="F32" i="33"/>
  <c r="K31" i="33"/>
  <c r="J31" i="33"/>
  <c r="I31" i="33"/>
  <c r="F31" i="33"/>
  <c r="I30" i="33"/>
  <c r="F30" i="33"/>
  <c r="E30" i="33"/>
  <c r="K30" i="33" s="1"/>
  <c r="D30" i="33"/>
  <c r="J30" i="33" s="1"/>
  <c r="I29" i="33"/>
  <c r="E29" i="33"/>
  <c r="F29" i="33" s="1"/>
  <c r="D29" i="33"/>
  <c r="J29" i="33" s="1"/>
  <c r="K28" i="33"/>
  <c r="J28" i="33"/>
  <c r="L28" i="33" s="1"/>
  <c r="I28" i="33"/>
  <c r="F28" i="33"/>
  <c r="K27" i="33"/>
  <c r="J27" i="33"/>
  <c r="I27" i="33"/>
  <c r="F27" i="33"/>
  <c r="K26" i="33"/>
  <c r="J26" i="33"/>
  <c r="L26" i="33" s="1"/>
  <c r="I26" i="33"/>
  <c r="F26" i="33"/>
  <c r="K25" i="33"/>
  <c r="J25" i="33"/>
  <c r="I25" i="33"/>
  <c r="F25" i="33"/>
  <c r="K24" i="33"/>
  <c r="J24" i="33"/>
  <c r="I24" i="33"/>
  <c r="F24" i="33"/>
  <c r="K23" i="33"/>
  <c r="J23" i="33"/>
  <c r="I23" i="33"/>
  <c r="F23" i="33"/>
  <c r="K22" i="33"/>
  <c r="J22" i="33"/>
  <c r="I22" i="33"/>
  <c r="F22" i="33"/>
  <c r="K21" i="33"/>
  <c r="J21" i="33"/>
  <c r="I21" i="33"/>
  <c r="F21" i="33"/>
  <c r="K20" i="33"/>
  <c r="J20" i="33"/>
  <c r="I20" i="33"/>
  <c r="F20" i="33"/>
  <c r="K19" i="33"/>
  <c r="J19" i="33"/>
  <c r="I19" i="33"/>
  <c r="F19" i="33"/>
  <c r="K18" i="33"/>
  <c r="J18" i="33"/>
  <c r="I18" i="33"/>
  <c r="F18" i="33"/>
  <c r="K17" i="33"/>
  <c r="J17" i="33"/>
  <c r="I17" i="33"/>
  <c r="F17" i="33"/>
  <c r="K16" i="33"/>
  <c r="J16" i="33"/>
  <c r="I16" i="33"/>
  <c r="F16" i="33"/>
  <c r="K15" i="33"/>
  <c r="J15" i="33"/>
  <c r="I15" i="33"/>
  <c r="F15" i="33"/>
  <c r="K14" i="33"/>
  <c r="J14" i="33"/>
  <c r="I14" i="33"/>
  <c r="F14" i="33"/>
  <c r="K13" i="33"/>
  <c r="J13" i="33"/>
  <c r="I13" i="33"/>
  <c r="F13" i="33"/>
  <c r="K12" i="33"/>
  <c r="J12" i="33"/>
  <c r="I12" i="33"/>
  <c r="F12" i="33"/>
  <c r="K11" i="33"/>
  <c r="J11" i="33"/>
  <c r="I11" i="33"/>
  <c r="F11" i="33"/>
  <c r="K10" i="33"/>
  <c r="J10" i="33"/>
  <c r="I10" i="33"/>
  <c r="F10" i="33"/>
  <c r="K9" i="33"/>
  <c r="J9" i="33"/>
  <c r="I9" i="33"/>
  <c r="F9" i="33"/>
  <c r="I8" i="33"/>
  <c r="E8" i="33"/>
  <c r="K8" i="33" s="1"/>
  <c r="D8" i="33"/>
  <c r="F8" i="33" s="1"/>
  <c r="I7" i="33"/>
  <c r="E7" i="33"/>
  <c r="K7" i="33" s="1"/>
  <c r="D7" i="33"/>
  <c r="D5" i="33" s="1"/>
  <c r="J5" i="33" s="1"/>
  <c r="I6" i="33"/>
  <c r="I5" i="33"/>
  <c r="E5" i="33" l="1"/>
  <c r="K5" i="33" s="1"/>
  <c r="L5" i="33" s="1"/>
  <c r="F7" i="33"/>
  <c r="L12" i="33"/>
  <c r="L14" i="33"/>
  <c r="L16" i="33"/>
  <c r="L20" i="33"/>
  <c r="L21" i="33"/>
  <c r="L22" i="33"/>
  <c r="L24" i="33"/>
  <c r="L25" i="33"/>
  <c r="E6" i="33"/>
  <c r="K6" i="33" s="1"/>
  <c r="L9" i="33"/>
  <c r="L10" i="33"/>
  <c r="L11" i="33"/>
  <c r="L13" i="33"/>
  <c r="L15" i="33"/>
  <c r="L17" i="33"/>
  <c r="L18" i="33"/>
  <c r="L31" i="33"/>
  <c r="L23" i="33"/>
  <c r="L27" i="33"/>
  <c r="L19" i="33"/>
  <c r="L30" i="33"/>
  <c r="J8" i="33"/>
  <c r="L8" i="33" s="1"/>
  <c r="K29" i="33"/>
  <c r="L29" i="33" s="1"/>
  <c r="J7" i="33"/>
  <c r="L7" i="33" s="1"/>
  <c r="D6" i="33"/>
  <c r="D30" i="32"/>
  <c r="D29" i="32"/>
  <c r="D29" i="31"/>
  <c r="I31" i="32"/>
  <c r="J27" i="32"/>
  <c r="I19" i="32"/>
  <c r="J11" i="32"/>
  <c r="I25" i="32"/>
  <c r="J17" i="32"/>
  <c r="J9" i="32"/>
  <c r="K34" i="32"/>
  <c r="F34" i="32"/>
  <c r="K33" i="32"/>
  <c r="F33" i="32"/>
  <c r="K32" i="32"/>
  <c r="F32" i="32"/>
  <c r="K31" i="32"/>
  <c r="F31" i="32"/>
  <c r="E30" i="32"/>
  <c r="K30" i="32" s="1"/>
  <c r="E29" i="32"/>
  <c r="K29" i="32" s="1"/>
  <c r="K28" i="32"/>
  <c r="F28" i="32"/>
  <c r="K27" i="32"/>
  <c r="F27" i="32"/>
  <c r="K26" i="32"/>
  <c r="F26" i="32"/>
  <c r="K25" i="32"/>
  <c r="F25" i="32"/>
  <c r="K24" i="32"/>
  <c r="F24" i="32"/>
  <c r="K23" i="32"/>
  <c r="J23" i="32"/>
  <c r="F23" i="32"/>
  <c r="K22" i="32"/>
  <c r="F22" i="32"/>
  <c r="K21" i="32"/>
  <c r="F21" i="32"/>
  <c r="K20" i="32"/>
  <c r="F20" i="32"/>
  <c r="K19" i="32"/>
  <c r="F19" i="32"/>
  <c r="K18" i="32"/>
  <c r="F18" i="32"/>
  <c r="K17" i="32"/>
  <c r="F17" i="32"/>
  <c r="K16" i="32"/>
  <c r="F16" i="32"/>
  <c r="K15" i="32"/>
  <c r="I15" i="32"/>
  <c r="F15" i="32"/>
  <c r="K14" i="32"/>
  <c r="F14" i="32"/>
  <c r="K13" i="32"/>
  <c r="F13" i="32"/>
  <c r="K12" i="32"/>
  <c r="F12" i="32"/>
  <c r="K11" i="32"/>
  <c r="F11" i="32"/>
  <c r="K10" i="32"/>
  <c r="F10" i="32"/>
  <c r="K9" i="32"/>
  <c r="F9" i="32"/>
  <c r="E8" i="32"/>
  <c r="E6" i="32" s="1"/>
  <c r="K6" i="32" s="1"/>
  <c r="D8" i="32"/>
  <c r="E7" i="32"/>
  <c r="D7" i="32"/>
  <c r="I32" i="31"/>
  <c r="J31" i="31"/>
  <c r="I30" i="31"/>
  <c r="J28" i="31"/>
  <c r="I24" i="31"/>
  <c r="I23" i="31"/>
  <c r="J20" i="31"/>
  <c r="I17" i="31"/>
  <c r="I16" i="31"/>
  <c r="I15" i="31"/>
  <c r="J12" i="31"/>
  <c r="K34" i="31"/>
  <c r="F34" i="31"/>
  <c r="K33" i="31"/>
  <c r="F33" i="31"/>
  <c r="K32" i="31"/>
  <c r="F32" i="31"/>
  <c r="K31" i="31"/>
  <c r="I31" i="31"/>
  <c r="F31" i="31"/>
  <c r="E30" i="31"/>
  <c r="K30" i="31" s="1"/>
  <c r="D30" i="31"/>
  <c r="F30" i="31" s="1"/>
  <c r="E29" i="31"/>
  <c r="K29" i="31" s="1"/>
  <c r="F29" i="31"/>
  <c r="K28" i="31"/>
  <c r="I28" i="31"/>
  <c r="F28" i="31"/>
  <c r="K27" i="31"/>
  <c r="J27" i="31"/>
  <c r="I27" i="31"/>
  <c r="F27" i="31"/>
  <c r="K26" i="31"/>
  <c r="F26" i="31"/>
  <c r="K25" i="31"/>
  <c r="F25" i="31"/>
  <c r="K24" i="31"/>
  <c r="J24" i="31"/>
  <c r="F24" i="31"/>
  <c r="K23" i="31"/>
  <c r="J23" i="31"/>
  <c r="F23" i="31"/>
  <c r="K22" i="31"/>
  <c r="F22" i="31"/>
  <c r="K21" i="31"/>
  <c r="I21" i="31"/>
  <c r="F21" i="31"/>
  <c r="K20" i="31"/>
  <c r="I20" i="31"/>
  <c r="F20" i="31"/>
  <c r="K19" i="31"/>
  <c r="J19" i="31"/>
  <c r="I19" i="31"/>
  <c r="F19" i="31"/>
  <c r="K18" i="31"/>
  <c r="F18" i="31"/>
  <c r="K17" i="31"/>
  <c r="F17" i="31"/>
  <c r="K16" i="31"/>
  <c r="J16" i="31"/>
  <c r="F16" i="31"/>
  <c r="K15" i="31"/>
  <c r="J15" i="31"/>
  <c r="F15" i="31"/>
  <c r="K14" i="31"/>
  <c r="F14" i="31"/>
  <c r="K13" i="31"/>
  <c r="I13" i="31"/>
  <c r="F13" i="31"/>
  <c r="K12" i="31"/>
  <c r="I12" i="31"/>
  <c r="F12" i="31"/>
  <c r="K11" i="31"/>
  <c r="J11" i="31"/>
  <c r="I11" i="31"/>
  <c r="F11" i="31"/>
  <c r="K10" i="31"/>
  <c r="F10" i="31"/>
  <c r="K9" i="31"/>
  <c r="F9" i="31"/>
  <c r="E8" i="31"/>
  <c r="D8" i="31"/>
  <c r="E7" i="31"/>
  <c r="K7" i="31" s="1"/>
  <c r="D7" i="31"/>
  <c r="I32" i="30"/>
  <c r="I28" i="30"/>
  <c r="I25" i="30"/>
  <c r="I24" i="30"/>
  <c r="I22" i="30"/>
  <c r="I20" i="30"/>
  <c r="I16" i="30"/>
  <c r="J13" i="30"/>
  <c r="I12" i="30"/>
  <c r="I10" i="30"/>
  <c r="F22" i="30"/>
  <c r="J21" i="30"/>
  <c r="F17" i="30"/>
  <c r="F13" i="30"/>
  <c r="F10" i="30"/>
  <c r="F9" i="30"/>
  <c r="F15" i="30"/>
  <c r="F14" i="30"/>
  <c r="K34" i="30"/>
  <c r="K33" i="30"/>
  <c r="F33" i="30"/>
  <c r="K32" i="30"/>
  <c r="K31" i="30"/>
  <c r="J31" i="30"/>
  <c r="I31" i="30"/>
  <c r="F31" i="30"/>
  <c r="E30" i="30"/>
  <c r="K30" i="30" s="1"/>
  <c r="E29" i="30"/>
  <c r="K29" i="30" s="1"/>
  <c r="D29" i="30"/>
  <c r="K28" i="30"/>
  <c r="K27" i="30"/>
  <c r="I27" i="30"/>
  <c r="K26" i="30"/>
  <c r="K25" i="30"/>
  <c r="K24" i="30"/>
  <c r="K23" i="30"/>
  <c r="I23" i="30"/>
  <c r="F23" i="30"/>
  <c r="K22" i="30"/>
  <c r="K21" i="30"/>
  <c r="F21" i="30"/>
  <c r="K20" i="30"/>
  <c r="K19" i="30"/>
  <c r="F19" i="30"/>
  <c r="K18" i="30"/>
  <c r="F18" i="30"/>
  <c r="K17" i="30"/>
  <c r="K16" i="30"/>
  <c r="K15" i="30"/>
  <c r="J15" i="30"/>
  <c r="I15" i="30"/>
  <c r="K14" i="30"/>
  <c r="K13" i="30"/>
  <c r="K12" i="30"/>
  <c r="K11" i="30"/>
  <c r="I11" i="30"/>
  <c r="K10" i="30"/>
  <c r="K9" i="30"/>
  <c r="J9" i="30"/>
  <c r="E8" i="30"/>
  <c r="K8" i="30" s="1"/>
  <c r="E7" i="30"/>
  <c r="K7" i="30" s="1"/>
  <c r="F5" i="33" l="1"/>
  <c r="J6" i="33"/>
  <c r="L6" i="33" s="1"/>
  <c r="F6" i="33"/>
  <c r="F29" i="32"/>
  <c r="E5" i="32"/>
  <c r="K5" i="32" s="1"/>
  <c r="L11" i="32"/>
  <c r="L9" i="32"/>
  <c r="L23" i="32"/>
  <c r="L17" i="32"/>
  <c r="L27" i="32"/>
  <c r="I9" i="32"/>
  <c r="J15" i="32"/>
  <c r="L15" i="32" s="1"/>
  <c r="I27" i="32"/>
  <c r="I21" i="32"/>
  <c r="I28" i="32"/>
  <c r="I11" i="32"/>
  <c r="J7" i="32"/>
  <c r="J21" i="32"/>
  <c r="L21" i="32" s="1"/>
  <c r="I13" i="32"/>
  <c r="D6" i="32"/>
  <c r="F6" i="32" s="1"/>
  <c r="F30" i="32"/>
  <c r="J31" i="32"/>
  <c r="L31" i="32" s="1"/>
  <c r="J16" i="32"/>
  <c r="L16" i="32" s="1"/>
  <c r="I16" i="32"/>
  <c r="J24" i="32"/>
  <c r="L24" i="32" s="1"/>
  <c r="I24" i="32"/>
  <c r="I12" i="32"/>
  <c r="J12" i="32"/>
  <c r="L12" i="32" s="1"/>
  <c r="I20" i="32"/>
  <c r="J20" i="32"/>
  <c r="L20" i="32" s="1"/>
  <c r="J28" i="32"/>
  <c r="L28" i="32" s="1"/>
  <c r="J25" i="32"/>
  <c r="L25" i="32" s="1"/>
  <c r="J13" i="32"/>
  <c r="L13" i="32" s="1"/>
  <c r="I17" i="32"/>
  <c r="J19" i="32"/>
  <c r="L19" i="32" s="1"/>
  <c r="I23" i="32"/>
  <c r="K8" i="32"/>
  <c r="K7" i="32"/>
  <c r="F8" i="32"/>
  <c r="D5" i="32"/>
  <c r="F7" i="32"/>
  <c r="E6" i="31"/>
  <c r="K6" i="31" s="1"/>
  <c r="F7" i="31"/>
  <c r="E5" i="31"/>
  <c r="K5" i="31" s="1"/>
  <c r="L23" i="31"/>
  <c r="F8" i="31"/>
  <c r="L20" i="31"/>
  <c r="L31" i="31"/>
  <c r="L11" i="31"/>
  <c r="L24" i="31"/>
  <c r="L27" i="31"/>
  <c r="L16" i="31"/>
  <c r="L19" i="31"/>
  <c r="L12" i="31"/>
  <c r="L15" i="31"/>
  <c r="L28" i="31"/>
  <c r="I14" i="31"/>
  <c r="J14" i="31"/>
  <c r="L14" i="31" s="1"/>
  <c r="I34" i="31"/>
  <c r="J34" i="31"/>
  <c r="I22" i="31"/>
  <c r="J22" i="31"/>
  <c r="L22" i="31" s="1"/>
  <c r="J10" i="31"/>
  <c r="L10" i="31" s="1"/>
  <c r="I10" i="31"/>
  <c r="I26" i="31"/>
  <c r="J26" i="31"/>
  <c r="L26" i="31" s="1"/>
  <c r="J9" i="31"/>
  <c r="L9" i="31" s="1"/>
  <c r="J25" i="31"/>
  <c r="L25" i="31" s="1"/>
  <c r="J29" i="31"/>
  <c r="L29" i="31" s="1"/>
  <c r="J30" i="31"/>
  <c r="L30" i="31" s="1"/>
  <c r="I9" i="31"/>
  <c r="I25" i="31"/>
  <c r="I29" i="31"/>
  <c r="J32" i="31"/>
  <c r="L32" i="31" s="1"/>
  <c r="J33" i="31"/>
  <c r="L33" i="31" s="1"/>
  <c r="J7" i="31"/>
  <c r="L7" i="31" s="1"/>
  <c r="J13" i="31"/>
  <c r="L13" i="31" s="1"/>
  <c r="J21" i="31"/>
  <c r="L21" i="31" s="1"/>
  <c r="I33" i="31"/>
  <c r="L34" i="31"/>
  <c r="J17" i="31"/>
  <c r="L17" i="31" s="1"/>
  <c r="K8" i="31"/>
  <c r="D5" i="31"/>
  <c r="D6" i="31"/>
  <c r="F29" i="30"/>
  <c r="E6" i="30"/>
  <c r="K6" i="30" s="1"/>
  <c r="L15" i="30"/>
  <c r="L31" i="30"/>
  <c r="J18" i="30"/>
  <c r="L18" i="30" s="1"/>
  <c r="I18" i="30"/>
  <c r="I29" i="30"/>
  <c r="I30" i="30"/>
  <c r="J25" i="30"/>
  <c r="L25" i="30" s="1"/>
  <c r="I9" i="30"/>
  <c r="I17" i="30"/>
  <c r="I21" i="30"/>
  <c r="J33" i="30"/>
  <c r="L33" i="30" s="1"/>
  <c r="J11" i="30"/>
  <c r="L11" i="30" s="1"/>
  <c r="I13" i="30"/>
  <c r="I19" i="30"/>
  <c r="J27" i="30"/>
  <c r="L27" i="30" s="1"/>
  <c r="I33" i="30"/>
  <c r="I14" i="30"/>
  <c r="I26" i="30"/>
  <c r="J32" i="30"/>
  <c r="L32" i="30" s="1"/>
  <c r="F32" i="30"/>
  <c r="D30" i="30"/>
  <c r="F34" i="30"/>
  <c r="J26" i="30"/>
  <c r="L26" i="30" s="1"/>
  <c r="F26" i="30"/>
  <c r="J10" i="30"/>
  <c r="L10" i="30" s="1"/>
  <c r="D7" i="30"/>
  <c r="J7" i="30" s="1"/>
  <c r="L7" i="30" s="1"/>
  <c r="J17" i="30"/>
  <c r="L17" i="30" s="1"/>
  <c r="F25" i="30"/>
  <c r="L21" i="30"/>
  <c r="F20" i="30"/>
  <c r="J20" i="30"/>
  <c r="L20" i="30" s="1"/>
  <c r="F24" i="30"/>
  <c r="J24" i="30"/>
  <c r="L24" i="30" s="1"/>
  <c r="J12" i="30"/>
  <c r="L12" i="30" s="1"/>
  <c r="F12" i="30"/>
  <c r="J28" i="30"/>
  <c r="L28" i="30" s="1"/>
  <c r="F28" i="30"/>
  <c r="J22" i="30"/>
  <c r="L22" i="30" s="1"/>
  <c r="J23" i="30"/>
  <c r="L23" i="30" s="1"/>
  <c r="F27" i="30"/>
  <c r="F11" i="30"/>
  <c r="L13" i="30"/>
  <c r="J19" i="30"/>
  <c r="L19" i="30" s="1"/>
  <c r="L9" i="30"/>
  <c r="E5" i="30"/>
  <c r="K5" i="30" s="1"/>
  <c r="J29" i="30"/>
  <c r="L29" i="30" s="1"/>
  <c r="L7" i="32" l="1"/>
  <c r="I7" i="32"/>
  <c r="I33" i="32"/>
  <c r="J33" i="32"/>
  <c r="L33" i="32" s="1"/>
  <c r="I32" i="32"/>
  <c r="J32" i="32"/>
  <c r="L32" i="32" s="1"/>
  <c r="I22" i="32"/>
  <c r="J22" i="32"/>
  <c r="L22" i="32" s="1"/>
  <c r="J18" i="32"/>
  <c r="L18" i="32" s="1"/>
  <c r="I18" i="32"/>
  <c r="I14" i="32"/>
  <c r="J14" i="32"/>
  <c r="L14" i="32" s="1"/>
  <c r="I26" i="32"/>
  <c r="J26" i="32"/>
  <c r="L26" i="32" s="1"/>
  <c r="J10" i="32"/>
  <c r="L10" i="32" s="1"/>
  <c r="I10" i="32"/>
  <c r="F5" i="32"/>
  <c r="I18" i="31"/>
  <c r="J18" i="31"/>
  <c r="L18" i="31" s="1"/>
  <c r="I7" i="31"/>
  <c r="F6" i="31"/>
  <c r="J5" i="31"/>
  <c r="L5" i="31" s="1"/>
  <c r="F5" i="31"/>
  <c r="F7" i="30"/>
  <c r="J34" i="30"/>
  <c r="L34" i="30" s="1"/>
  <c r="I34" i="30"/>
  <c r="I8" i="30"/>
  <c r="I7" i="30"/>
  <c r="J14" i="30"/>
  <c r="L14" i="30" s="1"/>
  <c r="J30" i="30"/>
  <c r="L30" i="30" s="1"/>
  <c r="F30" i="30"/>
  <c r="D5" i="30"/>
  <c r="J5" i="30" s="1"/>
  <c r="L5" i="30" s="1"/>
  <c r="F16" i="30"/>
  <c r="J16" i="30"/>
  <c r="L16" i="30" s="1"/>
  <c r="D8" i="30"/>
  <c r="I5" i="32" l="1"/>
  <c r="J5" i="32"/>
  <c r="L5" i="32" s="1"/>
  <c r="I29" i="32"/>
  <c r="J29" i="32"/>
  <c r="L29" i="32" s="1"/>
  <c r="I8" i="32"/>
  <c r="J8" i="32"/>
  <c r="L8" i="32" s="1"/>
  <c r="I34" i="32"/>
  <c r="J34" i="32"/>
  <c r="L34" i="32" s="1"/>
  <c r="I8" i="31"/>
  <c r="J8" i="31"/>
  <c r="L8" i="31" s="1"/>
  <c r="I5" i="31"/>
  <c r="I5" i="30"/>
  <c r="I6" i="30"/>
  <c r="F5" i="30"/>
  <c r="J8" i="30"/>
  <c r="L8" i="30" s="1"/>
  <c r="F8" i="30"/>
  <c r="D6" i="30"/>
  <c r="I34" i="29"/>
  <c r="I6" i="28"/>
  <c r="K34" i="29"/>
  <c r="J34" i="29"/>
  <c r="F34" i="29"/>
  <c r="K33" i="29"/>
  <c r="J33" i="29"/>
  <c r="L33" i="29" s="1"/>
  <c r="F33" i="29"/>
  <c r="K32" i="29"/>
  <c r="J32" i="29"/>
  <c r="I32" i="29"/>
  <c r="F32" i="29"/>
  <c r="K31" i="29"/>
  <c r="J31" i="29"/>
  <c r="I31" i="29"/>
  <c r="F31" i="29"/>
  <c r="E30" i="29"/>
  <c r="K30" i="29" s="1"/>
  <c r="D30" i="29"/>
  <c r="F30" i="29" s="1"/>
  <c r="E29" i="29"/>
  <c r="D29" i="29"/>
  <c r="K28" i="29"/>
  <c r="J28" i="29"/>
  <c r="I28" i="29"/>
  <c r="F28" i="29"/>
  <c r="K27" i="29"/>
  <c r="J27" i="29"/>
  <c r="I27" i="29"/>
  <c r="F27" i="29"/>
  <c r="K26" i="29"/>
  <c r="J26" i="29"/>
  <c r="I26" i="29"/>
  <c r="F26" i="29"/>
  <c r="K25" i="29"/>
  <c r="J25" i="29"/>
  <c r="I25" i="29"/>
  <c r="F25" i="29"/>
  <c r="K24" i="29"/>
  <c r="J24" i="29"/>
  <c r="I24" i="29"/>
  <c r="F24" i="29"/>
  <c r="K23" i="29"/>
  <c r="J23" i="29"/>
  <c r="I23" i="29"/>
  <c r="F23" i="29"/>
  <c r="K22" i="29"/>
  <c r="J22" i="29"/>
  <c r="I22" i="29"/>
  <c r="F22" i="29"/>
  <c r="K21" i="29"/>
  <c r="J21" i="29"/>
  <c r="I21" i="29"/>
  <c r="F21" i="29"/>
  <c r="K20" i="29"/>
  <c r="J20" i="29"/>
  <c r="I20" i="29"/>
  <c r="F20" i="29"/>
  <c r="K19" i="29"/>
  <c r="J19" i="29"/>
  <c r="I19" i="29"/>
  <c r="F19" i="29"/>
  <c r="K18" i="29"/>
  <c r="J18" i="29"/>
  <c r="I18" i="29"/>
  <c r="F18" i="29"/>
  <c r="K17" i="29"/>
  <c r="J17" i="29"/>
  <c r="I17" i="29"/>
  <c r="F17" i="29"/>
  <c r="K16" i="29"/>
  <c r="J16" i="29"/>
  <c r="I16" i="29"/>
  <c r="F16" i="29"/>
  <c r="K15" i="29"/>
  <c r="J15" i="29"/>
  <c r="I15" i="29"/>
  <c r="F15" i="29"/>
  <c r="K14" i="29"/>
  <c r="J14" i="29"/>
  <c r="I14" i="29"/>
  <c r="F14" i="29"/>
  <c r="K13" i="29"/>
  <c r="J13" i="29"/>
  <c r="I13" i="29"/>
  <c r="F13" i="29"/>
  <c r="K12" i="29"/>
  <c r="J12" i="29"/>
  <c r="I12" i="29"/>
  <c r="F12" i="29"/>
  <c r="K11" i="29"/>
  <c r="J11" i="29"/>
  <c r="I11" i="29"/>
  <c r="F11" i="29"/>
  <c r="K10" i="29"/>
  <c r="J10" i="29"/>
  <c r="I10" i="29"/>
  <c r="F10" i="29"/>
  <c r="K9" i="29"/>
  <c r="J9" i="29"/>
  <c r="I9" i="29"/>
  <c r="F9" i="29"/>
  <c r="E8" i="29"/>
  <c r="K8" i="29" s="1"/>
  <c r="D8" i="29"/>
  <c r="I7" i="29"/>
  <c r="E7" i="29"/>
  <c r="K7" i="29" s="1"/>
  <c r="D7" i="29"/>
  <c r="J7" i="29" s="1"/>
  <c r="E5" i="29"/>
  <c r="K5" i="29" s="1"/>
  <c r="I8" i="28"/>
  <c r="I23" i="28"/>
  <c r="J19" i="28"/>
  <c r="K34" i="28"/>
  <c r="J34" i="28"/>
  <c r="I34" i="28"/>
  <c r="F34" i="28"/>
  <c r="K33" i="28"/>
  <c r="J33" i="28"/>
  <c r="I33" i="28"/>
  <c r="F33" i="28"/>
  <c r="K32" i="28"/>
  <c r="J32" i="28"/>
  <c r="I32" i="28"/>
  <c r="F32" i="28"/>
  <c r="K31" i="28"/>
  <c r="J31" i="28"/>
  <c r="I31" i="28"/>
  <c r="F31" i="28"/>
  <c r="I30" i="28"/>
  <c r="E30" i="28"/>
  <c r="K30" i="28" s="1"/>
  <c r="D30" i="28"/>
  <c r="J30" i="28" s="1"/>
  <c r="L30" i="28" s="1"/>
  <c r="I29" i="28"/>
  <c r="E29" i="28"/>
  <c r="K29" i="28" s="1"/>
  <c r="D29" i="28"/>
  <c r="K28" i="28"/>
  <c r="F28" i="28"/>
  <c r="K27" i="28"/>
  <c r="I27" i="28"/>
  <c r="F27" i="28"/>
  <c r="K26" i="28"/>
  <c r="F26" i="28"/>
  <c r="K25" i="28"/>
  <c r="J25" i="28"/>
  <c r="L25" i="28" s="1"/>
  <c r="F25" i="28"/>
  <c r="K24" i="28"/>
  <c r="F24" i="28"/>
  <c r="K23" i="28"/>
  <c r="J23" i="28"/>
  <c r="F23" i="28"/>
  <c r="K22" i="28"/>
  <c r="F22" i="28"/>
  <c r="K21" i="28"/>
  <c r="F21" i="28"/>
  <c r="K20" i="28"/>
  <c r="F20" i="28"/>
  <c r="K19" i="28"/>
  <c r="I19" i="28"/>
  <c r="F19" i="28"/>
  <c r="K18" i="28"/>
  <c r="F18" i="28"/>
  <c r="K17" i="28"/>
  <c r="J17" i="28"/>
  <c r="F17" i="28"/>
  <c r="K16" i="28"/>
  <c r="F16" i="28"/>
  <c r="K15" i="28"/>
  <c r="J15" i="28"/>
  <c r="F15" i="28"/>
  <c r="K14" i="28"/>
  <c r="F14" i="28"/>
  <c r="K13" i="28"/>
  <c r="I13" i="28"/>
  <c r="F13" i="28"/>
  <c r="K12" i="28"/>
  <c r="F12" i="28"/>
  <c r="K11" i="28"/>
  <c r="I11" i="28"/>
  <c r="F11" i="28"/>
  <c r="K10" i="28"/>
  <c r="F10" i="28"/>
  <c r="K9" i="28"/>
  <c r="J9" i="28"/>
  <c r="F9" i="28"/>
  <c r="E8" i="28"/>
  <c r="K8" i="28" s="1"/>
  <c r="D8" i="28"/>
  <c r="F8" i="28" s="1"/>
  <c r="I7" i="28"/>
  <c r="E7" i="28"/>
  <c r="K7" i="28" s="1"/>
  <c r="D7" i="28"/>
  <c r="J7" i="28" s="1"/>
  <c r="E6" i="28"/>
  <c r="K6" i="28" s="1"/>
  <c r="I5" i="28"/>
  <c r="I28" i="27"/>
  <c r="I27" i="27"/>
  <c r="I17" i="27"/>
  <c r="J13" i="27"/>
  <c r="K34" i="27"/>
  <c r="F34" i="27"/>
  <c r="K33" i="27"/>
  <c r="F33" i="27"/>
  <c r="K32" i="27"/>
  <c r="F32" i="27"/>
  <c r="K31" i="27"/>
  <c r="I31" i="27"/>
  <c r="F31" i="27"/>
  <c r="E30" i="27"/>
  <c r="K30" i="27" s="1"/>
  <c r="D30" i="27"/>
  <c r="E29" i="27"/>
  <c r="K29" i="27" s="1"/>
  <c r="D29" i="27"/>
  <c r="F29" i="27" s="1"/>
  <c r="K28" i="27"/>
  <c r="J28" i="27"/>
  <c r="F28" i="27"/>
  <c r="K27" i="27"/>
  <c r="J27" i="27"/>
  <c r="F27" i="27"/>
  <c r="K26" i="27"/>
  <c r="F26" i="27"/>
  <c r="K25" i="27"/>
  <c r="J25" i="27"/>
  <c r="F25" i="27"/>
  <c r="K24" i="27"/>
  <c r="F24" i="27"/>
  <c r="K23" i="27"/>
  <c r="F23" i="27"/>
  <c r="K22" i="27"/>
  <c r="F22" i="27"/>
  <c r="K21" i="27"/>
  <c r="I21" i="27"/>
  <c r="F21" i="27"/>
  <c r="K20" i="27"/>
  <c r="F20" i="27"/>
  <c r="K19" i="27"/>
  <c r="J19" i="27"/>
  <c r="F19" i="27"/>
  <c r="K18" i="27"/>
  <c r="F18" i="27"/>
  <c r="K17" i="27"/>
  <c r="J17" i="27"/>
  <c r="F17" i="27"/>
  <c r="K16" i="27"/>
  <c r="F16" i="27"/>
  <c r="K15" i="27"/>
  <c r="I15" i="27"/>
  <c r="F15" i="27"/>
  <c r="K14" i="27"/>
  <c r="F14" i="27"/>
  <c r="K13" i="27"/>
  <c r="I13" i="27"/>
  <c r="F13" i="27"/>
  <c r="K12" i="27"/>
  <c r="F12" i="27"/>
  <c r="K11" i="27"/>
  <c r="J11" i="27"/>
  <c r="F11" i="27"/>
  <c r="K10" i="27"/>
  <c r="F10" i="27"/>
  <c r="K9" i="27"/>
  <c r="J9" i="27"/>
  <c r="F9" i="27"/>
  <c r="E8" i="27"/>
  <c r="K8" i="27" s="1"/>
  <c r="D8" i="27"/>
  <c r="E7" i="27"/>
  <c r="D7" i="27"/>
  <c r="D5" i="27" s="1"/>
  <c r="I25" i="26"/>
  <c r="I17" i="26"/>
  <c r="I9" i="26"/>
  <c r="K34" i="26"/>
  <c r="F34" i="26"/>
  <c r="K33" i="26"/>
  <c r="F33" i="26"/>
  <c r="K32" i="26"/>
  <c r="F32" i="26"/>
  <c r="K31" i="26"/>
  <c r="F31" i="26"/>
  <c r="E30" i="26"/>
  <c r="K30" i="26" s="1"/>
  <c r="D30" i="26"/>
  <c r="E29" i="26"/>
  <c r="K29" i="26" s="1"/>
  <c r="D29" i="26"/>
  <c r="K28" i="26"/>
  <c r="F28" i="26"/>
  <c r="K27" i="26"/>
  <c r="I27" i="26"/>
  <c r="F27" i="26"/>
  <c r="K26" i="26"/>
  <c r="F26" i="26"/>
  <c r="K25" i="26"/>
  <c r="J25" i="26"/>
  <c r="F25" i="26"/>
  <c r="K24" i="26"/>
  <c r="F24" i="26"/>
  <c r="K23" i="26"/>
  <c r="F23" i="26"/>
  <c r="K22" i="26"/>
  <c r="F22" i="26"/>
  <c r="K21" i="26"/>
  <c r="F21" i="26"/>
  <c r="K20" i="26"/>
  <c r="F20" i="26"/>
  <c r="K19" i="26"/>
  <c r="F19" i="26"/>
  <c r="K18" i="26"/>
  <c r="F18" i="26"/>
  <c r="K17" i="26"/>
  <c r="J17" i="26"/>
  <c r="F17" i="26"/>
  <c r="K16" i="26"/>
  <c r="F16" i="26"/>
  <c r="K15" i="26"/>
  <c r="I15" i="26"/>
  <c r="F15" i="26"/>
  <c r="K14" i="26"/>
  <c r="F14" i="26"/>
  <c r="K13" i="26"/>
  <c r="J13" i="26"/>
  <c r="F13" i="26"/>
  <c r="K12" i="26"/>
  <c r="F12" i="26"/>
  <c r="K11" i="26"/>
  <c r="F11" i="26"/>
  <c r="K10" i="26"/>
  <c r="F10" i="26"/>
  <c r="K9" i="26"/>
  <c r="J9" i="26"/>
  <c r="F9" i="26"/>
  <c r="E8" i="26"/>
  <c r="K8" i="26" s="1"/>
  <c r="D8" i="26"/>
  <c r="E7" i="26"/>
  <c r="K7" i="26" s="1"/>
  <c r="D7" i="26"/>
  <c r="K34" i="25"/>
  <c r="J34" i="25"/>
  <c r="L34" i="25" s="1"/>
  <c r="I34" i="25"/>
  <c r="F34" i="25"/>
  <c r="K33" i="25"/>
  <c r="J33" i="25"/>
  <c r="I33" i="25"/>
  <c r="F33" i="25"/>
  <c r="K32" i="25"/>
  <c r="J32" i="25"/>
  <c r="L32" i="25" s="1"/>
  <c r="I32" i="25"/>
  <c r="F32" i="25"/>
  <c r="K31" i="25"/>
  <c r="J31" i="25"/>
  <c r="L31" i="25" s="1"/>
  <c r="I31" i="25"/>
  <c r="F31" i="25"/>
  <c r="I30" i="25"/>
  <c r="E30" i="25"/>
  <c r="K30" i="25" s="1"/>
  <c r="D30" i="25"/>
  <c r="J30" i="25" s="1"/>
  <c r="I29" i="25"/>
  <c r="E29" i="25"/>
  <c r="K29" i="25" s="1"/>
  <c r="D29" i="25"/>
  <c r="F29" i="25" s="1"/>
  <c r="K28" i="25"/>
  <c r="J28" i="25"/>
  <c r="I28" i="25"/>
  <c r="F28" i="25"/>
  <c r="K27" i="25"/>
  <c r="J27" i="25"/>
  <c r="I27" i="25"/>
  <c r="F27" i="25"/>
  <c r="K26" i="25"/>
  <c r="J26" i="25"/>
  <c r="I26" i="25"/>
  <c r="F26" i="25"/>
  <c r="K25" i="25"/>
  <c r="J25" i="25"/>
  <c r="I25" i="25"/>
  <c r="F25" i="25"/>
  <c r="K24" i="25"/>
  <c r="J24" i="25"/>
  <c r="I24" i="25"/>
  <c r="F24" i="25"/>
  <c r="K23" i="25"/>
  <c r="J23" i="25"/>
  <c r="I23" i="25"/>
  <c r="F23" i="25"/>
  <c r="K22" i="25"/>
  <c r="J22" i="25"/>
  <c r="I22" i="25"/>
  <c r="F22" i="25"/>
  <c r="K21" i="25"/>
  <c r="J21" i="25"/>
  <c r="I21" i="25"/>
  <c r="F21" i="25"/>
  <c r="K20" i="25"/>
  <c r="J20" i="25"/>
  <c r="I20" i="25"/>
  <c r="F20" i="25"/>
  <c r="K19" i="25"/>
  <c r="J19" i="25"/>
  <c r="I19" i="25"/>
  <c r="F19" i="25"/>
  <c r="K18" i="25"/>
  <c r="J18" i="25"/>
  <c r="I18" i="25"/>
  <c r="F18" i="25"/>
  <c r="K17" i="25"/>
  <c r="J17" i="25"/>
  <c r="I17" i="25"/>
  <c r="F17" i="25"/>
  <c r="K16" i="25"/>
  <c r="J16" i="25"/>
  <c r="I16" i="25"/>
  <c r="F16" i="25"/>
  <c r="K15" i="25"/>
  <c r="J15" i="25"/>
  <c r="I15" i="25"/>
  <c r="F15" i="25"/>
  <c r="K14" i="25"/>
  <c r="J14" i="25"/>
  <c r="I14" i="25"/>
  <c r="F14" i="25"/>
  <c r="K13" i="25"/>
  <c r="J13" i="25"/>
  <c r="I13" i="25"/>
  <c r="F13" i="25"/>
  <c r="K12" i="25"/>
  <c r="J12" i="25"/>
  <c r="I12" i="25"/>
  <c r="F12" i="25"/>
  <c r="K11" i="25"/>
  <c r="J11" i="25"/>
  <c r="I11" i="25"/>
  <c r="F11" i="25"/>
  <c r="K10" i="25"/>
  <c r="J10" i="25"/>
  <c r="I10" i="25"/>
  <c r="F10" i="25"/>
  <c r="K9" i="25"/>
  <c r="J9" i="25"/>
  <c r="I9" i="25"/>
  <c r="F9" i="25"/>
  <c r="I8" i="25"/>
  <c r="E8" i="25"/>
  <c r="K8" i="25" s="1"/>
  <c r="D8" i="25"/>
  <c r="I7" i="25"/>
  <c r="E7" i="25"/>
  <c r="K7" i="25" s="1"/>
  <c r="D7" i="25"/>
  <c r="J7" i="25" s="1"/>
  <c r="I6" i="25"/>
  <c r="I5" i="25"/>
  <c r="K34" i="24"/>
  <c r="J34" i="24"/>
  <c r="I34" i="24"/>
  <c r="F34" i="24"/>
  <c r="K33" i="24"/>
  <c r="J33" i="24"/>
  <c r="I33" i="24"/>
  <c r="F33" i="24"/>
  <c r="K32" i="24"/>
  <c r="J32" i="24"/>
  <c r="I32" i="24"/>
  <c r="F32" i="24"/>
  <c r="K31" i="24"/>
  <c r="J31" i="24"/>
  <c r="I31" i="24"/>
  <c r="F31" i="24"/>
  <c r="I30" i="24"/>
  <c r="E30" i="24"/>
  <c r="K30" i="24" s="1"/>
  <c r="D30" i="24"/>
  <c r="J30" i="24" s="1"/>
  <c r="I29" i="24"/>
  <c r="E29" i="24"/>
  <c r="K29" i="24" s="1"/>
  <c r="D29" i="24"/>
  <c r="J29" i="24" s="1"/>
  <c r="K28" i="24"/>
  <c r="J28" i="24"/>
  <c r="I28" i="24"/>
  <c r="F28" i="24"/>
  <c r="K27" i="24"/>
  <c r="J27" i="24"/>
  <c r="I27" i="24"/>
  <c r="F27" i="24"/>
  <c r="K26" i="24"/>
  <c r="J26" i="24"/>
  <c r="I26" i="24"/>
  <c r="F26" i="24"/>
  <c r="K25" i="24"/>
  <c r="J25" i="24"/>
  <c r="I25" i="24"/>
  <c r="F25" i="24"/>
  <c r="K24" i="24"/>
  <c r="J24" i="24"/>
  <c r="I24" i="24"/>
  <c r="F24" i="24"/>
  <c r="K23" i="24"/>
  <c r="J23" i="24"/>
  <c r="I23" i="24"/>
  <c r="F23" i="24"/>
  <c r="K22" i="24"/>
  <c r="J22" i="24"/>
  <c r="I22" i="24"/>
  <c r="F22" i="24"/>
  <c r="K21" i="24"/>
  <c r="J21" i="24"/>
  <c r="I21" i="24"/>
  <c r="F21" i="24"/>
  <c r="K20" i="24"/>
  <c r="J20" i="24"/>
  <c r="I20" i="24"/>
  <c r="F20" i="24"/>
  <c r="K19" i="24"/>
  <c r="J19" i="24"/>
  <c r="I19" i="24"/>
  <c r="F19" i="24"/>
  <c r="K18" i="24"/>
  <c r="J18" i="24"/>
  <c r="I18" i="24"/>
  <c r="F18" i="24"/>
  <c r="K17" i="24"/>
  <c r="J17" i="24"/>
  <c r="I17" i="24"/>
  <c r="F17" i="24"/>
  <c r="K16" i="24"/>
  <c r="J16" i="24"/>
  <c r="I16" i="24"/>
  <c r="F16" i="24"/>
  <c r="K15" i="24"/>
  <c r="J15" i="24"/>
  <c r="I15" i="24"/>
  <c r="F15" i="24"/>
  <c r="K14" i="24"/>
  <c r="J14" i="24"/>
  <c r="I14" i="24"/>
  <c r="F14" i="24"/>
  <c r="K13" i="24"/>
  <c r="J13" i="24"/>
  <c r="I13" i="24"/>
  <c r="F13" i="24"/>
  <c r="K12" i="24"/>
  <c r="J12" i="24"/>
  <c r="I12" i="24"/>
  <c r="F12" i="24"/>
  <c r="K11" i="24"/>
  <c r="J11" i="24"/>
  <c r="I11" i="24"/>
  <c r="F11" i="24"/>
  <c r="K10" i="24"/>
  <c r="J10" i="24"/>
  <c r="I10" i="24"/>
  <c r="F10" i="24"/>
  <c r="K9" i="24"/>
  <c r="J9" i="24"/>
  <c r="I9" i="24"/>
  <c r="F9" i="24"/>
  <c r="I8" i="24"/>
  <c r="E8" i="24"/>
  <c r="D8" i="24"/>
  <c r="J8" i="24" s="1"/>
  <c r="I7" i="24"/>
  <c r="E7" i="24"/>
  <c r="K7" i="24" s="1"/>
  <c r="D7" i="24"/>
  <c r="J7" i="24" s="1"/>
  <c r="I6" i="24"/>
  <c r="I5" i="24"/>
  <c r="I30" i="32" l="1"/>
  <c r="J30" i="32"/>
  <c r="L30" i="32" s="1"/>
  <c r="I6" i="32"/>
  <c r="J6" i="32"/>
  <c r="L6" i="32" s="1"/>
  <c r="D6" i="26"/>
  <c r="F7" i="25"/>
  <c r="L14" i="25"/>
  <c r="L17" i="25"/>
  <c r="L18" i="25"/>
  <c r="L21" i="25"/>
  <c r="L25" i="25"/>
  <c r="I6" i="31"/>
  <c r="J6" i="31"/>
  <c r="L6" i="31" s="1"/>
  <c r="J6" i="30"/>
  <c r="L6" i="30" s="1"/>
  <c r="F6" i="30"/>
  <c r="F29" i="29"/>
  <c r="F8" i="29"/>
  <c r="L18" i="29"/>
  <c r="L20" i="29"/>
  <c r="L21" i="29"/>
  <c r="L22" i="29"/>
  <c r="L24" i="29"/>
  <c r="L25" i="29"/>
  <c r="L26" i="29"/>
  <c r="L28" i="29"/>
  <c r="L9" i="29"/>
  <c r="L10" i="29"/>
  <c r="L12" i="29"/>
  <c r="L13" i="29"/>
  <c r="L14" i="29"/>
  <c r="L16" i="29"/>
  <c r="L17" i="29"/>
  <c r="L7" i="29"/>
  <c r="L32" i="29"/>
  <c r="L34" i="29"/>
  <c r="L15" i="29"/>
  <c r="L19" i="29"/>
  <c r="I8" i="29"/>
  <c r="I33" i="29"/>
  <c r="L11" i="29"/>
  <c r="L27" i="29"/>
  <c r="L23" i="29"/>
  <c r="L31" i="29"/>
  <c r="K29" i="29"/>
  <c r="J8" i="29"/>
  <c r="L8" i="29" s="1"/>
  <c r="D5" i="29"/>
  <c r="E6" i="29"/>
  <c r="K6" i="29" s="1"/>
  <c r="F7" i="29"/>
  <c r="D6" i="29"/>
  <c r="F29" i="28"/>
  <c r="L32" i="28"/>
  <c r="L33" i="28"/>
  <c r="L34" i="28"/>
  <c r="E5" i="28"/>
  <c r="K5" i="28" s="1"/>
  <c r="L9" i="28"/>
  <c r="L17" i="28"/>
  <c r="L15" i="28"/>
  <c r="D5" i="28"/>
  <c r="F5" i="28" s="1"/>
  <c r="F7" i="28"/>
  <c r="D6" i="28"/>
  <c r="J6" i="28" s="1"/>
  <c r="L6" i="28" s="1"/>
  <c r="L31" i="28"/>
  <c r="L23" i="28"/>
  <c r="L19" i="28"/>
  <c r="L7" i="28"/>
  <c r="J10" i="28"/>
  <c r="L10" i="28" s="1"/>
  <c r="I10" i="28"/>
  <c r="I18" i="28"/>
  <c r="J18" i="28"/>
  <c r="L18" i="28" s="1"/>
  <c r="I26" i="28"/>
  <c r="J26" i="28"/>
  <c r="L26" i="28" s="1"/>
  <c r="I16" i="28"/>
  <c r="J16" i="28"/>
  <c r="L16" i="28" s="1"/>
  <c r="I14" i="28"/>
  <c r="J14" i="28"/>
  <c r="L14" i="28" s="1"/>
  <c r="I22" i="28"/>
  <c r="J22" i="28"/>
  <c r="L22" i="28" s="1"/>
  <c r="J12" i="28"/>
  <c r="L12" i="28" s="1"/>
  <c r="I12" i="28"/>
  <c r="I28" i="28"/>
  <c r="J28" i="28"/>
  <c r="L28" i="28" s="1"/>
  <c r="I21" i="28"/>
  <c r="J11" i="28"/>
  <c r="L11" i="28" s="1"/>
  <c r="J13" i="28"/>
  <c r="L13" i="28" s="1"/>
  <c r="I15" i="28"/>
  <c r="I17" i="28"/>
  <c r="J27" i="28"/>
  <c r="L27" i="28" s="1"/>
  <c r="I9" i="28"/>
  <c r="J21" i="28"/>
  <c r="L21" i="28" s="1"/>
  <c r="I25" i="28"/>
  <c r="J5" i="28"/>
  <c r="L5" i="28" s="1"/>
  <c r="J8" i="28"/>
  <c r="L8" i="28" s="1"/>
  <c r="F30" i="28"/>
  <c r="J29" i="28"/>
  <c r="L29" i="28" s="1"/>
  <c r="D6" i="27"/>
  <c r="E6" i="27"/>
  <c r="K6" i="27" s="1"/>
  <c r="L27" i="27"/>
  <c r="F7" i="27"/>
  <c r="F8" i="27"/>
  <c r="L28" i="27"/>
  <c r="L11" i="27"/>
  <c r="L19" i="27"/>
  <c r="I22" i="27"/>
  <c r="J22" i="27"/>
  <c r="L22" i="27" s="1"/>
  <c r="J12" i="27"/>
  <c r="L12" i="27" s="1"/>
  <c r="I12" i="27"/>
  <c r="I20" i="27"/>
  <c r="J20" i="27"/>
  <c r="L20" i="27" s="1"/>
  <c r="J10" i="27"/>
  <c r="L10" i="27" s="1"/>
  <c r="I10" i="27"/>
  <c r="J26" i="27"/>
  <c r="L26" i="27" s="1"/>
  <c r="I26" i="27"/>
  <c r="J16" i="27"/>
  <c r="L16" i="27" s="1"/>
  <c r="I16" i="27"/>
  <c r="I24" i="27"/>
  <c r="J24" i="27"/>
  <c r="L24" i="27" s="1"/>
  <c r="I32" i="27"/>
  <c r="J32" i="27"/>
  <c r="L32" i="27" s="1"/>
  <c r="J7" i="27"/>
  <c r="I9" i="27"/>
  <c r="I11" i="27"/>
  <c r="L17" i="27"/>
  <c r="J21" i="27"/>
  <c r="L21" i="27" s="1"/>
  <c r="J23" i="27"/>
  <c r="L23" i="27" s="1"/>
  <c r="I25" i="27"/>
  <c r="J31" i="27"/>
  <c r="L31" i="27" s="1"/>
  <c r="I23" i="27"/>
  <c r="L13" i="27"/>
  <c r="L9" i="27"/>
  <c r="J15" i="27"/>
  <c r="L15" i="27" s="1"/>
  <c r="I19" i="27"/>
  <c r="L25" i="27"/>
  <c r="F30" i="27"/>
  <c r="K7" i="27"/>
  <c r="L7" i="27" s="1"/>
  <c r="E5" i="27"/>
  <c r="K5" i="27" s="1"/>
  <c r="F6" i="27"/>
  <c r="J29" i="27"/>
  <c r="L29" i="27" s="1"/>
  <c r="F29" i="26"/>
  <c r="L25" i="26"/>
  <c r="F8" i="26"/>
  <c r="F7" i="26"/>
  <c r="E6" i="26"/>
  <c r="K6" i="26" s="1"/>
  <c r="D5" i="26"/>
  <c r="L17" i="26"/>
  <c r="L13" i="26"/>
  <c r="L9" i="26"/>
  <c r="J14" i="26"/>
  <c r="L14" i="26" s="1"/>
  <c r="I14" i="26"/>
  <c r="I8" i="26"/>
  <c r="I7" i="26"/>
  <c r="I32" i="26"/>
  <c r="J32" i="26"/>
  <c r="L32" i="26" s="1"/>
  <c r="J24" i="26"/>
  <c r="L24" i="26" s="1"/>
  <c r="I24" i="26"/>
  <c r="I12" i="26"/>
  <c r="J12" i="26"/>
  <c r="L12" i="26" s="1"/>
  <c r="I20" i="26"/>
  <c r="J20" i="26"/>
  <c r="L20" i="26" s="1"/>
  <c r="I28" i="26"/>
  <c r="J28" i="26"/>
  <c r="L28" i="26" s="1"/>
  <c r="J16" i="26"/>
  <c r="L16" i="26" s="1"/>
  <c r="I16" i="26"/>
  <c r="J11" i="26"/>
  <c r="L11" i="26" s="1"/>
  <c r="I13" i="26"/>
  <c r="J19" i="26"/>
  <c r="L19" i="26" s="1"/>
  <c r="I21" i="26"/>
  <c r="J27" i="26"/>
  <c r="L27" i="26" s="1"/>
  <c r="J7" i="26"/>
  <c r="L7" i="26" s="1"/>
  <c r="J8" i="26"/>
  <c r="L8" i="26" s="1"/>
  <c r="J21" i="26"/>
  <c r="L21" i="26" s="1"/>
  <c r="I23" i="26"/>
  <c r="I11" i="26"/>
  <c r="I19" i="26"/>
  <c r="J31" i="26"/>
  <c r="L31" i="26" s="1"/>
  <c r="J15" i="26"/>
  <c r="L15" i="26" s="1"/>
  <c r="J23" i="26"/>
  <c r="L23" i="26" s="1"/>
  <c r="I31" i="26"/>
  <c r="E5" i="26"/>
  <c r="K5" i="26" s="1"/>
  <c r="F30" i="26"/>
  <c r="L9" i="25"/>
  <c r="L11" i="25"/>
  <c r="L12" i="25"/>
  <c r="L13" i="25"/>
  <c r="E6" i="25"/>
  <c r="K6" i="25" s="1"/>
  <c r="L33" i="25"/>
  <c r="E5" i="25"/>
  <c r="K5" i="25" s="1"/>
  <c r="F8" i="25"/>
  <c r="L19" i="25"/>
  <c r="L20" i="25"/>
  <c r="L22" i="25"/>
  <c r="L23" i="25"/>
  <c r="L24" i="25"/>
  <c r="L26" i="25"/>
  <c r="L27" i="25"/>
  <c r="L28" i="25"/>
  <c r="D5" i="25"/>
  <c r="J5" i="25" s="1"/>
  <c r="L10" i="25"/>
  <c r="L15" i="25"/>
  <c r="L16" i="25"/>
  <c r="L30" i="25"/>
  <c r="L7" i="25"/>
  <c r="J8" i="25"/>
  <c r="L8" i="25" s="1"/>
  <c r="F30" i="25"/>
  <c r="J29" i="25"/>
  <c r="L29" i="25" s="1"/>
  <c r="D6" i="25"/>
  <c r="L31" i="24"/>
  <c r="L33" i="24"/>
  <c r="L34" i="24"/>
  <c r="F29" i="24"/>
  <c r="L7" i="24"/>
  <c r="L9" i="24"/>
  <c r="L10" i="24"/>
  <c r="L11" i="24"/>
  <c r="L13" i="24"/>
  <c r="L14" i="24"/>
  <c r="L15" i="24"/>
  <c r="L19" i="24"/>
  <c r="L23" i="24"/>
  <c r="L25" i="24"/>
  <c r="L26" i="24"/>
  <c r="L27" i="24"/>
  <c r="L16" i="24"/>
  <c r="L20" i="24"/>
  <c r="D6" i="24"/>
  <c r="J6" i="24" s="1"/>
  <c r="F8" i="24"/>
  <c r="L22" i="24"/>
  <c r="L12" i="24"/>
  <c r="L17" i="24"/>
  <c r="L18" i="24"/>
  <c r="L28" i="24"/>
  <c r="L32" i="24"/>
  <c r="L24" i="24"/>
  <c r="L21" i="24"/>
  <c r="L29" i="24"/>
  <c r="L30" i="24"/>
  <c r="E5" i="24"/>
  <c r="K5" i="24" s="1"/>
  <c r="F30" i="24"/>
  <c r="D5" i="24"/>
  <c r="E6" i="24"/>
  <c r="K6" i="24" s="1"/>
  <c r="F7" i="24"/>
  <c r="K8" i="24"/>
  <c r="L8" i="24" s="1"/>
  <c r="L6" i="24" l="1"/>
  <c r="I29" i="29"/>
  <c r="J29" i="29"/>
  <c r="L29" i="29" s="1"/>
  <c r="F6" i="29"/>
  <c r="F5" i="29"/>
  <c r="F6" i="28"/>
  <c r="J20" i="28"/>
  <c r="L20" i="28" s="1"/>
  <c r="I20" i="28"/>
  <c r="I24" i="28"/>
  <c r="J24" i="28"/>
  <c r="L24" i="28" s="1"/>
  <c r="F5" i="27"/>
  <c r="J14" i="27"/>
  <c r="L14" i="27" s="1"/>
  <c r="I14" i="27"/>
  <c r="I18" i="27"/>
  <c r="J18" i="27"/>
  <c r="L18" i="27" s="1"/>
  <c r="I29" i="27"/>
  <c r="I33" i="27"/>
  <c r="J33" i="27"/>
  <c r="L33" i="27" s="1"/>
  <c r="I7" i="27"/>
  <c r="F6" i="26"/>
  <c r="I18" i="26"/>
  <c r="J18" i="26"/>
  <c r="L18" i="26" s="1"/>
  <c r="I5" i="26"/>
  <c r="J22" i="26"/>
  <c r="L22" i="26" s="1"/>
  <c r="I22" i="26"/>
  <c r="I29" i="26"/>
  <c r="I26" i="26"/>
  <c r="J26" i="26"/>
  <c r="L26" i="26" s="1"/>
  <c r="I33" i="26"/>
  <c r="J33" i="26"/>
  <c r="L33" i="26" s="1"/>
  <c r="I10" i="26"/>
  <c r="J10" i="26"/>
  <c r="L10" i="26" s="1"/>
  <c r="J29" i="26"/>
  <c r="L29" i="26" s="1"/>
  <c r="J5" i="26"/>
  <c r="L5" i="26" s="1"/>
  <c r="F5" i="26"/>
  <c r="L5" i="25"/>
  <c r="F5" i="25"/>
  <c r="J6" i="25"/>
  <c r="L6" i="25" s="1"/>
  <c r="F6" i="25"/>
  <c r="F6" i="24"/>
  <c r="J5" i="24"/>
  <c r="L5" i="24" s="1"/>
  <c r="F5" i="24"/>
  <c r="I5" i="29" l="1"/>
  <c r="I30" i="29"/>
  <c r="J30" i="29"/>
  <c r="L30" i="29" s="1"/>
  <c r="J5" i="29"/>
  <c r="L5" i="29" s="1"/>
  <c r="I8" i="27"/>
  <c r="J8" i="27"/>
  <c r="L8" i="27" s="1"/>
  <c r="I30" i="27"/>
  <c r="J30" i="27"/>
  <c r="L30" i="27" s="1"/>
  <c r="I34" i="27"/>
  <c r="J34" i="27"/>
  <c r="L34" i="27" s="1"/>
  <c r="I5" i="27"/>
  <c r="J5" i="27"/>
  <c r="L5" i="27" s="1"/>
  <c r="J34" i="26"/>
  <c r="L34" i="26" s="1"/>
  <c r="I34" i="26"/>
  <c r="I30" i="26"/>
  <c r="J30" i="26"/>
  <c r="L30" i="26" s="1"/>
  <c r="I6" i="26"/>
  <c r="J6" i="26"/>
  <c r="L6" i="26" s="1"/>
  <c r="I33" i="22"/>
  <c r="I32" i="22"/>
  <c r="I34" i="22"/>
  <c r="I31" i="22"/>
  <c r="I30" i="22"/>
  <c r="I29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10" i="22"/>
  <c r="I9" i="22"/>
  <c r="I8" i="22"/>
  <c r="I7" i="22"/>
  <c r="I6" i="22"/>
  <c r="I5" i="22"/>
  <c r="I6" i="29" l="1"/>
  <c r="J6" i="29"/>
  <c r="L6" i="29" s="1"/>
  <c r="I6" i="27"/>
  <c r="J6" i="27"/>
  <c r="L6" i="27" s="1"/>
  <c r="I33" i="10"/>
  <c r="I32" i="10"/>
  <c r="I31" i="10"/>
  <c r="I30" i="10"/>
  <c r="I2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9" i="10"/>
  <c r="I8" i="10"/>
  <c r="I7" i="10"/>
  <c r="I34" i="10"/>
  <c r="I6" i="10"/>
  <c r="I5" i="10"/>
  <c r="K34" i="22" l="1"/>
  <c r="J34" i="22"/>
  <c r="F34" i="22"/>
  <c r="K33" i="22"/>
  <c r="J33" i="22"/>
  <c r="F33" i="22"/>
  <c r="K32" i="22"/>
  <c r="J32" i="22"/>
  <c r="F32" i="22"/>
  <c r="K31" i="22"/>
  <c r="J31" i="22"/>
  <c r="F31" i="22"/>
  <c r="E30" i="22"/>
  <c r="K30" i="22" s="1"/>
  <c r="D30" i="22"/>
  <c r="E29" i="22"/>
  <c r="K29" i="22" s="1"/>
  <c r="D29" i="22"/>
  <c r="K28" i="22"/>
  <c r="J28" i="22"/>
  <c r="F28" i="22"/>
  <c r="K27" i="22"/>
  <c r="J27" i="22"/>
  <c r="F27" i="22"/>
  <c r="K26" i="22"/>
  <c r="J26" i="22"/>
  <c r="F26" i="22"/>
  <c r="K25" i="22"/>
  <c r="J25" i="22"/>
  <c r="F25" i="22"/>
  <c r="K24" i="22"/>
  <c r="J24" i="22"/>
  <c r="F24" i="22"/>
  <c r="K23" i="22"/>
  <c r="J23" i="22"/>
  <c r="F23" i="22"/>
  <c r="K22" i="22"/>
  <c r="J22" i="22"/>
  <c r="F22" i="22"/>
  <c r="K21" i="22"/>
  <c r="J21" i="22"/>
  <c r="F21" i="22"/>
  <c r="K20" i="22"/>
  <c r="J20" i="22"/>
  <c r="F20" i="22"/>
  <c r="K19" i="22"/>
  <c r="J19" i="22"/>
  <c r="F19" i="22"/>
  <c r="K18" i="22"/>
  <c r="J18" i="22"/>
  <c r="F18" i="22"/>
  <c r="K17" i="22"/>
  <c r="J17" i="22"/>
  <c r="F17" i="22"/>
  <c r="K16" i="22"/>
  <c r="J16" i="22"/>
  <c r="F16" i="22"/>
  <c r="K15" i="22"/>
  <c r="J15" i="22"/>
  <c r="F15" i="22"/>
  <c r="K14" i="22"/>
  <c r="J14" i="22"/>
  <c r="F14" i="22"/>
  <c r="K13" i="22"/>
  <c r="J13" i="22"/>
  <c r="F13" i="22"/>
  <c r="K12" i="22"/>
  <c r="J12" i="22"/>
  <c r="F12" i="22"/>
  <c r="K11" i="22"/>
  <c r="J11" i="22"/>
  <c r="F11" i="22"/>
  <c r="K10" i="22"/>
  <c r="J10" i="22"/>
  <c r="F10" i="22"/>
  <c r="K9" i="22"/>
  <c r="J9" i="22"/>
  <c r="F9" i="22"/>
  <c r="E8" i="22"/>
  <c r="K8" i="22" s="1"/>
  <c r="D8" i="22"/>
  <c r="J8" i="22" s="1"/>
  <c r="E7" i="22"/>
  <c r="E5" i="22" s="1"/>
  <c r="K5" i="22" s="1"/>
  <c r="D7" i="22"/>
  <c r="J7" i="22" s="1"/>
  <c r="E6" i="22" l="1"/>
  <c r="K6" i="22" s="1"/>
  <c r="L28" i="22"/>
  <c r="F30" i="22"/>
  <c r="F29" i="22"/>
  <c r="L31" i="22"/>
  <c r="L32" i="22"/>
  <c r="L33" i="22"/>
  <c r="L34" i="22"/>
  <c r="L9" i="22"/>
  <c r="L10" i="22"/>
  <c r="L11" i="22"/>
  <c r="L12" i="22"/>
  <c r="L13" i="22"/>
  <c r="L14" i="22"/>
  <c r="L15" i="22"/>
  <c r="L17" i="22"/>
  <c r="L18" i="22"/>
  <c r="L19" i="22"/>
  <c r="L20" i="22"/>
  <c r="L21" i="22"/>
  <c r="L22" i="22"/>
  <c r="L23" i="22"/>
  <c r="L24" i="22"/>
  <c r="L25" i="22"/>
  <c r="L26" i="22"/>
  <c r="L27" i="22"/>
  <c r="L8" i="22"/>
  <c r="D6" i="22"/>
  <c r="F6" i="22" s="1"/>
  <c r="D5" i="22"/>
  <c r="F5" i="22" s="1"/>
  <c r="F7" i="22"/>
  <c r="F8" i="22"/>
  <c r="J29" i="22"/>
  <c r="L29" i="22" s="1"/>
  <c r="K7" i="22"/>
  <c r="L7" i="22" s="1"/>
  <c r="J30" i="22"/>
  <c r="L30" i="22" s="1"/>
  <c r="J34" i="10"/>
  <c r="K34" i="10"/>
  <c r="J33" i="10"/>
  <c r="K33" i="10"/>
  <c r="J32" i="10"/>
  <c r="K32" i="10"/>
  <c r="J31" i="10"/>
  <c r="K31" i="10"/>
  <c r="J28" i="10"/>
  <c r="K28" i="10"/>
  <c r="J12" i="10"/>
  <c r="K12" i="10"/>
  <c r="J13" i="10"/>
  <c r="K13" i="10"/>
  <c r="J14" i="10"/>
  <c r="K14" i="10"/>
  <c r="J15" i="10"/>
  <c r="K15" i="10"/>
  <c r="J16" i="10"/>
  <c r="K16" i="10"/>
  <c r="J17" i="10"/>
  <c r="K17" i="10"/>
  <c r="J18" i="10"/>
  <c r="K18" i="10"/>
  <c r="J19" i="10"/>
  <c r="K19" i="10"/>
  <c r="J20" i="10"/>
  <c r="K20" i="10"/>
  <c r="J21" i="10"/>
  <c r="K21" i="10"/>
  <c r="J22" i="10"/>
  <c r="K22" i="10"/>
  <c r="J23" i="10"/>
  <c r="K23" i="10"/>
  <c r="J24" i="10"/>
  <c r="K24" i="10"/>
  <c r="J25" i="10"/>
  <c r="K25" i="10"/>
  <c r="J26" i="10"/>
  <c r="K26" i="10"/>
  <c r="J27" i="10"/>
  <c r="K27" i="10"/>
  <c r="K11" i="10"/>
  <c r="J11" i="10"/>
  <c r="K10" i="10"/>
  <c r="J10" i="10"/>
  <c r="J9" i="10"/>
  <c r="K9" i="10"/>
  <c r="E8" i="10"/>
  <c r="K8" i="10" s="1"/>
  <c r="D8" i="10"/>
  <c r="E7" i="10"/>
  <c r="D7" i="10"/>
  <c r="F34" i="10"/>
  <c r="F33" i="10"/>
  <c r="F32" i="10"/>
  <c r="F31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E30" i="10"/>
  <c r="E6" i="10" s="1"/>
  <c r="K6" i="10" s="1"/>
  <c r="D30" i="10"/>
  <c r="J30" i="10" s="1"/>
  <c r="E29" i="10"/>
  <c r="K29" i="10" s="1"/>
  <c r="D29" i="10"/>
  <c r="J6" i="22" l="1"/>
  <c r="L6" i="22" s="1"/>
  <c r="J5" i="22"/>
  <c r="L5" i="22" s="1"/>
  <c r="F29" i="10"/>
  <c r="F8" i="10"/>
  <c r="F7" i="10"/>
  <c r="L11" i="10"/>
  <c r="L15" i="10"/>
  <c r="J29" i="10"/>
  <c r="D5" i="10"/>
  <c r="D6" i="10"/>
  <c r="F6" i="10" s="1"/>
  <c r="J7" i="10"/>
  <c r="L10" i="10"/>
  <c r="L27" i="10"/>
  <c r="L25" i="10"/>
  <c r="L23" i="10"/>
  <c r="L21" i="10"/>
  <c r="L19" i="10"/>
  <c r="L17" i="10"/>
  <c r="J8" i="10"/>
  <c r="L8" i="10" s="1"/>
  <c r="L14" i="10"/>
  <c r="L12" i="10"/>
  <c r="L32" i="10"/>
  <c r="L34" i="10"/>
  <c r="L29" i="10"/>
  <c r="L26" i="10"/>
  <c r="L24" i="10"/>
  <c r="L22" i="10"/>
  <c r="L20" i="10"/>
  <c r="L18" i="10"/>
  <c r="L16" i="10"/>
  <c r="L9" i="10"/>
  <c r="L13" i="10"/>
  <c r="L28" i="10"/>
  <c r="L31" i="10"/>
  <c r="L33" i="10"/>
  <c r="K30" i="10"/>
  <c r="L30" i="10" s="1"/>
  <c r="F30" i="10"/>
  <c r="E5" i="10"/>
  <c r="K5" i="10" s="1"/>
  <c r="K7" i="10"/>
  <c r="L7" i="10" s="1"/>
  <c r="J6" i="10" l="1"/>
  <c r="L6" i="10" s="1"/>
  <c r="J5" i="10"/>
  <c r="L5" i="10" s="1"/>
  <c r="F5" i="10"/>
</calcChain>
</file>

<file path=xl/sharedStrings.xml><?xml version="1.0" encoding="utf-8"?>
<sst xmlns="http://schemas.openxmlformats.org/spreadsheetml/2006/main" count="811" uniqueCount="127">
  <si>
    <t>월계</t>
  </si>
  <si>
    <t>누계</t>
  </si>
  <si>
    <t>소계</t>
  </si>
  <si>
    <t>일본</t>
  </si>
  <si>
    <t>중국</t>
  </si>
  <si>
    <t>홍콩</t>
  </si>
  <si>
    <t>대만</t>
  </si>
  <si>
    <t>싱가폴</t>
  </si>
  <si>
    <t>베트남</t>
  </si>
  <si>
    <t>태국</t>
  </si>
  <si>
    <t>기타</t>
  </si>
  <si>
    <t>미국</t>
  </si>
  <si>
    <t xml:space="preserve">제주관광공사 </t>
    <phoneticPr fontId="2" type="noConversion"/>
  </si>
  <si>
    <t>* 제주특별자치도관광협회 입도통계 및 한국관광공사 한국관광통계에서 발췌∙수정</t>
    <phoneticPr fontId="2" type="noConversion"/>
  </si>
  <si>
    <t>* 제주특별자치도 입도통계는 확정치가 발표되지 않은 경우 잠정치를 이용함</t>
    <phoneticPr fontId="2" type="noConversion"/>
  </si>
  <si>
    <t>총계</t>
    <phoneticPr fontId="2" type="noConversion"/>
  </si>
  <si>
    <t>아시아</t>
    <phoneticPr fontId="2" type="noConversion"/>
  </si>
  <si>
    <t>말레이시아</t>
    <phoneticPr fontId="2" type="noConversion"/>
  </si>
  <si>
    <t>인도네시아</t>
    <phoneticPr fontId="2" type="noConversion"/>
  </si>
  <si>
    <t>서구 등</t>
    <phoneticPr fontId="2" type="noConversion"/>
  </si>
  <si>
    <t>연구조사센터</t>
    <phoneticPr fontId="2" type="noConversion"/>
  </si>
  <si>
    <t>제주 외국인관광통계 1월</t>
    <phoneticPr fontId="2" type="noConversion"/>
  </si>
  <si>
    <t>제주(A)</t>
    <phoneticPr fontId="2" type="noConversion"/>
  </si>
  <si>
    <t>한국(B)</t>
    <phoneticPr fontId="2" type="noConversion"/>
  </si>
  <si>
    <t>증감률(%)</t>
    <phoneticPr fontId="2" type="noConversion"/>
  </si>
  <si>
    <t>제주 점유율(%)</t>
    <phoneticPr fontId="2" type="noConversion"/>
  </si>
  <si>
    <t>증감</t>
    <phoneticPr fontId="2" type="noConversion"/>
  </si>
  <si>
    <r>
      <rPr>
        <sz val="36"/>
        <color rgb="FF0000CC"/>
        <rFont val="HY견고딕"/>
        <family val="1"/>
        <charset val="129"/>
      </rPr>
      <t>2020년 제주특별자치도</t>
    </r>
    <r>
      <rPr>
        <sz val="36"/>
        <color theme="1"/>
        <rFont val="HY견고딕"/>
        <family val="1"/>
        <charset val="129"/>
      </rPr>
      <t xml:space="preserve">
 외국인관광객 입도통계</t>
    </r>
    <phoneticPr fontId="2" type="noConversion"/>
  </si>
  <si>
    <t>064) 740-6099</t>
    <phoneticPr fontId="2" type="noConversion"/>
  </si>
  <si>
    <t>2020년</t>
    <phoneticPr fontId="2" type="noConversion"/>
  </si>
  <si>
    <t>2019년</t>
    <phoneticPr fontId="2" type="noConversion"/>
  </si>
  <si>
    <t>제주 외국인관광통계 2월</t>
    <phoneticPr fontId="2" type="noConversion"/>
  </si>
  <si>
    <t>211,199</t>
  </si>
  <si>
    <t>104,086</t>
  </si>
  <si>
    <t>20,966</t>
  </si>
  <si>
    <t>53,042</t>
  </si>
  <si>
    <t>5,909</t>
  </si>
  <si>
    <t>18,541</t>
  </si>
  <si>
    <t>15,800</t>
  </si>
  <si>
    <t>30,313</t>
  </si>
  <si>
    <t>31,777</t>
  </si>
  <si>
    <t>42,439</t>
  </si>
  <si>
    <t>제주 외국인관광통계 3월</t>
    <phoneticPr fontId="2" type="noConversion"/>
  </si>
  <si>
    <t>360</t>
  </si>
  <si>
    <t>3,935</t>
  </si>
  <si>
    <t>35</t>
  </si>
  <si>
    <t>155</t>
  </si>
  <si>
    <t>48</t>
  </si>
  <si>
    <t>152</t>
  </si>
  <si>
    <t>1,864</t>
  </si>
  <si>
    <t>6,597</t>
  </si>
  <si>
    <t>299</t>
  </si>
  <si>
    <t>6,417</t>
  </si>
  <si>
    <t>290,092</t>
  </si>
  <si>
    <t>493,250</t>
  </si>
  <si>
    <t>76,104</t>
  </si>
  <si>
    <t>113,072</t>
  </si>
  <si>
    <t>23,307</t>
  </si>
  <si>
    <t>43,726</t>
  </si>
  <si>
    <t>31,427</t>
  </si>
  <si>
    <t>63,169</t>
  </si>
  <si>
    <t>69,726</t>
  </si>
  <si>
    <t>102,524</t>
  </si>
  <si>
    <t>제주 외국인관광통계 4월</t>
    <phoneticPr fontId="2" type="noConversion"/>
  </si>
  <si>
    <t>제주 외국인관광통계 5월</t>
    <phoneticPr fontId="2" type="noConversion"/>
  </si>
  <si>
    <t>제주 외국인관광통계 6월</t>
    <phoneticPr fontId="2" type="noConversion"/>
  </si>
  <si>
    <t>제주 외국인관광통계 7월</t>
    <phoneticPr fontId="2" type="noConversion"/>
  </si>
  <si>
    <t>274,830</t>
  </si>
  <si>
    <t>519,132</t>
  </si>
  <si>
    <t>59,036</t>
  </si>
  <si>
    <t>113,587</t>
  </si>
  <si>
    <t>10,992</t>
  </si>
  <si>
    <t>제주 외국인관광통계 8월</t>
    <phoneticPr fontId="2" type="noConversion"/>
  </si>
  <si>
    <t>329,652</t>
  </si>
  <si>
    <t>578,112</t>
  </si>
  <si>
    <t>65,958</t>
  </si>
  <si>
    <t>109,273</t>
  </si>
  <si>
    <t>13,008</t>
  </si>
  <si>
    <t>20,520</t>
  </si>
  <si>
    <t>18,210</t>
  </si>
  <si>
    <t>43,583</t>
  </si>
  <si>
    <t>32,830</t>
  </si>
  <si>
    <t>86,586</t>
  </si>
  <si>
    <t>제주 외국인관광통계 9월</t>
    <phoneticPr fontId="2" type="noConversion"/>
  </si>
  <si>
    <t>251,119</t>
  </si>
  <si>
    <t>541,350</t>
  </si>
  <si>
    <t>45,911</t>
  </si>
  <si>
    <t>102,758</t>
  </si>
  <si>
    <t>17,745</t>
  </si>
  <si>
    <t>28,020</t>
  </si>
  <si>
    <t>19,309</t>
  </si>
  <si>
    <t>43,617</t>
  </si>
  <si>
    <t>36,052</t>
  </si>
  <si>
    <t>90,819</t>
  </si>
  <si>
    <t>제주 외국인관광통계 10월</t>
    <phoneticPr fontId="2" type="noConversion"/>
  </si>
  <si>
    <t>248,541</t>
  </si>
  <si>
    <t>567,695</t>
  </si>
  <si>
    <t>65,544</t>
  </si>
  <si>
    <t>127,944</t>
  </si>
  <si>
    <t>24,719</t>
  </si>
  <si>
    <t>45,354</t>
  </si>
  <si>
    <t>28,494</t>
  </si>
  <si>
    <t>64,820</t>
  </si>
  <si>
    <t>65,878</t>
  </si>
  <si>
    <t>101,099</t>
  </si>
  <si>
    <t>제주 외국인관광통계 11월</t>
    <phoneticPr fontId="2" type="noConversion"/>
  </si>
  <si>
    <t>258,522</t>
  </si>
  <si>
    <t>505,369</t>
  </si>
  <si>
    <t>58,600</t>
  </si>
  <si>
    <t>102,241</t>
  </si>
  <si>
    <t>27,546</t>
  </si>
  <si>
    <t>49,282</t>
  </si>
  <si>
    <t>23,760</t>
  </si>
  <si>
    <t>43,190</t>
  </si>
  <si>
    <t>49,998</t>
  </si>
  <si>
    <t>82,238</t>
  </si>
  <si>
    <t>제주 외국인관광통계 12월</t>
    <phoneticPr fontId="2" type="noConversion"/>
  </si>
  <si>
    <t>255,356</t>
  </si>
  <si>
    <t>508,877</t>
  </si>
  <si>
    <t>71,751</t>
  </si>
  <si>
    <t>90,379</t>
  </si>
  <si>
    <t>42,216</t>
  </si>
  <si>
    <t>57,764</t>
  </si>
  <si>
    <t>29,716</t>
  </si>
  <si>
    <t>30,721</t>
  </si>
  <si>
    <t>55,850</t>
  </si>
  <si>
    <t>77,387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</si>
</sst>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-* #,##0_-;\-* #,##0_-;_-* &quot;-&quot;_-;_-@_-"/>
    <numFmt numFmtId="176" formatCode="0_ "/>
    <numFmt numFmtId="177" formatCode="_ * #,##0.00_ ;_ * \-#,##0.00_ ;_ * &quot;-&quot;??_ ;_ @_ "/>
    <numFmt numFmtId="178" formatCode="#,##0_ ;[Red]\-#,##0\ "/>
    <numFmt numFmtId="179" formatCode="#,##0.0_ ;[Red]\-#,##0.0\ "/>
    <numFmt numFmtId="180" formatCode="#,##0_ "/>
  </numFmts>
  <fonts count="2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sz val="11"/>
      <color indexed="8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ajor"/>
    </font>
    <font>
      <sz val="20"/>
      <color theme="1"/>
      <name val="맑은 고딕"/>
      <family val="3"/>
      <charset val="129"/>
      <scheme val="minor"/>
    </font>
    <font>
      <sz val="11"/>
      <color theme="1"/>
      <name val="휴먼명조"/>
      <family val="3"/>
      <charset val="129"/>
    </font>
    <font>
      <sz val="12"/>
      <color theme="1"/>
      <name val="휴먼명조"/>
      <family val="3"/>
      <charset val="129"/>
    </font>
    <font>
      <b/>
      <sz val="10"/>
      <color theme="1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color indexed="8"/>
      <name val="맑은 고딕"/>
      <family val="3"/>
      <charset val="129"/>
      <scheme val="major"/>
    </font>
    <font>
      <b/>
      <sz val="16"/>
      <color theme="1"/>
      <name val="맑은 고딕"/>
      <family val="3"/>
      <charset val="129"/>
      <scheme val="minor"/>
    </font>
    <font>
      <sz val="36"/>
      <color theme="1"/>
      <name val="HY견고딕"/>
      <family val="1"/>
      <charset val="129"/>
    </font>
    <font>
      <sz val="36"/>
      <color rgb="FF0000CC"/>
      <name val="HY견고딕"/>
      <family val="1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24">
    <xf numFmtId="0" fontId="0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10" fillId="0" borderId="0" xfId="0" applyFont="1" applyAlignment="1">
      <alignment vertical="center"/>
    </xf>
    <xf numFmtId="0" fontId="7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7" fillId="2" borderId="0" xfId="0" applyFont="1" applyFill="1" applyAlignment="1">
      <alignment horizontal="center" vertical="center"/>
    </xf>
    <xf numFmtId="0" fontId="9" fillId="2" borderId="24" xfId="0" applyFont="1" applyFill="1" applyBorder="1" applyAlignment="1">
      <alignment vertical="center"/>
    </xf>
    <xf numFmtId="0" fontId="7" fillId="2" borderId="25" xfId="0" applyFont="1" applyFill="1" applyBorder="1" applyAlignment="1">
      <alignment vertical="center"/>
    </xf>
    <xf numFmtId="0" fontId="7" fillId="2" borderId="27" xfId="0" applyFont="1" applyFill="1" applyBorder="1" applyAlignment="1">
      <alignment vertical="center"/>
    </xf>
    <xf numFmtId="0" fontId="7" fillId="2" borderId="21" xfId="0" applyFont="1" applyFill="1" applyBorder="1" applyAlignment="1">
      <alignment vertical="center"/>
    </xf>
    <xf numFmtId="0" fontId="7" fillId="2" borderId="22" xfId="0" applyFont="1" applyFill="1" applyBorder="1" applyAlignment="1">
      <alignment vertical="center"/>
    </xf>
    <xf numFmtId="0" fontId="7" fillId="2" borderId="23" xfId="0" applyFont="1" applyFill="1" applyBorder="1" applyAlignment="1">
      <alignment vertical="center"/>
    </xf>
    <xf numFmtId="0" fontId="13" fillId="2" borderId="11" xfId="1" applyNumberFormat="1" applyFont="1" applyFill="1" applyBorder="1" applyAlignment="1">
      <alignment horizontal="distributed" vertical="center" indent="1" shrinkToFit="1"/>
    </xf>
    <xf numFmtId="0" fontId="13" fillId="2" borderId="1" xfId="1" applyNumberFormat="1" applyFont="1" applyFill="1" applyBorder="1" applyAlignment="1">
      <alignment horizontal="distributed" vertical="center" indent="1" shrinkToFit="1"/>
    </xf>
    <xf numFmtId="0" fontId="9" fillId="2" borderId="11" xfId="1" applyNumberFormat="1" applyFont="1" applyFill="1" applyBorder="1" applyAlignment="1">
      <alignment horizontal="distributed" vertical="center" indent="1" shrinkToFit="1"/>
    </xf>
    <xf numFmtId="0" fontId="9" fillId="2" borderId="1" xfId="1" applyNumberFormat="1" applyFont="1" applyFill="1" applyBorder="1" applyAlignment="1">
      <alignment horizontal="distributed" vertical="center" indent="1" shrinkToFit="1"/>
    </xf>
    <xf numFmtId="0" fontId="9" fillId="2" borderId="3" xfId="1" applyNumberFormat="1" applyFont="1" applyFill="1" applyBorder="1" applyAlignment="1">
      <alignment horizontal="distributed" vertical="center" indent="1" shrinkToFit="1"/>
    </xf>
    <xf numFmtId="0" fontId="14" fillId="2" borderId="11" xfId="1" applyNumberFormat="1" applyFont="1" applyFill="1" applyBorder="1" applyAlignment="1">
      <alignment horizontal="distributed" vertical="center" indent="1" shrinkToFit="1"/>
    </xf>
    <xf numFmtId="0" fontId="14" fillId="2" borderId="1" xfId="1" applyNumberFormat="1" applyFont="1" applyFill="1" applyBorder="1" applyAlignment="1">
      <alignment horizontal="distributed" vertical="center" indent="1" shrinkToFit="1"/>
    </xf>
    <xf numFmtId="0" fontId="14" fillId="2" borderId="3" xfId="1" applyNumberFormat="1" applyFont="1" applyFill="1" applyBorder="1" applyAlignment="1">
      <alignment horizontal="distributed" vertical="center" indent="1" shrinkToFit="1"/>
    </xf>
    <xf numFmtId="0" fontId="14" fillId="2" borderId="4" xfId="1" applyNumberFormat="1" applyFont="1" applyFill="1" applyBorder="1" applyAlignment="1">
      <alignment horizontal="distributed" vertical="center" indent="1" shrinkToFit="1"/>
    </xf>
    <xf numFmtId="176" fontId="15" fillId="2" borderId="8" xfId="1" applyNumberFormat="1" applyFont="1" applyFill="1" applyBorder="1" applyAlignment="1">
      <alignment horizontal="center" vertical="center"/>
    </xf>
    <xf numFmtId="176" fontId="15" fillId="2" borderId="31" xfId="1" applyNumberFormat="1" applyFont="1" applyFill="1" applyBorder="1" applyAlignment="1">
      <alignment horizontal="center" vertical="center"/>
    </xf>
    <xf numFmtId="41" fontId="15" fillId="2" borderId="36" xfId="3" applyFont="1" applyFill="1" applyBorder="1" applyAlignment="1">
      <alignment horizontal="center" vertical="center"/>
    </xf>
    <xf numFmtId="41" fontId="15" fillId="2" borderId="37" xfId="3" applyFont="1" applyFill="1" applyBorder="1" applyAlignment="1">
      <alignment horizontal="center" vertical="center"/>
    </xf>
    <xf numFmtId="41" fontId="15" fillId="2" borderId="38" xfId="3" applyFont="1" applyFill="1" applyBorder="1" applyAlignment="1">
      <alignment horizontal="center" vertical="center"/>
    </xf>
    <xf numFmtId="176" fontId="15" fillId="2" borderId="44" xfId="1" applyNumberFormat="1" applyFont="1" applyFill="1" applyBorder="1" applyAlignment="1">
      <alignment horizontal="center" vertical="center"/>
    </xf>
    <xf numFmtId="178" fontId="15" fillId="3" borderId="5" xfId="3" applyNumberFormat="1" applyFont="1" applyFill="1" applyBorder="1" applyAlignment="1">
      <alignment horizontal="right" vertical="center"/>
    </xf>
    <xf numFmtId="178" fontId="15" fillId="3" borderId="19" xfId="3" applyNumberFormat="1" applyFont="1" applyFill="1" applyBorder="1" applyAlignment="1">
      <alignment horizontal="right" vertical="center"/>
    </xf>
    <xf numFmtId="178" fontId="15" fillId="4" borderId="9" xfId="3" applyNumberFormat="1" applyFont="1" applyFill="1" applyBorder="1" applyAlignment="1">
      <alignment horizontal="right" vertical="center"/>
    </xf>
    <xf numFmtId="178" fontId="15" fillId="4" borderId="22" xfId="3" applyNumberFormat="1" applyFont="1" applyFill="1" applyBorder="1" applyAlignment="1">
      <alignment horizontal="right" vertical="center"/>
    </xf>
    <xf numFmtId="178" fontId="14" fillId="3" borderId="5" xfId="3" applyNumberFormat="1" applyFont="1" applyFill="1" applyBorder="1" applyAlignment="1">
      <alignment horizontal="right" vertical="center"/>
    </xf>
    <xf numFmtId="178" fontId="14" fillId="3" borderId="19" xfId="3" applyNumberFormat="1" applyFont="1" applyFill="1" applyBorder="1" applyAlignment="1">
      <alignment horizontal="right" vertical="center"/>
    </xf>
    <xf numFmtId="178" fontId="14" fillId="4" borderId="9" xfId="3" applyNumberFormat="1" applyFont="1" applyFill="1" applyBorder="1" applyAlignment="1">
      <alignment horizontal="right" vertical="center"/>
    </xf>
    <xf numFmtId="178" fontId="14" fillId="4" borderId="22" xfId="3" applyNumberFormat="1" applyFont="1" applyFill="1" applyBorder="1" applyAlignment="1">
      <alignment horizontal="right" vertical="center"/>
    </xf>
    <xf numFmtId="179" fontId="15" fillId="3" borderId="32" xfId="2" applyNumberFormat="1" applyFont="1" applyFill="1" applyBorder="1" applyAlignment="1">
      <alignment horizontal="right" vertical="center"/>
    </xf>
    <xf numFmtId="179" fontId="15" fillId="4" borderId="33" xfId="2" applyNumberFormat="1" applyFont="1" applyFill="1" applyBorder="1" applyAlignment="1">
      <alignment horizontal="right" vertical="center"/>
    </xf>
    <xf numFmtId="179" fontId="14" fillId="3" borderId="32" xfId="2" applyNumberFormat="1" applyFont="1" applyFill="1" applyBorder="1" applyAlignment="1">
      <alignment horizontal="right" vertical="center"/>
    </xf>
    <xf numFmtId="179" fontId="14" fillId="4" borderId="33" xfId="2" applyNumberFormat="1" applyFont="1" applyFill="1" applyBorder="1" applyAlignment="1">
      <alignment horizontal="right" vertical="center"/>
    </xf>
    <xf numFmtId="179" fontId="14" fillId="3" borderId="31" xfId="2" applyNumberFormat="1" applyFont="1" applyFill="1" applyBorder="1" applyAlignment="1">
      <alignment horizontal="right" vertical="center"/>
    </xf>
    <xf numFmtId="179" fontId="14" fillId="4" borderId="31" xfId="2" applyNumberFormat="1" applyFont="1" applyFill="1" applyBorder="1" applyAlignment="1">
      <alignment horizontal="right" vertical="center"/>
    </xf>
    <xf numFmtId="179" fontId="9" fillId="3" borderId="32" xfId="0" applyNumberFormat="1" applyFont="1" applyFill="1" applyBorder="1" applyAlignment="1">
      <alignment horizontal="right" vertical="center"/>
    </xf>
    <xf numFmtId="179" fontId="9" fillId="4" borderId="33" xfId="0" applyNumberFormat="1" applyFont="1" applyFill="1" applyBorder="1" applyAlignment="1">
      <alignment horizontal="right" vertical="center"/>
    </xf>
    <xf numFmtId="179" fontId="14" fillId="4" borderId="34" xfId="2" applyNumberFormat="1" applyFont="1" applyFill="1" applyBorder="1" applyAlignment="1">
      <alignment horizontal="right" vertical="center"/>
    </xf>
    <xf numFmtId="179" fontId="15" fillId="3" borderId="19" xfId="3" applyNumberFormat="1" applyFont="1" applyFill="1" applyBorder="1" applyAlignment="1">
      <alignment horizontal="right" vertical="center"/>
    </xf>
    <xf numFmtId="179" fontId="15" fillId="3" borderId="6" xfId="3" applyNumberFormat="1" applyFont="1" applyFill="1" applyBorder="1" applyAlignment="1">
      <alignment horizontal="right" vertical="center"/>
    </xf>
    <xf numFmtId="179" fontId="15" fillId="4" borderId="22" xfId="3" applyNumberFormat="1" applyFont="1" applyFill="1" applyBorder="1" applyAlignment="1">
      <alignment horizontal="right" vertical="center"/>
    </xf>
    <xf numFmtId="179" fontId="15" fillId="4" borderId="10" xfId="2" applyNumberFormat="1" applyFont="1" applyFill="1" applyBorder="1" applyAlignment="1">
      <alignment horizontal="right" vertical="center"/>
    </xf>
    <xf numFmtId="179" fontId="14" fillId="3" borderId="19" xfId="3" applyNumberFormat="1" applyFont="1" applyFill="1" applyBorder="1" applyAlignment="1">
      <alignment horizontal="right" vertical="center"/>
    </xf>
    <xf numFmtId="179" fontId="14" fillId="3" borderId="6" xfId="3" applyNumberFormat="1" applyFont="1" applyFill="1" applyBorder="1" applyAlignment="1">
      <alignment horizontal="right" vertical="center"/>
    </xf>
    <xf numFmtId="179" fontId="14" fillId="4" borderId="22" xfId="3" applyNumberFormat="1" applyFont="1" applyFill="1" applyBorder="1" applyAlignment="1">
      <alignment horizontal="right" vertical="center"/>
    </xf>
    <xf numFmtId="179" fontId="14" fillId="4" borderId="10" xfId="2" applyNumberFormat="1" applyFont="1" applyFill="1" applyBorder="1" applyAlignment="1">
      <alignment horizontal="right" vertical="center"/>
    </xf>
    <xf numFmtId="179" fontId="14" fillId="4" borderId="0" xfId="3" applyNumberFormat="1" applyFont="1" applyFill="1" applyBorder="1" applyAlignment="1">
      <alignment horizontal="right" vertical="center"/>
    </xf>
    <xf numFmtId="179" fontId="14" fillId="4" borderId="8" xfId="2" applyNumberFormat="1" applyFont="1" applyFill="1" applyBorder="1" applyAlignment="1">
      <alignment horizontal="right" vertical="center"/>
    </xf>
    <xf numFmtId="179" fontId="14" fillId="3" borderId="0" xfId="3" applyNumberFormat="1" applyFont="1" applyFill="1" applyBorder="1" applyAlignment="1">
      <alignment horizontal="right" vertical="center"/>
    </xf>
    <xf numFmtId="179" fontId="14" fillId="3" borderId="8" xfId="3" applyNumberFormat="1" applyFont="1" applyFill="1" applyBorder="1" applyAlignment="1">
      <alignment horizontal="right" vertical="center"/>
    </xf>
    <xf numFmtId="179" fontId="14" fillId="4" borderId="2" xfId="3" applyNumberFormat="1" applyFont="1" applyFill="1" applyBorder="1" applyAlignment="1">
      <alignment horizontal="right" vertical="center"/>
    </xf>
    <xf numFmtId="179" fontId="14" fillId="4" borderId="26" xfId="2" applyNumberFormat="1" applyFont="1" applyFill="1" applyBorder="1" applyAlignment="1">
      <alignment horizontal="right" vertical="center"/>
    </xf>
    <xf numFmtId="3" fontId="9" fillId="3" borderId="0" xfId="34" applyNumberFormat="1" applyFont="1" applyFill="1" applyBorder="1" applyAlignment="1">
      <alignment horizontal="right" vertical="center" wrapText="1"/>
    </xf>
    <xf numFmtId="180" fontId="16" fillId="4" borderId="0" xfId="34" applyNumberFormat="1" applyFont="1" applyFill="1" applyBorder="1" applyAlignment="1">
      <alignment horizontal="right" vertical="center" wrapText="1"/>
    </xf>
    <xf numFmtId="3" fontId="9" fillId="3" borderId="0" xfId="0" applyNumberFormat="1" applyFont="1" applyFill="1" applyBorder="1">
      <alignment vertical="center"/>
    </xf>
    <xf numFmtId="3" fontId="9" fillId="4" borderId="2" xfId="0" applyNumberFormat="1" applyFont="1" applyFill="1" applyBorder="1">
      <alignment vertical="center"/>
    </xf>
    <xf numFmtId="41" fontId="14" fillId="3" borderId="7" xfId="3" applyFont="1" applyFill="1" applyBorder="1" applyAlignment="1">
      <alignment horizontal="right" vertical="center"/>
    </xf>
    <xf numFmtId="41" fontId="14" fillId="4" borderId="7" xfId="3" applyFont="1" applyFill="1" applyBorder="1" applyAlignment="1">
      <alignment horizontal="right" vertical="center"/>
    </xf>
    <xf numFmtId="41" fontId="14" fillId="4" borderId="28" xfId="3" applyFont="1" applyFill="1" applyBorder="1" applyAlignment="1">
      <alignment horizontal="right" vertical="center"/>
    </xf>
    <xf numFmtId="3" fontId="15" fillId="3" borderId="19" xfId="33" applyNumberFormat="1" applyFont="1" applyFill="1" applyBorder="1" applyAlignment="1">
      <alignment horizontal="right" vertical="center" wrapText="1"/>
    </xf>
    <xf numFmtId="3" fontId="15" fillId="4" borderId="22" xfId="34" applyNumberFormat="1" applyFont="1" applyFill="1" applyBorder="1" applyAlignment="1">
      <alignment horizontal="right" vertical="center" wrapText="1"/>
    </xf>
    <xf numFmtId="3" fontId="9" fillId="3" borderId="19" xfId="58" applyNumberFormat="1" applyFont="1" applyFill="1" applyBorder="1">
      <alignment vertical="center"/>
    </xf>
    <xf numFmtId="3" fontId="9" fillId="4" borderId="22" xfId="58" applyNumberFormat="1" applyFont="1" applyFill="1" applyBorder="1">
      <alignment vertical="center"/>
    </xf>
    <xf numFmtId="41" fontId="14" fillId="4" borderId="9" xfId="3" applyFont="1" applyFill="1" applyBorder="1" applyAlignment="1">
      <alignment horizontal="right" vertical="center"/>
    </xf>
    <xf numFmtId="41" fontId="9" fillId="3" borderId="0" xfId="123" applyFont="1" applyFill="1" applyBorder="1" applyAlignment="1">
      <alignment horizontal="right" vertical="center" wrapText="1"/>
    </xf>
    <xf numFmtId="41" fontId="16" fillId="4" borderId="0" xfId="123" applyFont="1" applyFill="1" applyBorder="1" applyAlignment="1">
      <alignment horizontal="right" vertical="center" wrapText="1"/>
    </xf>
    <xf numFmtId="41" fontId="9" fillId="3" borderId="19" xfId="123" applyFont="1" applyFill="1" applyBorder="1" applyAlignment="1">
      <alignment horizontal="right" vertical="center" wrapText="1"/>
    </xf>
    <xf numFmtId="41" fontId="16" fillId="4" borderId="22" xfId="123" applyFont="1" applyFill="1" applyBorder="1" applyAlignment="1">
      <alignment horizontal="right" vertical="center" wrapText="1"/>
    </xf>
    <xf numFmtId="41" fontId="16" fillId="4" borderId="0" xfId="34" applyFont="1" applyFill="1" applyBorder="1" applyAlignment="1">
      <alignment horizontal="right" vertical="center" wrapText="1"/>
    </xf>
    <xf numFmtId="41" fontId="9" fillId="3" borderId="0" xfId="0" applyNumberFormat="1" applyFont="1" applyFill="1" applyBorder="1">
      <alignment vertical="center"/>
    </xf>
    <xf numFmtId="41" fontId="9" fillId="3" borderId="0" xfId="34" applyFont="1" applyFill="1" applyBorder="1" applyAlignment="1">
      <alignment horizontal="right" vertical="center" wrapText="1"/>
    </xf>
    <xf numFmtId="41" fontId="9" fillId="4" borderId="2" xfId="0" applyNumberFormat="1" applyFont="1" applyFill="1" applyBorder="1">
      <alignment vertical="center"/>
    </xf>
    <xf numFmtId="41" fontId="9" fillId="3" borderId="42" xfId="34" applyFont="1" applyFill="1" applyBorder="1" applyAlignment="1">
      <alignment horizontal="right" vertical="center" wrapText="1"/>
    </xf>
    <xf numFmtId="41" fontId="16" fillId="4" borderId="42" xfId="34" applyFont="1" applyFill="1" applyBorder="1" applyAlignment="1">
      <alignment horizontal="right" vertical="center" wrapText="1"/>
    </xf>
    <xf numFmtId="180" fontId="16" fillId="4" borderId="42" xfId="34" applyNumberFormat="1" applyFont="1" applyFill="1" applyBorder="1" applyAlignment="1">
      <alignment horizontal="right" vertical="center" wrapText="1"/>
    </xf>
    <xf numFmtId="3" fontId="9" fillId="3" borderId="42" xfId="0" applyNumberFormat="1" applyFont="1" applyFill="1" applyBorder="1" applyAlignment="1">
      <alignment horizontal="right" vertical="center"/>
    </xf>
    <xf numFmtId="180" fontId="9" fillId="4" borderId="42" xfId="0" applyNumberFormat="1" applyFont="1" applyFill="1" applyBorder="1" applyAlignment="1">
      <alignment horizontal="right" vertical="center"/>
    </xf>
    <xf numFmtId="3" fontId="9" fillId="3" borderId="42" xfId="34" applyNumberFormat="1" applyFont="1" applyFill="1" applyBorder="1" applyAlignment="1">
      <alignment horizontal="right" vertical="center" wrapText="1"/>
    </xf>
    <xf numFmtId="3" fontId="9" fillId="4" borderId="43" xfId="0" applyNumberFormat="1" applyFont="1" applyFill="1" applyBorder="1" applyAlignment="1">
      <alignment horizontal="right" vertical="center"/>
    </xf>
    <xf numFmtId="41" fontId="9" fillId="3" borderId="40" xfId="34" applyFont="1" applyFill="1" applyBorder="1" applyAlignment="1">
      <alignment horizontal="right" vertical="center" wrapText="1"/>
    </xf>
    <xf numFmtId="41" fontId="16" fillId="4" borderId="41" xfId="34" applyFont="1" applyFill="1" applyBorder="1" applyAlignment="1">
      <alignment horizontal="right" vertical="center" wrapText="1"/>
    </xf>
    <xf numFmtId="3" fontId="9" fillId="3" borderId="40" xfId="58" applyNumberFormat="1" applyFont="1" applyFill="1" applyBorder="1" applyAlignment="1">
      <alignment horizontal="right" vertical="center"/>
    </xf>
    <xf numFmtId="3" fontId="9" fillId="4" borderId="41" xfId="58" applyNumberFormat="1" applyFont="1" applyFill="1" applyBorder="1" applyAlignment="1">
      <alignment horizontal="right" vertical="center"/>
    </xf>
    <xf numFmtId="3" fontId="15" fillId="3" borderId="40" xfId="33" applyNumberFormat="1" applyFont="1" applyFill="1" applyBorder="1" applyAlignment="1">
      <alignment horizontal="right" vertical="center" wrapText="1"/>
    </xf>
    <xf numFmtId="3" fontId="15" fillId="4" borderId="41" xfId="34" applyNumberFormat="1" applyFont="1" applyFill="1" applyBorder="1" applyAlignment="1">
      <alignment horizontal="right" vertical="center" wrapText="1"/>
    </xf>
    <xf numFmtId="0" fontId="9" fillId="3" borderId="42" xfId="34" applyNumberFormat="1" applyFont="1" applyFill="1" applyBorder="1" applyAlignment="1">
      <alignment horizontal="right" vertical="center" wrapText="1"/>
    </xf>
    <xf numFmtId="3" fontId="16" fillId="4" borderId="42" xfId="34" applyNumberFormat="1" applyFont="1" applyFill="1" applyBorder="1" applyAlignment="1">
      <alignment horizontal="right" vertical="center" wrapText="1"/>
    </xf>
    <xf numFmtId="3" fontId="9" fillId="3" borderId="0" xfId="123" applyNumberFormat="1" applyFont="1" applyFill="1" applyBorder="1" applyAlignment="1">
      <alignment horizontal="right" vertical="center" wrapText="1"/>
    </xf>
    <xf numFmtId="0" fontId="18" fillId="0" borderId="2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 wrapText="1"/>
    </xf>
    <xf numFmtId="49" fontId="11" fillId="0" borderId="0" xfId="0" applyNumberFormat="1" applyFont="1" applyAlignment="1">
      <alignment horizontal="left" vertical="center"/>
    </xf>
    <xf numFmtId="0" fontId="12" fillId="0" borderId="5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9" xfId="0" applyFont="1" applyBorder="1" applyAlignment="1">
      <alignment horizontal="right" vertical="center" indent="1"/>
    </xf>
    <xf numFmtId="0" fontId="12" fillId="0" borderId="22" xfId="0" applyFont="1" applyBorder="1" applyAlignment="1">
      <alignment horizontal="right" vertical="center" indent="1"/>
    </xf>
    <xf numFmtId="0" fontId="12" fillId="0" borderId="23" xfId="0" applyFont="1" applyBorder="1" applyAlignment="1">
      <alignment horizontal="right" vertical="center" indent="1"/>
    </xf>
    <xf numFmtId="0" fontId="12" fillId="0" borderId="5" xfId="0" applyFont="1" applyBorder="1" applyAlignment="1">
      <alignment horizontal="left" vertical="center" indent="1"/>
    </xf>
    <xf numFmtId="0" fontId="12" fillId="0" borderId="19" xfId="0" applyFont="1" applyBorder="1" applyAlignment="1">
      <alignment horizontal="left" vertical="center" indent="1"/>
    </xf>
    <xf numFmtId="0" fontId="12" fillId="0" borderId="20" xfId="0" applyFont="1" applyBorder="1" applyAlignment="1">
      <alignment horizontal="left" vertical="center" indent="1"/>
    </xf>
    <xf numFmtId="176" fontId="15" fillId="2" borderId="12" xfId="1" applyNumberFormat="1" applyFont="1" applyFill="1" applyBorder="1" applyAlignment="1">
      <alignment horizontal="center" vertical="distributed" textRotation="255" indent="1"/>
    </xf>
    <xf numFmtId="176" fontId="15" fillId="2" borderId="13" xfId="1" applyNumberFormat="1" applyFont="1" applyFill="1" applyBorder="1" applyAlignment="1">
      <alignment horizontal="center" vertical="distributed" textRotation="255" indent="1"/>
    </xf>
    <xf numFmtId="176" fontId="15" fillId="2" borderId="14" xfId="1" applyNumberFormat="1" applyFont="1" applyFill="1" applyBorder="1" applyAlignment="1">
      <alignment horizontal="center" vertical="distributed" textRotation="255" indent="1"/>
    </xf>
    <xf numFmtId="176" fontId="13" fillId="2" borderId="11" xfId="1" applyNumberFormat="1" applyFont="1" applyFill="1" applyBorder="1" applyAlignment="1">
      <alignment horizontal="center" vertical="center" shrinkToFit="1"/>
    </xf>
    <xf numFmtId="176" fontId="13" fillId="2" borderId="1" xfId="1" applyNumberFormat="1" applyFont="1" applyFill="1" applyBorder="1" applyAlignment="1">
      <alignment horizontal="center" vertical="center" shrinkToFit="1"/>
    </xf>
    <xf numFmtId="176" fontId="14" fillId="2" borderId="11" xfId="1" applyNumberFormat="1" applyFont="1" applyFill="1" applyBorder="1" applyAlignment="1">
      <alignment horizontal="center" vertical="distributed" shrinkToFit="1"/>
    </xf>
    <xf numFmtId="176" fontId="14" fillId="2" borderId="3" xfId="1" applyNumberFormat="1" applyFont="1" applyFill="1" applyBorder="1" applyAlignment="1">
      <alignment horizontal="center" vertical="distributed" shrinkToFit="1"/>
    </xf>
    <xf numFmtId="176" fontId="14" fillId="2" borderId="4" xfId="1" applyNumberFormat="1" applyFont="1" applyFill="1" applyBorder="1" applyAlignment="1">
      <alignment horizontal="center" vertical="distributed" shrinkToFit="1"/>
    </xf>
    <xf numFmtId="176" fontId="9" fillId="2" borderId="3" xfId="1" applyNumberFormat="1" applyFont="1" applyFill="1" applyBorder="1" applyAlignment="1">
      <alignment horizontal="center" vertical="distributed" shrinkToFit="1"/>
    </xf>
    <xf numFmtId="176" fontId="9" fillId="2" borderId="1" xfId="1" applyNumberFormat="1" applyFont="1" applyFill="1" applyBorder="1" applyAlignment="1">
      <alignment horizontal="center" vertical="distributed" shrinkToFit="1"/>
    </xf>
    <xf numFmtId="176" fontId="13" fillId="2" borderId="18" xfId="1" applyNumberFormat="1" applyFont="1" applyFill="1" applyBorder="1" applyAlignment="1">
      <alignment horizontal="center" vertical="distributed" textRotation="255" indent="5"/>
    </xf>
    <xf numFmtId="176" fontId="13" fillId="2" borderId="29" xfId="1" applyNumberFormat="1" applyFont="1" applyFill="1" applyBorder="1" applyAlignment="1">
      <alignment horizontal="center" vertical="distributed" textRotation="255" indent="5"/>
    </xf>
    <xf numFmtId="176" fontId="13" fillId="2" borderId="21" xfId="1" applyNumberFormat="1" applyFont="1" applyFill="1" applyBorder="1" applyAlignment="1">
      <alignment horizontal="center" vertical="distributed" textRotation="255" indent="5"/>
    </xf>
    <xf numFmtId="176" fontId="9" fillId="2" borderId="11" xfId="1" applyNumberFormat="1" applyFont="1" applyFill="1" applyBorder="1" applyAlignment="1">
      <alignment horizontal="center" vertical="distributed" shrinkToFit="1"/>
    </xf>
    <xf numFmtId="0" fontId="13" fillId="2" borderId="15" xfId="0" applyFont="1" applyFill="1" applyBorder="1" applyAlignment="1">
      <alignment horizontal="center" vertical="center"/>
    </xf>
    <xf numFmtId="0" fontId="13" fillId="2" borderId="17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3" fillId="2" borderId="16" xfId="0" applyFont="1" applyFill="1" applyBorder="1" applyAlignment="1">
      <alignment horizontal="center" vertical="center"/>
    </xf>
    <xf numFmtId="0" fontId="13" fillId="2" borderId="30" xfId="0" applyFont="1" applyFill="1" applyBorder="1" applyAlignment="1">
      <alignment horizontal="center" vertical="center"/>
    </xf>
    <xf numFmtId="0" fontId="13" fillId="2" borderId="39" xfId="0" applyFont="1" applyFill="1" applyBorder="1" applyAlignment="1">
      <alignment horizontal="center" vertical="center"/>
    </xf>
    <xf numFmtId="176" fontId="13" fillId="2" borderId="18" xfId="1" applyNumberFormat="1" applyFont="1" applyFill="1" applyBorder="1" applyAlignment="1">
      <alignment horizontal="center" vertical="center" shrinkToFit="1"/>
    </xf>
    <xf numFmtId="176" fontId="13" fillId="2" borderId="20" xfId="1" applyNumberFormat="1" applyFont="1" applyFill="1" applyBorder="1" applyAlignment="1">
      <alignment horizontal="center" vertical="center" shrinkToFit="1"/>
    </xf>
    <xf numFmtId="176" fontId="13" fillId="2" borderId="21" xfId="1" applyNumberFormat="1" applyFont="1" applyFill="1" applyBorder="1" applyAlignment="1">
      <alignment horizontal="center" vertical="center" shrinkToFit="1"/>
    </xf>
    <xf numFmtId="176" fontId="13" fillId="2" borderId="23" xfId="1" applyNumberFormat="1" applyFont="1" applyFill="1" applyBorder="1" applyAlignment="1">
      <alignment horizontal="center" vertical="center" shrinkToFit="1"/>
    </xf>
  </cellXfs>
  <cellStyles count="124">
    <cellStyle name="백분율 10" xfId="5"/>
    <cellStyle name="백분율 11" xfId="6"/>
    <cellStyle name="백분율 12" xfId="7"/>
    <cellStyle name="백분율 13" xfId="8"/>
    <cellStyle name="백분율 14" xfId="9"/>
    <cellStyle name="백분율 15" xfId="10"/>
    <cellStyle name="백분율 16" xfId="11"/>
    <cellStyle name="백분율 17" xfId="12"/>
    <cellStyle name="백분율 18" xfId="13"/>
    <cellStyle name="백분율 19" xfId="14"/>
    <cellStyle name="백분율 2" xfId="2"/>
    <cellStyle name="백분율 2 2" xfId="15"/>
    <cellStyle name="백분율 20" xfId="16"/>
    <cellStyle name="백분율 21" xfId="17"/>
    <cellStyle name="백분율 22" xfId="18"/>
    <cellStyle name="백분율 23" xfId="19"/>
    <cellStyle name="백분율 24" xfId="20"/>
    <cellStyle name="백분율 25" xfId="21"/>
    <cellStyle name="백분율 26" xfId="22"/>
    <cellStyle name="백분율 27" xfId="23"/>
    <cellStyle name="백분율 28" xfId="24"/>
    <cellStyle name="백분율 29" xfId="25"/>
    <cellStyle name="백분율 3" xfId="26"/>
    <cellStyle name="백분율 4" xfId="27"/>
    <cellStyle name="백분율 5" xfId="28"/>
    <cellStyle name="백분율 6" xfId="29"/>
    <cellStyle name="백분율 7" xfId="30"/>
    <cellStyle name="백분율 8" xfId="31"/>
    <cellStyle name="백분율 9" xfId="32"/>
    <cellStyle name="쉼표 [0]" xfId="123" builtinId="6"/>
    <cellStyle name="쉼표 [0] 10" xfId="34"/>
    <cellStyle name="쉼표 [0] 11" xfId="35"/>
    <cellStyle name="쉼표 [0] 12" xfId="36"/>
    <cellStyle name="쉼표 [0] 13" xfId="37"/>
    <cellStyle name="쉼표 [0] 14" xfId="38"/>
    <cellStyle name="쉼표 [0] 15" xfId="39"/>
    <cellStyle name="쉼표 [0] 16" xfId="40"/>
    <cellStyle name="쉼표 [0] 17" xfId="41"/>
    <cellStyle name="쉼표 [0] 18" xfId="42"/>
    <cellStyle name="쉼표 [0] 19" xfId="43"/>
    <cellStyle name="쉼표 [0] 2" xfId="3"/>
    <cellStyle name="쉼표 [0] 2 2" xfId="44"/>
    <cellStyle name="쉼표 [0] 20" xfId="45"/>
    <cellStyle name="쉼표 [0] 21" xfId="33"/>
    <cellStyle name="쉼표 [0] 3" xfId="46"/>
    <cellStyle name="쉼표 [0] 4" xfId="47"/>
    <cellStyle name="쉼표 [0] 5" xfId="48"/>
    <cellStyle name="쉼표 [0] 6" xfId="49"/>
    <cellStyle name="쉼표 [0] 7" xfId="50"/>
    <cellStyle name="쉼표 [0] 8" xfId="51"/>
    <cellStyle name="쉼표 [0] 9" xfId="52"/>
    <cellStyle name="쉼표 2" xfId="53"/>
    <cellStyle name="쉼표 3" xfId="54"/>
    <cellStyle name="쉼표 4" xfId="55"/>
    <cellStyle name="표준" xfId="0" builtinId="0"/>
    <cellStyle name="표준 10" xfId="56"/>
    <cellStyle name="표준 11" xfId="57"/>
    <cellStyle name="표준 12" xfId="58"/>
    <cellStyle name="표준 13" xfId="59"/>
    <cellStyle name="표준 14" xfId="60"/>
    <cellStyle name="표준 15" xfId="61"/>
    <cellStyle name="표준 16" xfId="62"/>
    <cellStyle name="표준 17" xfId="63"/>
    <cellStyle name="표준 18" xfId="64"/>
    <cellStyle name="표준 19" xfId="65"/>
    <cellStyle name="표준 2" xfId="1"/>
    <cellStyle name="표준 2 2" xfId="66"/>
    <cellStyle name="표준 20" xfId="67"/>
    <cellStyle name="표준 21" xfId="68"/>
    <cellStyle name="표준 22" xfId="69"/>
    <cellStyle name="표준 23" xfId="70"/>
    <cellStyle name="표준 24" xfId="71"/>
    <cellStyle name="표준 25" xfId="72"/>
    <cellStyle name="표준 26" xfId="73"/>
    <cellStyle name="표준 27" xfId="74"/>
    <cellStyle name="표준 28" xfId="75"/>
    <cellStyle name="표준 29" xfId="76"/>
    <cellStyle name="표준 3" xfId="77"/>
    <cellStyle name="표준 30" xfId="78"/>
    <cellStyle name="표준 31" xfId="79"/>
    <cellStyle name="표준 32" xfId="80"/>
    <cellStyle name="표준 33" xfId="81"/>
    <cellStyle name="표준 34" xfId="82"/>
    <cellStyle name="표준 35" xfId="83"/>
    <cellStyle name="표준 36" xfId="84"/>
    <cellStyle name="표준 37" xfId="85"/>
    <cellStyle name="표준 38" xfId="86"/>
    <cellStyle name="표준 39" xfId="87"/>
    <cellStyle name="표준 4" xfId="88"/>
    <cellStyle name="표준 40" xfId="89"/>
    <cellStyle name="표준 41" xfId="90"/>
    <cellStyle name="표준 42" xfId="91"/>
    <cellStyle name="표준 43" xfId="92"/>
    <cellStyle name="표준 44" xfId="93"/>
    <cellStyle name="표준 45" xfId="94"/>
    <cellStyle name="표준 46" xfId="95"/>
    <cellStyle name="표준 47" xfId="96"/>
    <cellStyle name="표준 48" xfId="97"/>
    <cellStyle name="표준 49" xfId="98"/>
    <cellStyle name="표준 5" xfId="99"/>
    <cellStyle name="표준 50" xfId="100"/>
    <cellStyle name="표준 51" xfId="101"/>
    <cellStyle name="표준 52" xfId="102"/>
    <cellStyle name="표준 53" xfId="103"/>
    <cellStyle name="표준 54" xfId="104"/>
    <cellStyle name="표준 55" xfId="105"/>
    <cellStyle name="표준 56" xfId="106"/>
    <cellStyle name="표준 57" xfId="107"/>
    <cellStyle name="표준 58" xfId="108"/>
    <cellStyle name="표준 59" xfId="109"/>
    <cellStyle name="표준 6" xfId="110"/>
    <cellStyle name="표준 6 2" xfId="111"/>
    <cellStyle name="표준 6 3" xfId="112"/>
    <cellStyle name="표준 60" xfId="113"/>
    <cellStyle name="표준 61" xfId="114"/>
    <cellStyle name="표준 62" xfId="115"/>
    <cellStyle name="표준 63" xfId="116"/>
    <cellStyle name="표준 64" xfId="120"/>
    <cellStyle name="표준 65" xfId="4"/>
    <cellStyle name="표준 65 2" xfId="121"/>
    <cellStyle name="표준 66" xfId="122"/>
    <cellStyle name="표준 7" xfId="117"/>
    <cellStyle name="표준 8" xfId="118"/>
    <cellStyle name="표준 9" xfId="119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23</xdr:row>
      <xdr:rowOff>200025</xdr:rowOff>
    </xdr:from>
    <xdr:to>
      <xdr:col>7</xdr:col>
      <xdr:colOff>9525</xdr:colOff>
      <xdr:row>27</xdr:row>
      <xdr:rowOff>66675</xdr:rowOff>
    </xdr:to>
    <xdr:pic>
      <xdr:nvPicPr>
        <xdr:cNvPr id="1027" name="_x129348800" descr="EMB0000217c0d5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52725" y="5048250"/>
          <a:ext cx="2057400" cy="7048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161925</xdr:colOff>
      <xdr:row>0</xdr:row>
      <xdr:rowOff>40396</xdr:rowOff>
    </xdr:from>
    <xdr:to>
      <xdr:col>2</xdr:col>
      <xdr:colOff>352425</xdr:colOff>
      <xdr:row>5</xdr:row>
      <xdr:rowOff>100612</xdr:rowOff>
    </xdr:to>
    <xdr:pic>
      <xdr:nvPicPr>
        <xdr:cNvPr id="2050" name="_x148045456" descr="EMB000013fc24b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61925" y="40396"/>
          <a:ext cx="1562100" cy="1107966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3"/>
  <sheetViews>
    <sheetView showGridLines="0" workbookViewId="0">
      <selection activeCell="I21" sqref="I21:K21"/>
    </sheetView>
  </sheetViews>
  <sheetFormatPr defaultRowHeight="16.5"/>
  <sheetData>
    <row r="2" spans="1:11" ht="16.5" customHeight="1">
      <c r="B2" s="1"/>
      <c r="C2" s="1"/>
      <c r="D2" s="1"/>
    </row>
    <row r="3" spans="1:11" ht="16.5" customHeight="1">
      <c r="B3" s="1"/>
      <c r="C3" s="1"/>
      <c r="D3" s="1"/>
      <c r="E3" s="1"/>
    </row>
    <row r="7" spans="1:11" ht="17.25" thickBot="1"/>
    <row r="8" spans="1:11" ht="16.5" customHeight="1">
      <c r="A8" s="93" t="s">
        <v>27</v>
      </c>
      <c r="B8" s="93"/>
      <c r="C8" s="93"/>
      <c r="D8" s="93"/>
      <c r="E8" s="93"/>
      <c r="F8" s="93"/>
      <c r="G8" s="93"/>
      <c r="H8" s="93"/>
      <c r="I8" s="93"/>
      <c r="J8" s="93"/>
      <c r="K8" s="93"/>
    </row>
    <row r="9" spans="1:11" ht="16.5" customHeight="1">
      <c r="A9" s="94"/>
      <c r="B9" s="94"/>
      <c r="C9" s="94"/>
      <c r="D9" s="94"/>
      <c r="E9" s="94"/>
      <c r="F9" s="94"/>
      <c r="G9" s="94"/>
      <c r="H9" s="94"/>
      <c r="I9" s="94"/>
      <c r="J9" s="94"/>
      <c r="K9" s="94"/>
    </row>
    <row r="10" spans="1:11" ht="16.5" customHeight="1">
      <c r="A10" s="94"/>
      <c r="B10" s="94"/>
      <c r="C10" s="94"/>
      <c r="D10" s="94"/>
      <c r="E10" s="94"/>
      <c r="F10" s="94"/>
      <c r="G10" s="94"/>
      <c r="H10" s="94"/>
      <c r="I10" s="94"/>
      <c r="J10" s="94"/>
      <c r="K10" s="94"/>
    </row>
    <row r="11" spans="1:11" ht="16.5" customHeight="1">
      <c r="A11" s="94"/>
      <c r="B11" s="94"/>
      <c r="C11" s="94"/>
      <c r="D11" s="94"/>
      <c r="E11" s="94"/>
      <c r="F11" s="94"/>
      <c r="G11" s="94"/>
      <c r="H11" s="94"/>
      <c r="I11" s="94"/>
      <c r="J11" s="94"/>
      <c r="K11" s="94"/>
    </row>
    <row r="12" spans="1:11" ht="16.5" customHeight="1">
      <c r="A12" s="94"/>
      <c r="B12" s="94"/>
      <c r="C12" s="94"/>
      <c r="D12" s="94"/>
      <c r="E12" s="94"/>
      <c r="F12" s="94"/>
      <c r="G12" s="94"/>
      <c r="H12" s="94"/>
      <c r="I12" s="94"/>
      <c r="J12" s="94"/>
      <c r="K12" s="94"/>
    </row>
    <row r="13" spans="1:11" ht="16.5" customHeight="1">
      <c r="A13" s="94"/>
      <c r="B13" s="94"/>
      <c r="C13" s="94"/>
      <c r="D13" s="94"/>
      <c r="E13" s="94"/>
      <c r="F13" s="94"/>
      <c r="G13" s="94"/>
      <c r="H13" s="94"/>
      <c r="I13" s="94"/>
      <c r="J13" s="94"/>
      <c r="K13" s="94"/>
    </row>
    <row r="14" spans="1:11" ht="16.5" customHeight="1">
      <c r="A14" s="94"/>
      <c r="B14" s="94"/>
      <c r="C14" s="94"/>
      <c r="D14" s="94"/>
      <c r="E14" s="94"/>
      <c r="F14" s="94"/>
      <c r="G14" s="94"/>
      <c r="H14" s="94"/>
      <c r="I14" s="94"/>
      <c r="J14" s="94"/>
      <c r="K14" s="94"/>
    </row>
    <row r="15" spans="1:11" ht="17.25" thickBot="1">
      <c r="A15" s="95"/>
      <c r="B15" s="95"/>
      <c r="C15" s="95"/>
      <c r="D15" s="95"/>
      <c r="E15" s="95"/>
      <c r="F15" s="95"/>
      <c r="G15" s="95"/>
      <c r="H15" s="95"/>
      <c r="I15" s="95"/>
      <c r="J15" s="95"/>
      <c r="K15" s="95"/>
    </row>
    <row r="16" spans="1:11" ht="17.25" thickTop="1"/>
    <row r="20" spans="1:11">
      <c r="G20" s="97" t="s">
        <v>12</v>
      </c>
      <c r="H20" s="98"/>
      <c r="I20" s="104" t="s">
        <v>20</v>
      </c>
      <c r="J20" s="105"/>
      <c r="K20" s="106"/>
    </row>
    <row r="21" spans="1:11">
      <c r="G21" s="99"/>
      <c r="H21" s="100"/>
      <c r="I21" s="101" t="s">
        <v>28</v>
      </c>
      <c r="J21" s="102"/>
      <c r="K21" s="103"/>
    </row>
    <row r="32" spans="1:11">
      <c r="A32" s="96" t="s">
        <v>13</v>
      </c>
      <c r="B32" s="96"/>
      <c r="C32" s="96"/>
      <c r="D32" s="96"/>
      <c r="E32" s="96"/>
      <c r="F32" s="96"/>
      <c r="G32" s="96"/>
      <c r="H32" s="96"/>
      <c r="I32" s="96"/>
      <c r="J32" s="96"/>
      <c r="K32" s="96"/>
    </row>
    <row r="33" spans="1:11">
      <c r="A33" s="96" t="s">
        <v>14</v>
      </c>
      <c r="B33" s="96"/>
      <c r="C33" s="96"/>
      <c r="D33" s="96"/>
      <c r="E33" s="96"/>
      <c r="F33" s="96"/>
      <c r="G33" s="96"/>
      <c r="H33" s="96"/>
      <c r="I33" s="96"/>
      <c r="J33" s="96"/>
      <c r="K33" s="96"/>
    </row>
  </sheetData>
  <mergeCells count="6">
    <mergeCell ref="A8:K15"/>
    <mergeCell ref="A32:K32"/>
    <mergeCell ref="A33:K33"/>
    <mergeCell ref="G20:H21"/>
    <mergeCell ref="I21:K21"/>
    <mergeCell ref="I20:K20"/>
  </mergeCells>
  <phoneticPr fontId="2" type="noConversion"/>
  <pageMargins left="0.39370078740157483" right="0.39370078740157483" top="0.19685039370078741" bottom="0.15748031496062992" header="0" footer="0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9" zoomScaleNormal="100" workbookViewId="0">
      <selection sqref="A1:L1"/>
    </sheetView>
  </sheetViews>
  <sheetFormatPr defaultColWidth="9" defaultRowHeight="16.5"/>
  <cols>
    <col min="1" max="2" width="9.875" style="3" bestFit="1" customWidth="1"/>
    <col min="3" max="3" width="10" style="3" bestFit="1" customWidth="1"/>
    <col min="4" max="9" width="10.625" style="3" customWidth="1"/>
    <col min="10" max="16384" width="9" style="3"/>
  </cols>
  <sheetData>
    <row r="1" spans="1:12" ht="26.25">
      <c r="A1" s="123" t="s">
        <v>83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</row>
    <row r="2" spans="1:12" ht="6.95" customHeight="1" thickBot="1">
      <c r="A2" s="4"/>
      <c r="B2" s="4"/>
      <c r="C2" s="4"/>
      <c r="D2" s="4"/>
      <c r="E2" s="2"/>
      <c r="F2" s="2"/>
      <c r="G2" s="2"/>
      <c r="H2" s="2"/>
      <c r="I2" s="2"/>
    </row>
    <row r="3" spans="1:12">
      <c r="A3" s="5"/>
      <c r="B3" s="6"/>
      <c r="C3" s="7"/>
      <c r="D3" s="124" t="s">
        <v>22</v>
      </c>
      <c r="E3" s="121"/>
      <c r="F3" s="125"/>
      <c r="G3" s="126" t="s">
        <v>23</v>
      </c>
      <c r="H3" s="121"/>
      <c r="I3" s="125"/>
      <c r="J3" s="121" t="s">
        <v>25</v>
      </c>
      <c r="K3" s="121"/>
      <c r="L3" s="122"/>
    </row>
    <row r="4" spans="1:12">
      <c r="A4" s="8"/>
      <c r="B4" s="9"/>
      <c r="C4" s="10"/>
      <c r="D4" s="22" t="s">
        <v>29</v>
      </c>
      <c r="E4" s="23" t="s">
        <v>30</v>
      </c>
      <c r="F4" s="21" t="s">
        <v>24</v>
      </c>
      <c r="G4" s="24" t="s">
        <v>29</v>
      </c>
      <c r="H4" s="23" t="s">
        <v>30</v>
      </c>
      <c r="I4" s="25" t="s">
        <v>24</v>
      </c>
      <c r="J4" s="23" t="s">
        <v>29</v>
      </c>
      <c r="K4" s="23" t="s">
        <v>30</v>
      </c>
      <c r="L4" s="20" t="s">
        <v>26</v>
      </c>
    </row>
    <row r="5" spans="1:12">
      <c r="A5" s="127" t="s">
        <v>15</v>
      </c>
      <c r="B5" s="128"/>
      <c r="C5" s="11" t="s">
        <v>0</v>
      </c>
      <c r="D5" s="26">
        <f>D7+D29</f>
        <v>3508</v>
      </c>
      <c r="E5" s="27">
        <f>E7+E29</f>
        <v>149038</v>
      </c>
      <c r="F5" s="34">
        <f t="shared" ref="F5:F6" si="0">(D5-E5)/E5*100</f>
        <v>-97.64623787222051</v>
      </c>
      <c r="G5" s="88">
        <v>65040</v>
      </c>
      <c r="H5" s="64">
        <v>1459664</v>
      </c>
      <c r="I5" s="34">
        <f t="shared" ref="I5:I34" si="1">(G5-H5)/H5*100</f>
        <v>-95.544180030472774</v>
      </c>
      <c r="J5" s="43">
        <f t="shared" ref="J5:K20" si="2">D5/G5*100</f>
        <v>5.3936039360393604</v>
      </c>
      <c r="K5" s="43">
        <f t="shared" si="2"/>
        <v>10.210431989827796</v>
      </c>
      <c r="L5" s="44">
        <f t="shared" ref="L5:L27" si="3">J5-K5</f>
        <v>-4.816828053788436</v>
      </c>
    </row>
    <row r="6" spans="1:12">
      <c r="A6" s="129"/>
      <c r="B6" s="130"/>
      <c r="C6" s="12" t="s">
        <v>1</v>
      </c>
      <c r="D6" s="28">
        <f>D8+D30</f>
        <v>198845</v>
      </c>
      <c r="E6" s="29">
        <f>E8+E30</f>
        <v>1264605</v>
      </c>
      <c r="F6" s="35">
        <f t="shared" si="0"/>
        <v>-84.276117839167171</v>
      </c>
      <c r="G6" s="89">
        <v>2333485</v>
      </c>
      <c r="H6" s="65">
        <v>12933244</v>
      </c>
      <c r="I6" s="35">
        <f t="shared" si="1"/>
        <v>-81.957465582494223</v>
      </c>
      <c r="J6" s="45">
        <f t="shared" si="2"/>
        <v>8.5213746820742369</v>
      </c>
      <c r="K6" s="45">
        <f>E6/H6*100</f>
        <v>9.7779412496972924</v>
      </c>
      <c r="L6" s="46">
        <f t="shared" si="3"/>
        <v>-1.2565665676230555</v>
      </c>
    </row>
    <row r="7" spans="1:12">
      <c r="A7" s="117" t="s">
        <v>16</v>
      </c>
      <c r="B7" s="110" t="s">
        <v>2</v>
      </c>
      <c r="C7" s="13" t="s">
        <v>0</v>
      </c>
      <c r="D7" s="30">
        <f>D9+D11+D13+D15+D17+D19+D21+D23+D25+D27</f>
        <v>1779</v>
      </c>
      <c r="E7" s="31">
        <f>E9+E11+E13+E15+E17+E19+E21+E23+E25+E27</f>
        <v>137869</v>
      </c>
      <c r="F7" s="36">
        <f>(D7-E7)/E7*100</f>
        <v>-98.70964466268704</v>
      </c>
      <c r="G7" s="84">
        <v>40662</v>
      </c>
      <c r="H7" s="71">
        <v>1192943</v>
      </c>
      <c r="I7" s="36">
        <f t="shared" si="1"/>
        <v>-96.591454914442693</v>
      </c>
      <c r="J7" s="47">
        <f t="shared" si="2"/>
        <v>4.3750922236978012</v>
      </c>
      <c r="K7" s="47">
        <f t="shared" si="2"/>
        <v>11.557048408851053</v>
      </c>
      <c r="L7" s="48">
        <f t="shared" si="3"/>
        <v>-7.1819561851532514</v>
      </c>
    </row>
    <row r="8" spans="1:12">
      <c r="A8" s="118"/>
      <c r="B8" s="111"/>
      <c r="C8" s="14" t="s">
        <v>1</v>
      </c>
      <c r="D8" s="32">
        <f>D10+D12+D14+D16+D18+D20+D22+D24+D26+D28</f>
        <v>170633</v>
      </c>
      <c r="E8" s="33">
        <f>E10+E12+E14+E16+E18+E20+E22+E24+E26+E28</f>
        <v>1145566</v>
      </c>
      <c r="F8" s="37">
        <f>(D8-E8)/E8*100</f>
        <v>-85.104917569131771</v>
      </c>
      <c r="G8" s="85">
        <v>1852952</v>
      </c>
      <c r="H8" s="72">
        <v>10749357</v>
      </c>
      <c r="I8" s="37">
        <f t="shared" si="1"/>
        <v>-82.76220614870266</v>
      </c>
      <c r="J8" s="49">
        <f t="shared" si="2"/>
        <v>9.2087112887975504</v>
      </c>
      <c r="K8" s="49">
        <f>E8/H8*100</f>
        <v>10.657065348187803</v>
      </c>
      <c r="L8" s="50">
        <f t="shared" si="3"/>
        <v>-1.4483540593902529</v>
      </c>
    </row>
    <row r="9" spans="1:12">
      <c r="A9" s="118"/>
      <c r="B9" s="120" t="s">
        <v>3</v>
      </c>
      <c r="C9" s="15" t="s">
        <v>0</v>
      </c>
      <c r="D9" s="61">
        <v>41</v>
      </c>
      <c r="E9" s="69">
        <v>8024</v>
      </c>
      <c r="F9" s="38">
        <f t="shared" ref="F9:F34" si="4">(D9-E9)/E9*100</f>
        <v>-99.489032901296113</v>
      </c>
      <c r="G9" s="61">
        <v>794</v>
      </c>
      <c r="H9" s="69" t="s">
        <v>84</v>
      </c>
      <c r="I9" s="38">
        <f t="shared" si="1"/>
        <v>-99.683815242972457</v>
      </c>
      <c r="J9" s="47">
        <f t="shared" si="2"/>
        <v>5.1637279596977326</v>
      </c>
      <c r="K9" s="47">
        <f t="shared" si="2"/>
        <v>3.1952978468375552</v>
      </c>
      <c r="L9" s="48">
        <f t="shared" si="3"/>
        <v>1.9684301128601773</v>
      </c>
    </row>
    <row r="10" spans="1:12">
      <c r="A10" s="118"/>
      <c r="B10" s="115"/>
      <c r="C10" s="15" t="s">
        <v>1</v>
      </c>
      <c r="D10" s="62">
        <v>7455</v>
      </c>
      <c r="E10" s="70">
        <v>71178</v>
      </c>
      <c r="F10" s="39">
        <f t="shared" si="4"/>
        <v>-89.526258113462021</v>
      </c>
      <c r="G10" s="62">
        <v>427610</v>
      </c>
      <c r="H10" s="70">
        <v>2509287</v>
      </c>
      <c r="I10" s="39">
        <f t="shared" si="1"/>
        <v>-82.95890426244587</v>
      </c>
      <c r="J10" s="51">
        <f t="shared" si="2"/>
        <v>1.7434110521269381</v>
      </c>
      <c r="K10" s="51">
        <f>E10/H10*100</f>
        <v>2.8365826627245112</v>
      </c>
      <c r="L10" s="52">
        <f t="shared" si="3"/>
        <v>-1.0931716105975731</v>
      </c>
    </row>
    <row r="11" spans="1:12">
      <c r="A11" s="118"/>
      <c r="B11" s="115" t="s">
        <v>4</v>
      </c>
      <c r="C11" s="15" t="s">
        <v>0</v>
      </c>
      <c r="D11" s="61">
        <v>565</v>
      </c>
      <c r="E11" s="69">
        <v>100439</v>
      </c>
      <c r="F11" s="38">
        <f t="shared" si="4"/>
        <v>-99.437469508856125</v>
      </c>
      <c r="G11" s="61">
        <v>15307</v>
      </c>
      <c r="H11" s="69" t="s">
        <v>85</v>
      </c>
      <c r="I11" s="38">
        <f t="shared" si="1"/>
        <v>-97.172439272189891</v>
      </c>
      <c r="J11" s="53">
        <f t="shared" si="2"/>
        <v>3.6911217090220161</v>
      </c>
      <c r="K11" s="53">
        <f t="shared" si="2"/>
        <v>18.553431236723007</v>
      </c>
      <c r="L11" s="54">
        <f t="shared" si="3"/>
        <v>-14.86230952770099</v>
      </c>
    </row>
    <row r="12" spans="1:12">
      <c r="A12" s="118"/>
      <c r="B12" s="115"/>
      <c r="C12" s="15" t="s">
        <v>1</v>
      </c>
      <c r="D12" s="62">
        <v>101579</v>
      </c>
      <c r="E12" s="70">
        <v>779533</v>
      </c>
      <c r="F12" s="39">
        <f t="shared" si="4"/>
        <v>-86.969249537864329</v>
      </c>
      <c r="G12" s="62">
        <v>657792</v>
      </c>
      <c r="H12" s="70">
        <v>4441080</v>
      </c>
      <c r="I12" s="39">
        <f t="shared" si="1"/>
        <v>-85.188467670026213</v>
      </c>
      <c r="J12" s="51">
        <f t="shared" si="2"/>
        <v>15.442419488227282</v>
      </c>
      <c r="K12" s="51">
        <f t="shared" si="2"/>
        <v>17.552779954425503</v>
      </c>
      <c r="L12" s="52">
        <f t="shared" si="3"/>
        <v>-2.1103604661982214</v>
      </c>
    </row>
    <row r="13" spans="1:12">
      <c r="A13" s="118"/>
      <c r="B13" s="115" t="s">
        <v>5</v>
      </c>
      <c r="C13" s="15" t="s">
        <v>0</v>
      </c>
      <c r="D13" s="61">
        <v>41</v>
      </c>
      <c r="E13" s="69">
        <v>4566</v>
      </c>
      <c r="F13" s="38">
        <f t="shared" si="4"/>
        <v>-99.102058694699963</v>
      </c>
      <c r="G13" s="61">
        <v>115</v>
      </c>
      <c r="H13" s="69" t="s">
        <v>86</v>
      </c>
      <c r="I13" s="38">
        <f t="shared" si="1"/>
        <v>-99.749515366687717</v>
      </c>
      <c r="J13" s="53">
        <f t="shared" si="2"/>
        <v>35.652173913043477</v>
      </c>
      <c r="K13" s="53">
        <f t="shared" si="2"/>
        <v>9.9453290061205379</v>
      </c>
      <c r="L13" s="54">
        <f t="shared" si="3"/>
        <v>25.706844906922939</v>
      </c>
    </row>
    <row r="14" spans="1:12">
      <c r="A14" s="118"/>
      <c r="B14" s="115"/>
      <c r="C14" s="15" t="s">
        <v>1</v>
      </c>
      <c r="D14" s="62">
        <v>10106</v>
      </c>
      <c r="E14" s="70">
        <v>41646</v>
      </c>
      <c r="F14" s="39">
        <f t="shared" si="4"/>
        <v>-75.733563847668435</v>
      </c>
      <c r="G14" s="62">
        <v>88671</v>
      </c>
      <c r="H14" s="70">
        <v>499039</v>
      </c>
      <c r="I14" s="39">
        <f t="shared" si="1"/>
        <v>-82.231649229819709</v>
      </c>
      <c r="J14" s="51">
        <f t="shared" si="2"/>
        <v>11.397187355505183</v>
      </c>
      <c r="K14" s="51">
        <f t="shared" si="2"/>
        <v>8.3452395504158989</v>
      </c>
      <c r="L14" s="52">
        <f t="shared" si="3"/>
        <v>3.0519478050892843</v>
      </c>
    </row>
    <row r="15" spans="1:12">
      <c r="A15" s="118"/>
      <c r="B15" s="115" t="s">
        <v>6</v>
      </c>
      <c r="C15" s="15" t="s">
        <v>0</v>
      </c>
      <c r="D15" s="61">
        <v>41</v>
      </c>
      <c r="E15" s="69">
        <v>6500</v>
      </c>
      <c r="F15" s="38">
        <f t="shared" si="4"/>
        <v>-99.369230769230768</v>
      </c>
      <c r="G15" s="61">
        <v>329</v>
      </c>
      <c r="H15" s="69" t="s">
        <v>87</v>
      </c>
      <c r="I15" s="38">
        <f t="shared" si="1"/>
        <v>-99.679830280854048</v>
      </c>
      <c r="J15" s="53">
        <f t="shared" si="2"/>
        <v>12.462006079027356</v>
      </c>
      <c r="K15" s="53">
        <f t="shared" si="2"/>
        <v>6.3255415636738741</v>
      </c>
      <c r="L15" s="54">
        <f t="shared" si="3"/>
        <v>6.1364645153534818</v>
      </c>
    </row>
    <row r="16" spans="1:12">
      <c r="A16" s="118"/>
      <c r="B16" s="115"/>
      <c r="C16" s="15" t="s">
        <v>1</v>
      </c>
      <c r="D16" s="62">
        <v>10099</v>
      </c>
      <c r="E16" s="70">
        <v>67909</v>
      </c>
      <c r="F16" s="39">
        <f t="shared" si="4"/>
        <v>-85.128628016904969</v>
      </c>
      <c r="G16" s="62">
        <v>165854</v>
      </c>
      <c r="H16" s="70">
        <v>939929</v>
      </c>
      <c r="I16" s="39">
        <f t="shared" si="1"/>
        <v>-82.354624657819897</v>
      </c>
      <c r="J16" s="51">
        <f t="shared" si="2"/>
        <v>6.0890904048138728</v>
      </c>
      <c r="K16" s="51">
        <f t="shared" si="2"/>
        <v>7.2249074132195084</v>
      </c>
      <c r="L16" s="52">
        <f t="shared" si="3"/>
        <v>-1.1358170084056356</v>
      </c>
    </row>
    <row r="17" spans="1:12">
      <c r="A17" s="118"/>
      <c r="B17" s="115" t="s">
        <v>7</v>
      </c>
      <c r="C17" s="15" t="s">
        <v>0</v>
      </c>
      <c r="D17" s="61">
        <v>70</v>
      </c>
      <c r="E17" s="69">
        <v>2177</v>
      </c>
      <c r="F17" s="38">
        <f t="shared" si="4"/>
        <v>-96.784565916398719</v>
      </c>
      <c r="G17" s="61">
        <v>97</v>
      </c>
      <c r="H17" s="69" t="s">
        <v>88</v>
      </c>
      <c r="I17" s="38">
        <f t="shared" si="1"/>
        <v>-99.453367145674846</v>
      </c>
      <c r="J17" s="53">
        <f t="shared" si="2"/>
        <v>72.164948453608247</v>
      </c>
      <c r="K17" s="53">
        <f t="shared" si="2"/>
        <v>12.268244575936883</v>
      </c>
      <c r="L17" s="54">
        <f t="shared" si="3"/>
        <v>59.896703877671364</v>
      </c>
    </row>
    <row r="18" spans="1:12">
      <c r="A18" s="118"/>
      <c r="B18" s="115"/>
      <c r="C18" s="15" t="s">
        <v>1</v>
      </c>
      <c r="D18" s="62">
        <v>2604</v>
      </c>
      <c r="E18" s="70">
        <v>20386</v>
      </c>
      <c r="F18" s="39">
        <f t="shared" si="4"/>
        <v>-87.226528009418232</v>
      </c>
      <c r="G18" s="62">
        <v>17278</v>
      </c>
      <c r="H18" s="70">
        <v>151661</v>
      </c>
      <c r="I18" s="39">
        <f t="shared" si="1"/>
        <v>-88.60748643355906</v>
      </c>
      <c r="J18" s="51">
        <f t="shared" si="2"/>
        <v>15.07118879499942</v>
      </c>
      <c r="K18" s="51">
        <f t="shared" si="2"/>
        <v>13.441820903198581</v>
      </c>
      <c r="L18" s="52">
        <f t="shared" si="3"/>
        <v>1.6293678918008396</v>
      </c>
    </row>
    <row r="19" spans="1:12">
      <c r="A19" s="118"/>
      <c r="B19" s="115" t="s">
        <v>17</v>
      </c>
      <c r="C19" s="15" t="s">
        <v>0</v>
      </c>
      <c r="D19" s="61">
        <v>138</v>
      </c>
      <c r="E19" s="69">
        <v>5086</v>
      </c>
      <c r="F19" s="38">
        <f t="shared" si="4"/>
        <v>-97.286669288242237</v>
      </c>
      <c r="G19" s="61">
        <v>186</v>
      </c>
      <c r="H19" s="69" t="s">
        <v>89</v>
      </c>
      <c r="I19" s="38">
        <f t="shared" si="1"/>
        <v>-99.336188436830824</v>
      </c>
      <c r="J19" s="53">
        <f t="shared" si="2"/>
        <v>74.193548387096769</v>
      </c>
      <c r="K19" s="53">
        <f t="shared" si="2"/>
        <v>18.151320485367595</v>
      </c>
      <c r="L19" s="54">
        <f t="shared" si="3"/>
        <v>56.042227901729177</v>
      </c>
    </row>
    <row r="20" spans="1:12">
      <c r="A20" s="118"/>
      <c r="B20" s="115"/>
      <c r="C20" s="15" t="s">
        <v>1</v>
      </c>
      <c r="D20" s="62">
        <v>9732</v>
      </c>
      <c r="E20" s="70">
        <v>47377</v>
      </c>
      <c r="F20" s="39">
        <f t="shared" si="4"/>
        <v>-79.458386981024546</v>
      </c>
      <c r="G20" s="62">
        <v>47941</v>
      </c>
      <c r="H20" s="70">
        <v>256190</v>
      </c>
      <c r="I20" s="39">
        <f t="shared" si="1"/>
        <v>-81.286935477575241</v>
      </c>
      <c r="J20" s="51">
        <f t="shared" si="2"/>
        <v>20.299952024363279</v>
      </c>
      <c r="K20" s="51">
        <f t="shared" si="2"/>
        <v>18.492915414340917</v>
      </c>
      <c r="L20" s="52">
        <f t="shared" si="3"/>
        <v>1.8070366100223616</v>
      </c>
    </row>
    <row r="21" spans="1:12">
      <c r="A21" s="118"/>
      <c r="B21" s="115" t="s">
        <v>18</v>
      </c>
      <c r="C21" s="15" t="s">
        <v>0</v>
      </c>
      <c r="D21" s="61">
        <v>91</v>
      </c>
      <c r="E21" s="69">
        <v>1049</v>
      </c>
      <c r="F21" s="38">
        <f t="shared" si="4"/>
        <v>-91.325071496663497</v>
      </c>
      <c r="G21" s="61">
        <v>3396</v>
      </c>
      <c r="H21" s="69" t="s">
        <v>90</v>
      </c>
      <c r="I21" s="38">
        <f t="shared" si="1"/>
        <v>-82.412346574136407</v>
      </c>
      <c r="J21" s="53">
        <f t="shared" ref="J21:K27" si="5">D21/G21*100</f>
        <v>2.67962308598351</v>
      </c>
      <c r="K21" s="53">
        <f t="shared" si="5"/>
        <v>5.4326997773059196</v>
      </c>
      <c r="L21" s="54">
        <f t="shared" si="3"/>
        <v>-2.7530766913224096</v>
      </c>
    </row>
    <row r="22" spans="1:12">
      <c r="A22" s="118"/>
      <c r="B22" s="115"/>
      <c r="C22" s="15" t="s">
        <v>1</v>
      </c>
      <c r="D22" s="62">
        <v>4638</v>
      </c>
      <c r="E22" s="70">
        <v>16867</v>
      </c>
      <c r="F22" s="39">
        <f t="shared" si="4"/>
        <v>-72.502519713049153</v>
      </c>
      <c r="G22" s="62">
        <v>55023</v>
      </c>
      <c r="H22" s="70">
        <v>196605</v>
      </c>
      <c r="I22" s="39">
        <f t="shared" si="1"/>
        <v>-72.013427939269093</v>
      </c>
      <c r="J22" s="51">
        <f t="shared" si="5"/>
        <v>8.4292023335695987</v>
      </c>
      <c r="K22" s="51">
        <f t="shared" si="5"/>
        <v>8.5791307443859512</v>
      </c>
      <c r="L22" s="52">
        <f t="shared" si="3"/>
        <v>-0.14992841081635255</v>
      </c>
    </row>
    <row r="23" spans="1:12">
      <c r="A23" s="118"/>
      <c r="B23" s="115" t="s">
        <v>8</v>
      </c>
      <c r="C23" s="15" t="s">
        <v>0</v>
      </c>
      <c r="D23" s="61">
        <v>138</v>
      </c>
      <c r="E23" s="69">
        <v>1542</v>
      </c>
      <c r="F23" s="38">
        <f t="shared" si="4"/>
        <v>-91.050583657587552</v>
      </c>
      <c r="G23" s="61">
        <v>1447</v>
      </c>
      <c r="H23" s="69" t="s">
        <v>91</v>
      </c>
      <c r="I23" s="38">
        <f t="shared" si="1"/>
        <v>-96.682486186578629</v>
      </c>
      <c r="J23" s="53">
        <f t="shared" si="5"/>
        <v>9.5369730476848655</v>
      </c>
      <c r="K23" s="53">
        <f t="shared" si="5"/>
        <v>3.5353187977164864</v>
      </c>
      <c r="L23" s="54">
        <f t="shared" si="3"/>
        <v>6.0016542499683787</v>
      </c>
    </row>
    <row r="24" spans="1:12">
      <c r="A24" s="118"/>
      <c r="B24" s="115"/>
      <c r="C24" s="15" t="s">
        <v>1</v>
      </c>
      <c r="D24" s="62">
        <v>4294</v>
      </c>
      <c r="E24" s="70">
        <v>21187</v>
      </c>
      <c r="F24" s="39">
        <f t="shared" si="4"/>
        <v>-79.732855052626604</v>
      </c>
      <c r="G24" s="62">
        <v>78048</v>
      </c>
      <c r="H24" s="70">
        <v>415000</v>
      </c>
      <c r="I24" s="39">
        <f t="shared" si="1"/>
        <v>-81.193253012048189</v>
      </c>
      <c r="J24" s="51">
        <f t="shared" si="5"/>
        <v>5.501742517425174</v>
      </c>
      <c r="K24" s="51">
        <f t="shared" si="5"/>
        <v>5.105301204819277</v>
      </c>
      <c r="L24" s="52">
        <f t="shared" si="3"/>
        <v>0.39644131260589699</v>
      </c>
    </row>
    <row r="25" spans="1:12">
      <c r="A25" s="118"/>
      <c r="B25" s="115" t="s">
        <v>9</v>
      </c>
      <c r="C25" s="15" t="s">
        <v>0</v>
      </c>
      <c r="D25" s="61">
        <v>132</v>
      </c>
      <c r="E25" s="69">
        <v>4889</v>
      </c>
      <c r="F25" s="38">
        <f t="shared" si="4"/>
        <v>-97.300061362241763</v>
      </c>
      <c r="G25" s="61">
        <v>523</v>
      </c>
      <c r="H25" s="69" t="s">
        <v>92</v>
      </c>
      <c r="I25" s="38">
        <f t="shared" si="1"/>
        <v>-98.549317652280038</v>
      </c>
      <c r="J25" s="53">
        <f t="shared" si="5"/>
        <v>25.239005736137663</v>
      </c>
      <c r="K25" s="53">
        <f t="shared" si="5"/>
        <v>13.560967491401311</v>
      </c>
      <c r="L25" s="54">
        <f t="shared" si="3"/>
        <v>11.678038244736353</v>
      </c>
    </row>
    <row r="26" spans="1:12">
      <c r="A26" s="118"/>
      <c r="B26" s="115"/>
      <c r="C26" s="15" t="s">
        <v>1</v>
      </c>
      <c r="D26" s="62">
        <v>10991</v>
      </c>
      <c r="E26" s="73">
        <v>39035</v>
      </c>
      <c r="F26" s="39">
        <f t="shared" si="4"/>
        <v>-71.84321762520814</v>
      </c>
      <c r="G26" s="62">
        <v>75334</v>
      </c>
      <c r="H26" s="58">
        <v>399884</v>
      </c>
      <c r="I26" s="39">
        <f t="shared" si="1"/>
        <v>-81.16103670064318</v>
      </c>
      <c r="J26" s="51">
        <f t="shared" si="5"/>
        <v>14.589693896514191</v>
      </c>
      <c r="K26" s="51">
        <f t="shared" si="5"/>
        <v>9.7615808584489496</v>
      </c>
      <c r="L26" s="52">
        <f t="shared" si="3"/>
        <v>4.8281130380652417</v>
      </c>
    </row>
    <row r="27" spans="1:12">
      <c r="A27" s="118"/>
      <c r="B27" s="115" t="s">
        <v>10</v>
      </c>
      <c r="C27" s="15" t="s">
        <v>0</v>
      </c>
      <c r="D27" s="61">
        <v>522</v>
      </c>
      <c r="E27" s="74">
        <v>3597</v>
      </c>
      <c r="F27" s="38">
        <f t="shared" si="4"/>
        <v>-85.487906588824032</v>
      </c>
      <c r="G27" s="61">
        <v>18468</v>
      </c>
      <c r="H27" s="59">
        <v>107062</v>
      </c>
      <c r="I27" s="38">
        <f t="shared" si="1"/>
        <v>-82.750182137453066</v>
      </c>
      <c r="J27" s="53">
        <f t="shared" si="5"/>
        <v>2.8265107212475633</v>
      </c>
      <c r="K27" s="53">
        <f t="shared" si="5"/>
        <v>3.359735480375857</v>
      </c>
      <c r="L27" s="54">
        <f t="shared" si="3"/>
        <v>-0.5332247591282937</v>
      </c>
    </row>
    <row r="28" spans="1:12">
      <c r="A28" s="119"/>
      <c r="B28" s="116"/>
      <c r="C28" s="14" t="s">
        <v>1</v>
      </c>
      <c r="D28" s="68">
        <v>9135</v>
      </c>
      <c r="E28" s="73">
        <v>40448</v>
      </c>
      <c r="F28" s="37">
        <f t="shared" si="4"/>
        <v>-77.415446993670884</v>
      </c>
      <c r="G28" s="68">
        <v>239401</v>
      </c>
      <c r="H28" s="58">
        <v>940682</v>
      </c>
      <c r="I28" s="39">
        <f t="shared" si="1"/>
        <v>-74.550273099729765</v>
      </c>
      <c r="J28" s="49">
        <f>D28/G28*100</f>
        <v>3.8157735347805568</v>
      </c>
      <c r="K28" s="49">
        <f>E28/H28*100</f>
        <v>4.2998590384423219</v>
      </c>
      <c r="L28" s="50">
        <f>J28-K28</f>
        <v>-0.48408550366176506</v>
      </c>
    </row>
    <row r="29" spans="1:12">
      <c r="A29" s="107" t="s">
        <v>19</v>
      </c>
      <c r="B29" s="110" t="s">
        <v>2</v>
      </c>
      <c r="C29" s="16" t="s">
        <v>0</v>
      </c>
      <c r="D29" s="30">
        <f>D31+D33</f>
        <v>1729</v>
      </c>
      <c r="E29" s="31">
        <f>E31+E33</f>
        <v>11169</v>
      </c>
      <c r="F29" s="40">
        <f t="shared" si="4"/>
        <v>-84.519652609902408</v>
      </c>
      <c r="G29" s="86">
        <v>24378</v>
      </c>
      <c r="H29" s="66">
        <v>266721</v>
      </c>
      <c r="I29" s="36">
        <f t="shared" si="1"/>
        <v>-90.86011225212863</v>
      </c>
      <c r="J29" s="47">
        <f>D29/G29*100</f>
        <v>7.0924604151283948</v>
      </c>
      <c r="K29" s="47">
        <f t="shared" ref="K29" si="6">E29/H29*100</f>
        <v>4.1875217924347918</v>
      </c>
      <c r="L29" s="48">
        <f>J29-K29</f>
        <v>2.9049386226936029</v>
      </c>
    </row>
    <row r="30" spans="1:12">
      <c r="A30" s="108"/>
      <c r="B30" s="111"/>
      <c r="C30" s="17" t="s">
        <v>1</v>
      </c>
      <c r="D30" s="32">
        <f>D32+D34</f>
        <v>28212</v>
      </c>
      <c r="E30" s="33">
        <f>E32+E34</f>
        <v>119039</v>
      </c>
      <c r="F30" s="41">
        <f t="shared" si="4"/>
        <v>-76.300204134779364</v>
      </c>
      <c r="G30" s="87">
        <v>480533</v>
      </c>
      <c r="H30" s="67">
        <v>2183887</v>
      </c>
      <c r="I30" s="37">
        <f t="shared" si="1"/>
        <v>-77.996434797221653</v>
      </c>
      <c r="J30" s="49">
        <f>D30/G30*100</f>
        <v>5.8709807651087438</v>
      </c>
      <c r="K30" s="49">
        <f>E30/H30*100</f>
        <v>5.4507856862557453</v>
      </c>
      <c r="L30" s="50">
        <f>J30-K30</f>
        <v>0.42019507885299845</v>
      </c>
    </row>
    <row r="31" spans="1:12">
      <c r="A31" s="108"/>
      <c r="B31" s="112" t="s">
        <v>11</v>
      </c>
      <c r="C31" s="18" t="s">
        <v>0</v>
      </c>
      <c r="D31" s="61">
        <v>420</v>
      </c>
      <c r="E31" s="75">
        <v>2781</v>
      </c>
      <c r="F31" s="38">
        <f t="shared" si="4"/>
        <v>-84.897518878101408</v>
      </c>
      <c r="G31" s="61">
        <v>12426</v>
      </c>
      <c r="H31" s="57" t="s">
        <v>93</v>
      </c>
      <c r="I31" s="38">
        <f t="shared" si="1"/>
        <v>-86.317840980411589</v>
      </c>
      <c r="J31" s="47">
        <f>D31/G31*100</f>
        <v>3.380009657170449</v>
      </c>
      <c r="K31" s="47">
        <f t="shared" ref="K31:K33" si="7">E31/H31*100</f>
        <v>3.062134575364186</v>
      </c>
      <c r="L31" s="48">
        <f>J31-K31</f>
        <v>0.317875081806263</v>
      </c>
    </row>
    <row r="32" spans="1:12">
      <c r="A32" s="108"/>
      <c r="B32" s="113"/>
      <c r="C32" s="18" t="s">
        <v>1</v>
      </c>
      <c r="D32" s="62">
        <v>7400</v>
      </c>
      <c r="E32" s="73">
        <v>30028</v>
      </c>
      <c r="F32" s="39">
        <f t="shared" si="4"/>
        <v>-75.356334088184369</v>
      </c>
      <c r="G32" s="62">
        <v>182849</v>
      </c>
      <c r="H32" s="58">
        <v>783314</v>
      </c>
      <c r="I32" s="39">
        <f t="shared" si="1"/>
        <v>-76.656998342937825</v>
      </c>
      <c r="J32" s="51">
        <f t="shared" ref="J32:J33" si="8">D32/G32*100</f>
        <v>4.0470552204277848</v>
      </c>
      <c r="K32" s="51">
        <f t="shared" si="7"/>
        <v>3.833456315092032</v>
      </c>
      <c r="L32" s="52">
        <f t="shared" ref="L32:L33" si="9">J32-K32</f>
        <v>0.21359890533575276</v>
      </c>
    </row>
    <row r="33" spans="1:12" ht="17.25" customHeight="1">
      <c r="A33" s="108"/>
      <c r="B33" s="113" t="s">
        <v>10</v>
      </c>
      <c r="C33" s="18" t="s">
        <v>0</v>
      </c>
      <c r="D33" s="61">
        <v>1309</v>
      </c>
      <c r="E33" s="74">
        <v>8388</v>
      </c>
      <c r="F33" s="38">
        <f t="shared" si="4"/>
        <v>-84.394372913686226</v>
      </c>
      <c r="G33" s="61">
        <v>11952</v>
      </c>
      <c r="H33" s="59">
        <v>175902</v>
      </c>
      <c r="I33" s="38">
        <f t="shared" si="1"/>
        <v>-93.205307500767475</v>
      </c>
      <c r="J33" s="53">
        <f t="shared" si="8"/>
        <v>10.952141900937082</v>
      </c>
      <c r="K33" s="53">
        <f t="shared" si="7"/>
        <v>4.7685643142204182</v>
      </c>
      <c r="L33" s="54">
        <f t="shared" si="9"/>
        <v>6.1835775867166642</v>
      </c>
    </row>
    <row r="34" spans="1:12" ht="17.25" thickBot="1">
      <c r="A34" s="109"/>
      <c r="B34" s="114"/>
      <c r="C34" s="19" t="s">
        <v>1</v>
      </c>
      <c r="D34" s="63">
        <v>20812</v>
      </c>
      <c r="E34" s="76">
        <v>89011</v>
      </c>
      <c r="F34" s="42">
        <f t="shared" si="4"/>
        <v>-76.618620170540723</v>
      </c>
      <c r="G34" s="63">
        <v>297684</v>
      </c>
      <c r="H34" s="60">
        <v>1400573</v>
      </c>
      <c r="I34" s="42">
        <f t="shared" si="1"/>
        <v>-78.745556283035583</v>
      </c>
      <c r="J34" s="55">
        <f>D34/G34*100</f>
        <v>6.9913062173311298</v>
      </c>
      <c r="K34" s="55">
        <f>E34/H34*100</f>
        <v>6.355327426703214</v>
      </c>
      <c r="L34" s="56">
        <f>J34-K34</f>
        <v>0.63597879062791574</v>
      </c>
    </row>
  </sheetData>
  <mergeCells count="21">
    <mergeCell ref="B25:B26"/>
    <mergeCell ref="A1:L1"/>
    <mergeCell ref="D3:F3"/>
    <mergeCell ref="G3:I3"/>
    <mergeCell ref="J3:L3"/>
    <mergeCell ref="A5:B6"/>
    <mergeCell ref="A7:A28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7:B28"/>
    <mergeCell ref="A29:A34"/>
    <mergeCell ref="B29:B30"/>
    <mergeCell ref="B31:B32"/>
    <mergeCell ref="B33:B34"/>
  </mergeCells>
  <phoneticPr fontId="2" type="noConversion"/>
  <pageMargins left="0.39370078740157483" right="0.39370078740157483" top="0.15748031496062992" bottom="0.15748031496062992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9" zoomScaleNormal="100" workbookViewId="0">
      <selection sqref="A1:L1"/>
    </sheetView>
  </sheetViews>
  <sheetFormatPr defaultColWidth="9" defaultRowHeight="16.5"/>
  <cols>
    <col min="1" max="2" width="9.875" style="3" bestFit="1" customWidth="1"/>
    <col min="3" max="3" width="10" style="3" bestFit="1" customWidth="1"/>
    <col min="4" max="9" width="10.625" style="3" customWidth="1"/>
    <col min="10" max="16384" width="9" style="3"/>
  </cols>
  <sheetData>
    <row r="1" spans="1:12" ht="26.25">
      <c r="A1" s="123" t="s">
        <v>94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</row>
    <row r="2" spans="1:12" ht="6.95" customHeight="1" thickBot="1">
      <c r="A2" s="4"/>
      <c r="B2" s="4"/>
      <c r="C2" s="4"/>
      <c r="D2" s="4"/>
      <c r="E2" s="2"/>
      <c r="F2" s="2"/>
      <c r="G2" s="2"/>
      <c r="H2" s="2"/>
      <c r="I2" s="2"/>
    </row>
    <row r="3" spans="1:12">
      <c r="A3" s="5"/>
      <c r="B3" s="6"/>
      <c r="C3" s="7"/>
      <c r="D3" s="124" t="s">
        <v>22</v>
      </c>
      <c r="E3" s="121"/>
      <c r="F3" s="125"/>
      <c r="G3" s="126" t="s">
        <v>23</v>
      </c>
      <c r="H3" s="121"/>
      <c r="I3" s="125"/>
      <c r="J3" s="121" t="s">
        <v>25</v>
      </c>
      <c r="K3" s="121"/>
      <c r="L3" s="122"/>
    </row>
    <row r="4" spans="1:12">
      <c r="A4" s="8"/>
      <c r="B4" s="9"/>
      <c r="C4" s="10"/>
      <c r="D4" s="22" t="s">
        <v>29</v>
      </c>
      <c r="E4" s="23" t="s">
        <v>30</v>
      </c>
      <c r="F4" s="21" t="s">
        <v>24</v>
      </c>
      <c r="G4" s="24" t="s">
        <v>29</v>
      </c>
      <c r="H4" s="23" t="s">
        <v>30</v>
      </c>
      <c r="I4" s="25" t="s">
        <v>24</v>
      </c>
      <c r="J4" s="23" t="s">
        <v>29</v>
      </c>
      <c r="K4" s="23" t="s">
        <v>30</v>
      </c>
      <c r="L4" s="20" t="s">
        <v>26</v>
      </c>
    </row>
    <row r="5" spans="1:12">
      <c r="A5" s="127" t="s">
        <v>15</v>
      </c>
      <c r="B5" s="128"/>
      <c r="C5" s="11" t="s">
        <v>0</v>
      </c>
      <c r="D5" s="26">
        <f>D7+D29</f>
        <v>5788</v>
      </c>
      <c r="E5" s="27">
        <f>E7+E29</f>
        <v>167893</v>
      </c>
      <c r="F5" s="34">
        <f t="shared" ref="F5:F6" si="0">(D5-E5)/E5*100</f>
        <v>-96.552566217769652</v>
      </c>
      <c r="G5" s="88">
        <v>61585</v>
      </c>
      <c r="H5" s="64">
        <v>1656195</v>
      </c>
      <c r="I5" s="34">
        <f t="shared" ref="I5:I34" si="1">(G5-H5)/H5*100</f>
        <v>-96.281536896319579</v>
      </c>
      <c r="J5" s="43">
        <f t="shared" ref="J5:K20" si="2">D5/G5*100</f>
        <v>9.3983924656978157</v>
      </c>
      <c r="K5" s="43">
        <f t="shared" si="2"/>
        <v>10.137272483010756</v>
      </c>
      <c r="L5" s="44">
        <f t="shared" ref="L5:L27" si="3">J5-K5</f>
        <v>-0.7388800173129404</v>
      </c>
    </row>
    <row r="6" spans="1:12">
      <c r="A6" s="129"/>
      <c r="B6" s="130"/>
      <c r="C6" s="12" t="s">
        <v>1</v>
      </c>
      <c r="D6" s="28">
        <f>D8+D30</f>
        <v>204633</v>
      </c>
      <c r="E6" s="29">
        <f>E8+E30</f>
        <v>1432498</v>
      </c>
      <c r="F6" s="35">
        <f t="shared" si="0"/>
        <v>-85.714953877771563</v>
      </c>
      <c r="G6" s="89">
        <v>2395070</v>
      </c>
      <c r="H6" s="65">
        <v>14589439</v>
      </c>
      <c r="I6" s="35">
        <f t="shared" si="1"/>
        <v>-83.583536008478461</v>
      </c>
      <c r="J6" s="45">
        <f t="shared" si="2"/>
        <v>8.5439256472670948</v>
      </c>
      <c r="K6" s="45">
        <f>E6/H6*100</f>
        <v>9.818732577722832</v>
      </c>
      <c r="L6" s="46">
        <f t="shared" si="3"/>
        <v>-1.2748069304557372</v>
      </c>
    </row>
    <row r="7" spans="1:12">
      <c r="A7" s="117" t="s">
        <v>16</v>
      </c>
      <c r="B7" s="110" t="s">
        <v>2</v>
      </c>
      <c r="C7" s="13" t="s">
        <v>0</v>
      </c>
      <c r="D7" s="30">
        <f>D9+D11+D13+D15+D17+D19+D21+D23+D25+D27</f>
        <v>2503</v>
      </c>
      <c r="E7" s="31">
        <f>E9+E11+E13+E15+E17+E19+E21+E23+E25+E27</f>
        <v>152876</v>
      </c>
      <c r="F7" s="36">
        <f>(D7-E7)/E7*100</f>
        <v>-98.362725346032079</v>
      </c>
      <c r="G7" s="84">
        <v>36198</v>
      </c>
      <c r="H7" s="71">
        <v>1365292</v>
      </c>
      <c r="I7" s="36">
        <f t="shared" si="1"/>
        <v>-97.348699032880887</v>
      </c>
      <c r="J7" s="47">
        <f t="shared" si="2"/>
        <v>6.9147466710868004</v>
      </c>
      <c r="K7" s="47">
        <f t="shared" si="2"/>
        <v>11.197311637364022</v>
      </c>
      <c r="L7" s="48">
        <f t="shared" si="3"/>
        <v>-4.2825649662772216</v>
      </c>
    </row>
    <row r="8" spans="1:12">
      <c r="A8" s="118"/>
      <c r="B8" s="111"/>
      <c r="C8" s="14" t="s">
        <v>1</v>
      </c>
      <c r="D8" s="32">
        <f>D10+D12+D14+D16+D18+D20+D22+D24+D26+D28</f>
        <v>173136</v>
      </c>
      <c r="E8" s="33">
        <f>E10+E12+E14+E16+E18+E20+E22+E24+E26+E28</f>
        <v>1298442</v>
      </c>
      <c r="F8" s="37">
        <f>(D8-E8)/E8*100</f>
        <v>-86.665865706747013</v>
      </c>
      <c r="G8" s="85">
        <v>1889150</v>
      </c>
      <c r="H8" s="72">
        <v>12114649</v>
      </c>
      <c r="I8" s="37">
        <f t="shared" si="1"/>
        <v>-84.406069049132171</v>
      </c>
      <c r="J8" s="49">
        <f t="shared" si="2"/>
        <v>9.1647566365825899</v>
      </c>
      <c r="K8" s="49">
        <f>E8/H8*100</f>
        <v>10.717949814311583</v>
      </c>
      <c r="L8" s="50">
        <f t="shared" si="3"/>
        <v>-1.5531931777289927</v>
      </c>
    </row>
    <row r="9" spans="1:12">
      <c r="A9" s="118"/>
      <c r="B9" s="120" t="s">
        <v>3</v>
      </c>
      <c r="C9" s="15" t="s">
        <v>0</v>
      </c>
      <c r="D9" s="61">
        <v>79</v>
      </c>
      <c r="E9" s="69">
        <v>7425</v>
      </c>
      <c r="F9" s="38">
        <f t="shared" ref="F9:F34" si="4">(D9-E9)/E9*100</f>
        <v>-98.936026936026934</v>
      </c>
      <c r="G9" s="61">
        <v>927</v>
      </c>
      <c r="H9" s="69" t="s">
        <v>95</v>
      </c>
      <c r="I9" s="38">
        <f t="shared" si="1"/>
        <v>-99.627023308025642</v>
      </c>
      <c r="J9" s="47">
        <f t="shared" si="2"/>
        <v>8.522114347357066</v>
      </c>
      <c r="K9" s="47">
        <f t="shared" si="2"/>
        <v>2.9874346687266891</v>
      </c>
      <c r="L9" s="48">
        <f t="shared" si="3"/>
        <v>5.5346796786303774</v>
      </c>
    </row>
    <row r="10" spans="1:12">
      <c r="A10" s="118"/>
      <c r="B10" s="115"/>
      <c r="C10" s="15" t="s">
        <v>1</v>
      </c>
      <c r="D10" s="62">
        <v>7534</v>
      </c>
      <c r="E10" s="70">
        <v>78603</v>
      </c>
      <c r="F10" s="39">
        <f t="shared" si="4"/>
        <v>-90.415124104677929</v>
      </c>
      <c r="G10" s="62">
        <v>428537</v>
      </c>
      <c r="H10" s="70">
        <v>2757828</v>
      </c>
      <c r="I10" s="39">
        <f t="shared" si="1"/>
        <v>-84.461068638073158</v>
      </c>
      <c r="J10" s="51">
        <f t="shared" si="2"/>
        <v>1.7580745653234142</v>
      </c>
      <c r="K10" s="51">
        <f>E10/H10*100</f>
        <v>2.8501777485760535</v>
      </c>
      <c r="L10" s="52">
        <f t="shared" si="3"/>
        <v>-1.0921031832526393</v>
      </c>
    </row>
    <row r="11" spans="1:12">
      <c r="A11" s="118"/>
      <c r="B11" s="115" t="s">
        <v>4</v>
      </c>
      <c r="C11" s="15" t="s">
        <v>0</v>
      </c>
      <c r="D11" s="61">
        <v>755</v>
      </c>
      <c r="E11" s="69">
        <v>108798</v>
      </c>
      <c r="F11" s="38">
        <f t="shared" si="4"/>
        <v>-99.306053420099644</v>
      </c>
      <c r="G11" s="61">
        <v>11477</v>
      </c>
      <c r="H11" s="69" t="s">
        <v>96</v>
      </c>
      <c r="I11" s="38">
        <f t="shared" si="1"/>
        <v>-97.978315820995434</v>
      </c>
      <c r="J11" s="53">
        <f t="shared" si="2"/>
        <v>6.5783741395835147</v>
      </c>
      <c r="K11" s="53">
        <f t="shared" si="2"/>
        <v>19.164868459295924</v>
      </c>
      <c r="L11" s="54">
        <f t="shared" si="3"/>
        <v>-12.58649431971241</v>
      </c>
    </row>
    <row r="12" spans="1:12">
      <c r="A12" s="118"/>
      <c r="B12" s="115"/>
      <c r="C12" s="15" t="s">
        <v>1</v>
      </c>
      <c r="D12" s="62">
        <v>102334</v>
      </c>
      <c r="E12" s="70">
        <v>888331</v>
      </c>
      <c r="F12" s="39">
        <f t="shared" si="4"/>
        <v>-88.480194882313015</v>
      </c>
      <c r="G12" s="62">
        <v>669269</v>
      </c>
      <c r="H12" s="70">
        <v>5008775</v>
      </c>
      <c r="I12" s="39">
        <f t="shared" si="1"/>
        <v>-86.638070186822119</v>
      </c>
      <c r="J12" s="51">
        <f t="shared" si="2"/>
        <v>15.290413869460561</v>
      </c>
      <c r="K12" s="51">
        <f t="shared" si="2"/>
        <v>17.735494207665546</v>
      </c>
      <c r="L12" s="52">
        <f t="shared" si="3"/>
        <v>-2.4450803382049848</v>
      </c>
    </row>
    <row r="13" spans="1:12">
      <c r="A13" s="118"/>
      <c r="B13" s="115" t="s">
        <v>5</v>
      </c>
      <c r="C13" s="15" t="s">
        <v>0</v>
      </c>
      <c r="D13" s="61">
        <v>8</v>
      </c>
      <c r="E13" s="69">
        <v>4907</v>
      </c>
      <c r="F13" s="38">
        <f t="shared" si="4"/>
        <v>-99.836967597309965</v>
      </c>
      <c r="G13" s="61">
        <v>59</v>
      </c>
      <c r="H13" s="69" t="s">
        <v>97</v>
      </c>
      <c r="I13" s="38">
        <f t="shared" si="1"/>
        <v>-99.909984132796296</v>
      </c>
      <c r="J13" s="53">
        <f t="shared" si="2"/>
        <v>13.559322033898304</v>
      </c>
      <c r="K13" s="53">
        <f t="shared" si="2"/>
        <v>7.4865739045526665</v>
      </c>
      <c r="L13" s="54">
        <f t="shared" si="3"/>
        <v>6.072748129345638</v>
      </c>
    </row>
    <row r="14" spans="1:12">
      <c r="A14" s="118"/>
      <c r="B14" s="115"/>
      <c r="C14" s="15" t="s">
        <v>1</v>
      </c>
      <c r="D14" s="62">
        <v>10114</v>
      </c>
      <c r="E14" s="70">
        <v>46553</v>
      </c>
      <c r="F14" s="39">
        <f t="shared" si="4"/>
        <v>-78.274225076794195</v>
      </c>
      <c r="G14" s="62">
        <v>88730</v>
      </c>
      <c r="H14" s="70">
        <v>564583</v>
      </c>
      <c r="I14" s="39">
        <f t="shared" si="1"/>
        <v>-84.283975961019024</v>
      </c>
      <c r="J14" s="51">
        <f t="shared" si="2"/>
        <v>11.398625042263046</v>
      </c>
      <c r="K14" s="51">
        <f t="shared" si="2"/>
        <v>8.2455546837223217</v>
      </c>
      <c r="L14" s="52">
        <f t="shared" si="3"/>
        <v>3.1530703585407238</v>
      </c>
    </row>
    <row r="15" spans="1:12">
      <c r="A15" s="118"/>
      <c r="B15" s="115" t="s">
        <v>6</v>
      </c>
      <c r="C15" s="15" t="s">
        <v>0</v>
      </c>
      <c r="D15" s="61">
        <v>31</v>
      </c>
      <c r="E15" s="69">
        <v>8195</v>
      </c>
      <c r="F15" s="38">
        <f t="shared" si="4"/>
        <v>-99.621720561317872</v>
      </c>
      <c r="G15" s="61">
        <v>299</v>
      </c>
      <c r="H15" s="69" t="s">
        <v>98</v>
      </c>
      <c r="I15" s="38">
        <f t="shared" si="1"/>
        <v>-99.766304008003502</v>
      </c>
      <c r="J15" s="53">
        <f t="shared" si="2"/>
        <v>10.367892976588628</v>
      </c>
      <c r="K15" s="53">
        <f t="shared" si="2"/>
        <v>6.4051460013756012</v>
      </c>
      <c r="L15" s="54">
        <f t="shared" si="3"/>
        <v>3.9627469752130269</v>
      </c>
    </row>
    <row r="16" spans="1:12">
      <c r="A16" s="118"/>
      <c r="B16" s="115"/>
      <c r="C16" s="15" t="s">
        <v>1</v>
      </c>
      <c r="D16" s="62">
        <v>10130</v>
      </c>
      <c r="E16" s="70">
        <v>76104</v>
      </c>
      <c r="F16" s="39">
        <f t="shared" si="4"/>
        <v>-86.689267318406394</v>
      </c>
      <c r="G16" s="62">
        <v>166153</v>
      </c>
      <c r="H16" s="70">
        <v>1067873</v>
      </c>
      <c r="I16" s="39">
        <f t="shared" si="1"/>
        <v>-84.440752786145922</v>
      </c>
      <c r="J16" s="51">
        <f t="shared" si="2"/>
        <v>6.0967903077284191</v>
      </c>
      <c r="K16" s="51">
        <f t="shared" si="2"/>
        <v>7.1266901588484766</v>
      </c>
      <c r="L16" s="52">
        <f t="shared" si="3"/>
        <v>-1.0298998511200574</v>
      </c>
    </row>
    <row r="17" spans="1:12">
      <c r="A17" s="118"/>
      <c r="B17" s="115" t="s">
        <v>7</v>
      </c>
      <c r="C17" s="15" t="s">
        <v>0</v>
      </c>
      <c r="D17" s="61">
        <v>60</v>
      </c>
      <c r="E17" s="69">
        <v>2140</v>
      </c>
      <c r="F17" s="38">
        <f t="shared" si="4"/>
        <v>-97.196261682242991</v>
      </c>
      <c r="G17" s="61">
        <v>134</v>
      </c>
      <c r="H17" s="69" t="s">
        <v>99</v>
      </c>
      <c r="I17" s="38">
        <f t="shared" si="1"/>
        <v>-99.457906873255382</v>
      </c>
      <c r="J17" s="53">
        <f t="shared" si="2"/>
        <v>44.776119402985074</v>
      </c>
      <c r="K17" s="53">
        <f t="shared" si="2"/>
        <v>8.6573081435333137</v>
      </c>
      <c r="L17" s="54">
        <f t="shared" si="3"/>
        <v>36.118811259451761</v>
      </c>
    </row>
    <row r="18" spans="1:12">
      <c r="A18" s="118"/>
      <c r="B18" s="115"/>
      <c r="C18" s="15" t="s">
        <v>1</v>
      </c>
      <c r="D18" s="62">
        <v>2664</v>
      </c>
      <c r="E18" s="70">
        <v>22526</v>
      </c>
      <c r="F18" s="39">
        <f t="shared" si="4"/>
        <v>-88.173665985971766</v>
      </c>
      <c r="G18" s="62">
        <v>17412</v>
      </c>
      <c r="H18" s="70">
        <v>176380</v>
      </c>
      <c r="I18" s="39">
        <f t="shared" si="1"/>
        <v>-90.128132441319877</v>
      </c>
      <c r="J18" s="51">
        <f t="shared" si="2"/>
        <v>15.299793246037217</v>
      </c>
      <c r="K18" s="51">
        <f t="shared" si="2"/>
        <v>12.771289261821067</v>
      </c>
      <c r="L18" s="52">
        <f t="shared" si="3"/>
        <v>2.5285039842161492</v>
      </c>
    </row>
    <row r="19" spans="1:12">
      <c r="A19" s="118"/>
      <c r="B19" s="115" t="s">
        <v>17</v>
      </c>
      <c r="C19" s="15" t="s">
        <v>0</v>
      </c>
      <c r="D19" s="61">
        <v>228</v>
      </c>
      <c r="E19" s="69">
        <v>6366</v>
      </c>
      <c r="F19" s="38">
        <f t="shared" si="4"/>
        <v>-96.418473138548549</v>
      </c>
      <c r="G19" s="61">
        <v>180</v>
      </c>
      <c r="H19" s="69" t="s">
        <v>100</v>
      </c>
      <c r="I19" s="38">
        <f t="shared" si="1"/>
        <v>-99.603122106098681</v>
      </c>
      <c r="J19" s="53">
        <f t="shared" si="2"/>
        <v>126.66666666666666</v>
      </c>
      <c r="K19" s="53">
        <f t="shared" si="2"/>
        <v>14.036248180976319</v>
      </c>
      <c r="L19" s="54">
        <f t="shared" si="3"/>
        <v>112.63041848569034</v>
      </c>
    </row>
    <row r="20" spans="1:12">
      <c r="A20" s="118"/>
      <c r="B20" s="115"/>
      <c r="C20" s="15" t="s">
        <v>1</v>
      </c>
      <c r="D20" s="62">
        <v>9960</v>
      </c>
      <c r="E20" s="70">
        <v>53743</v>
      </c>
      <c r="F20" s="39">
        <f t="shared" si="4"/>
        <v>-81.467353887948207</v>
      </c>
      <c r="G20" s="62">
        <v>48121</v>
      </c>
      <c r="H20" s="70">
        <v>301544</v>
      </c>
      <c r="I20" s="39">
        <f t="shared" si="1"/>
        <v>-84.041798211869576</v>
      </c>
      <c r="J20" s="51">
        <f t="shared" si="2"/>
        <v>20.697824234741589</v>
      </c>
      <c r="K20" s="51">
        <f t="shared" si="2"/>
        <v>17.822606319475764</v>
      </c>
      <c r="L20" s="52">
        <f t="shared" si="3"/>
        <v>2.875217915265825</v>
      </c>
    </row>
    <row r="21" spans="1:12">
      <c r="A21" s="118"/>
      <c r="B21" s="115" t="s">
        <v>18</v>
      </c>
      <c r="C21" s="15" t="s">
        <v>0</v>
      </c>
      <c r="D21" s="61">
        <v>213</v>
      </c>
      <c r="E21" s="69">
        <v>1473</v>
      </c>
      <c r="F21" s="38">
        <f t="shared" si="4"/>
        <v>-85.539714867617107</v>
      </c>
      <c r="G21" s="61">
        <v>3230</v>
      </c>
      <c r="H21" s="69" t="s">
        <v>101</v>
      </c>
      <c r="I21" s="38">
        <f t="shared" si="1"/>
        <v>-88.664280199340212</v>
      </c>
      <c r="J21" s="53">
        <f t="shared" ref="J21:K27" si="5">D21/G21*100</f>
        <v>6.5944272445820431</v>
      </c>
      <c r="K21" s="53">
        <f t="shared" si="5"/>
        <v>5.1695093703937669</v>
      </c>
      <c r="L21" s="54">
        <f t="shared" si="3"/>
        <v>1.4249178741882762</v>
      </c>
    </row>
    <row r="22" spans="1:12">
      <c r="A22" s="118"/>
      <c r="B22" s="115"/>
      <c r="C22" s="15" t="s">
        <v>1</v>
      </c>
      <c r="D22" s="62">
        <v>4851</v>
      </c>
      <c r="E22" s="70">
        <v>18340</v>
      </c>
      <c r="F22" s="39">
        <f t="shared" si="4"/>
        <v>-73.549618320610691</v>
      </c>
      <c r="G22" s="62">
        <v>58253</v>
      </c>
      <c r="H22" s="70">
        <v>225099</v>
      </c>
      <c r="I22" s="39">
        <f t="shared" si="1"/>
        <v>-74.121164465412988</v>
      </c>
      <c r="J22" s="51">
        <f t="shared" si="5"/>
        <v>8.3274681132302195</v>
      </c>
      <c r="K22" s="51">
        <f t="shared" si="5"/>
        <v>8.1475261995832948</v>
      </c>
      <c r="L22" s="52">
        <f t="shared" si="3"/>
        <v>0.17994191364692469</v>
      </c>
    </row>
    <row r="23" spans="1:12">
      <c r="A23" s="118"/>
      <c r="B23" s="115" t="s">
        <v>8</v>
      </c>
      <c r="C23" s="15" t="s">
        <v>0</v>
      </c>
      <c r="D23" s="61">
        <v>106</v>
      </c>
      <c r="E23" s="69">
        <v>3238</v>
      </c>
      <c r="F23" s="38">
        <f t="shared" si="4"/>
        <v>-96.726374305126612</v>
      </c>
      <c r="G23" s="61">
        <v>853</v>
      </c>
      <c r="H23" s="69" t="s">
        <v>102</v>
      </c>
      <c r="I23" s="38">
        <f t="shared" si="1"/>
        <v>-98.684048133292194</v>
      </c>
      <c r="J23" s="53">
        <f t="shared" si="5"/>
        <v>12.426729191090271</v>
      </c>
      <c r="K23" s="53">
        <f t="shared" si="5"/>
        <v>4.9953717988275219</v>
      </c>
      <c r="L23" s="54">
        <f t="shared" si="3"/>
        <v>7.4313573922627487</v>
      </c>
    </row>
    <row r="24" spans="1:12">
      <c r="A24" s="118"/>
      <c r="B24" s="115"/>
      <c r="C24" s="15" t="s">
        <v>1</v>
      </c>
      <c r="D24" s="62">
        <v>4400</v>
      </c>
      <c r="E24" s="70">
        <v>24425</v>
      </c>
      <c r="F24" s="39">
        <f t="shared" si="4"/>
        <v>-81.985670419651996</v>
      </c>
      <c r="G24" s="62">
        <v>78901</v>
      </c>
      <c r="H24" s="70">
        <v>479820</v>
      </c>
      <c r="I24" s="39">
        <f t="shared" si="1"/>
        <v>-83.556125213621783</v>
      </c>
      <c r="J24" s="51">
        <f t="shared" si="5"/>
        <v>5.5766086614871799</v>
      </c>
      <c r="K24" s="51">
        <f t="shared" si="5"/>
        <v>5.0904505856362805</v>
      </c>
      <c r="L24" s="52">
        <f t="shared" si="3"/>
        <v>0.48615807585089943</v>
      </c>
    </row>
    <row r="25" spans="1:12">
      <c r="A25" s="118"/>
      <c r="B25" s="115" t="s">
        <v>9</v>
      </c>
      <c r="C25" s="15" t="s">
        <v>0</v>
      </c>
      <c r="D25" s="61">
        <v>116</v>
      </c>
      <c r="E25" s="69">
        <v>5903</v>
      </c>
      <c r="F25" s="38">
        <f t="shared" si="4"/>
        <v>-98.034897509740816</v>
      </c>
      <c r="G25" s="61">
        <v>460</v>
      </c>
      <c r="H25" s="69" t="s">
        <v>103</v>
      </c>
      <c r="I25" s="38">
        <f t="shared" si="1"/>
        <v>-99.3017395792222</v>
      </c>
      <c r="J25" s="53">
        <f t="shared" si="5"/>
        <v>25.217391304347824</v>
      </c>
      <c r="K25" s="53">
        <f t="shared" si="5"/>
        <v>8.9605027475029608</v>
      </c>
      <c r="L25" s="54">
        <f t="shared" si="3"/>
        <v>16.256888556844864</v>
      </c>
    </row>
    <row r="26" spans="1:12">
      <c r="A26" s="118"/>
      <c r="B26" s="115"/>
      <c r="C26" s="15" t="s">
        <v>1</v>
      </c>
      <c r="D26" s="62">
        <v>11107</v>
      </c>
      <c r="E26" s="73">
        <v>44938</v>
      </c>
      <c r="F26" s="39">
        <f t="shared" si="4"/>
        <v>-75.283724242289367</v>
      </c>
      <c r="G26" s="62">
        <v>75794</v>
      </c>
      <c r="H26" s="58">
        <v>465762</v>
      </c>
      <c r="I26" s="39">
        <f t="shared" si="1"/>
        <v>-83.726881969761379</v>
      </c>
      <c r="J26" s="51">
        <f t="shared" si="5"/>
        <v>14.654194263398157</v>
      </c>
      <c r="K26" s="51">
        <f t="shared" si="5"/>
        <v>9.6482752994018401</v>
      </c>
      <c r="L26" s="52">
        <f t="shared" si="3"/>
        <v>5.0059189639963169</v>
      </c>
    </row>
    <row r="27" spans="1:12">
      <c r="A27" s="118"/>
      <c r="B27" s="115" t="s">
        <v>10</v>
      </c>
      <c r="C27" s="15" t="s">
        <v>0</v>
      </c>
      <c r="D27" s="61">
        <v>907</v>
      </c>
      <c r="E27" s="74">
        <v>4431</v>
      </c>
      <c r="F27" s="38">
        <f t="shared" si="4"/>
        <v>-79.530580004513652</v>
      </c>
      <c r="G27" s="61">
        <v>18579</v>
      </c>
      <c r="H27" s="59">
        <v>126303</v>
      </c>
      <c r="I27" s="38">
        <f t="shared" si="1"/>
        <v>-85.290135626232157</v>
      </c>
      <c r="J27" s="53">
        <f t="shared" si="5"/>
        <v>4.8818558587652721</v>
      </c>
      <c r="K27" s="53">
        <f t="shared" si="5"/>
        <v>3.5082302083085914</v>
      </c>
      <c r="L27" s="54">
        <f t="shared" si="3"/>
        <v>1.3736256504566806</v>
      </c>
    </row>
    <row r="28" spans="1:12">
      <c r="A28" s="119"/>
      <c r="B28" s="116"/>
      <c r="C28" s="14" t="s">
        <v>1</v>
      </c>
      <c r="D28" s="68">
        <v>10042</v>
      </c>
      <c r="E28" s="73">
        <v>44879</v>
      </c>
      <c r="F28" s="37">
        <f t="shared" si="4"/>
        <v>-77.624278615833688</v>
      </c>
      <c r="G28" s="68">
        <v>257980</v>
      </c>
      <c r="H28" s="58">
        <v>1066985</v>
      </c>
      <c r="I28" s="39">
        <f t="shared" si="1"/>
        <v>-75.82159074401234</v>
      </c>
      <c r="J28" s="49">
        <f>D28/G28*100</f>
        <v>3.8925498100627953</v>
      </c>
      <c r="K28" s="49">
        <f>E28/H28*100</f>
        <v>4.206150976817856</v>
      </c>
      <c r="L28" s="50">
        <f>J28-K28</f>
        <v>-0.31360116675506067</v>
      </c>
    </row>
    <row r="29" spans="1:12">
      <c r="A29" s="107" t="s">
        <v>19</v>
      </c>
      <c r="B29" s="110" t="s">
        <v>2</v>
      </c>
      <c r="C29" s="16" t="s">
        <v>0</v>
      </c>
      <c r="D29" s="30">
        <f>D31+D33</f>
        <v>3285</v>
      </c>
      <c r="E29" s="31">
        <f>E31+E33</f>
        <v>15017</v>
      </c>
      <c r="F29" s="40">
        <f t="shared" si="4"/>
        <v>-78.124791902510495</v>
      </c>
      <c r="G29" s="86">
        <v>25387</v>
      </c>
      <c r="H29" s="66">
        <v>290903</v>
      </c>
      <c r="I29" s="36">
        <f t="shared" si="1"/>
        <v>-91.273036029191857</v>
      </c>
      <c r="J29" s="47">
        <f>D29/G29*100</f>
        <v>12.939693543939812</v>
      </c>
      <c r="K29" s="47">
        <f t="shared" ref="K29" si="6">E29/H29*100</f>
        <v>5.162201833600891</v>
      </c>
      <c r="L29" s="48">
        <f>J29-K29</f>
        <v>7.7774917103389214</v>
      </c>
    </row>
    <row r="30" spans="1:12">
      <c r="A30" s="108"/>
      <c r="B30" s="111"/>
      <c r="C30" s="17" t="s">
        <v>1</v>
      </c>
      <c r="D30" s="32">
        <f>D32+D34</f>
        <v>31497</v>
      </c>
      <c r="E30" s="33">
        <f>E32+E34</f>
        <v>134056</v>
      </c>
      <c r="F30" s="41">
        <f t="shared" si="4"/>
        <v>-76.50459509458733</v>
      </c>
      <c r="G30" s="87">
        <v>505920</v>
      </c>
      <c r="H30" s="67">
        <v>2474790</v>
      </c>
      <c r="I30" s="37">
        <f t="shared" si="1"/>
        <v>-79.557053325736732</v>
      </c>
      <c r="J30" s="49">
        <f>D30/G30*100</f>
        <v>6.2256878557874762</v>
      </c>
      <c r="K30" s="49">
        <f>E30/H30*100</f>
        <v>5.4168636530776348</v>
      </c>
      <c r="L30" s="50">
        <f>J30-K30</f>
        <v>0.80882420270984134</v>
      </c>
    </row>
    <row r="31" spans="1:12">
      <c r="A31" s="108"/>
      <c r="B31" s="112" t="s">
        <v>11</v>
      </c>
      <c r="C31" s="18" t="s">
        <v>0</v>
      </c>
      <c r="D31" s="61">
        <v>884</v>
      </c>
      <c r="E31" s="75">
        <v>3866</v>
      </c>
      <c r="F31" s="38">
        <f t="shared" si="4"/>
        <v>-77.133988618727372</v>
      </c>
      <c r="G31" s="61">
        <v>12366</v>
      </c>
      <c r="H31" s="57" t="s">
        <v>104</v>
      </c>
      <c r="I31" s="38">
        <f t="shared" si="1"/>
        <v>-87.768425009149439</v>
      </c>
      <c r="J31" s="47">
        <f>D31/G31*100</f>
        <v>7.1486333495067127</v>
      </c>
      <c r="K31" s="47">
        <f t="shared" ref="K31:K33" si="7">E31/H31*100</f>
        <v>3.823974520024926</v>
      </c>
      <c r="L31" s="48">
        <f>J31-K31</f>
        <v>3.3246588294817867</v>
      </c>
    </row>
    <row r="32" spans="1:12">
      <c r="A32" s="108"/>
      <c r="B32" s="113"/>
      <c r="C32" s="18" t="s">
        <v>1</v>
      </c>
      <c r="D32" s="62">
        <v>8284</v>
      </c>
      <c r="E32" s="73">
        <v>33894</v>
      </c>
      <c r="F32" s="39">
        <f t="shared" si="4"/>
        <v>-75.559096005192657</v>
      </c>
      <c r="G32" s="62">
        <v>195215</v>
      </c>
      <c r="H32" s="58">
        <v>884413</v>
      </c>
      <c r="I32" s="39">
        <f t="shared" si="1"/>
        <v>-77.927167511106234</v>
      </c>
      <c r="J32" s="51">
        <f t="shared" ref="J32:J33" si="8">D32/G32*100</f>
        <v>4.2435263683630868</v>
      </c>
      <c r="K32" s="51">
        <f t="shared" si="7"/>
        <v>3.8323724323364763</v>
      </c>
      <c r="L32" s="52">
        <f t="shared" ref="L32:L33" si="9">J32-K32</f>
        <v>0.41115393602661054</v>
      </c>
    </row>
    <row r="33" spans="1:12" ht="17.25" customHeight="1">
      <c r="A33" s="108"/>
      <c r="B33" s="113" t="s">
        <v>10</v>
      </c>
      <c r="C33" s="18" t="s">
        <v>0</v>
      </c>
      <c r="D33" s="61">
        <v>2401</v>
      </c>
      <c r="E33" s="74">
        <v>11151</v>
      </c>
      <c r="F33" s="38">
        <f t="shared" si="4"/>
        <v>-78.468298807281855</v>
      </c>
      <c r="G33" s="61">
        <v>13021</v>
      </c>
      <c r="H33" s="59">
        <v>189804</v>
      </c>
      <c r="I33" s="38">
        <f t="shared" si="1"/>
        <v>-93.139765231501968</v>
      </c>
      <c r="J33" s="53">
        <f t="shared" si="8"/>
        <v>18.439443975117118</v>
      </c>
      <c r="K33" s="53">
        <f t="shared" si="7"/>
        <v>5.8750079028892959</v>
      </c>
      <c r="L33" s="54">
        <f t="shared" si="9"/>
        <v>12.564436072227823</v>
      </c>
    </row>
    <row r="34" spans="1:12" ht="17.25" thickBot="1">
      <c r="A34" s="109"/>
      <c r="B34" s="114"/>
      <c r="C34" s="19" t="s">
        <v>1</v>
      </c>
      <c r="D34" s="63">
        <v>23213</v>
      </c>
      <c r="E34" s="76">
        <v>100162</v>
      </c>
      <c r="F34" s="42">
        <f t="shared" si="4"/>
        <v>-76.8245442383339</v>
      </c>
      <c r="G34" s="63">
        <v>310705</v>
      </c>
      <c r="H34" s="60">
        <v>1590377</v>
      </c>
      <c r="I34" s="42">
        <f t="shared" si="1"/>
        <v>-80.463437285624735</v>
      </c>
      <c r="J34" s="55">
        <f>D34/G34*100</f>
        <v>7.4710738481839689</v>
      </c>
      <c r="K34" s="55">
        <f>E34/H34*100</f>
        <v>6.2980035551318965</v>
      </c>
      <c r="L34" s="56">
        <f>J34-K34</f>
        <v>1.1730702930520724</v>
      </c>
    </row>
  </sheetData>
  <mergeCells count="21">
    <mergeCell ref="B27:B28"/>
    <mergeCell ref="A29:A34"/>
    <mergeCell ref="B29:B30"/>
    <mergeCell ref="B31:B32"/>
    <mergeCell ref="B33:B34"/>
    <mergeCell ref="B25:B26"/>
    <mergeCell ref="A1:L1"/>
    <mergeCell ref="D3:F3"/>
    <mergeCell ref="G3:I3"/>
    <mergeCell ref="J3:L3"/>
    <mergeCell ref="A5:B6"/>
    <mergeCell ref="A7:A28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</mergeCells>
  <phoneticPr fontId="2" type="noConversion"/>
  <pageMargins left="0.39370078740157483" right="0.39370078740157483" top="0.15748031496062992" bottom="0.15748031496062992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7" zoomScaleNormal="100" workbookViewId="0">
      <selection sqref="A1:L1"/>
    </sheetView>
  </sheetViews>
  <sheetFormatPr defaultColWidth="9" defaultRowHeight="16.5"/>
  <cols>
    <col min="1" max="2" width="9.875" style="3" bestFit="1" customWidth="1"/>
    <col min="3" max="3" width="10" style="3" bestFit="1" customWidth="1"/>
    <col min="4" max="9" width="10.625" style="3" customWidth="1"/>
    <col min="10" max="16384" width="9" style="3"/>
  </cols>
  <sheetData>
    <row r="1" spans="1:12" ht="26.25">
      <c r="A1" s="123" t="s">
        <v>105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</row>
    <row r="2" spans="1:12" ht="6.95" customHeight="1" thickBot="1">
      <c r="A2" s="4"/>
      <c r="B2" s="4"/>
      <c r="C2" s="4"/>
      <c r="D2" s="4"/>
      <c r="E2" s="2"/>
      <c r="F2" s="2"/>
      <c r="G2" s="2"/>
      <c r="H2" s="2"/>
      <c r="I2" s="2"/>
    </row>
    <row r="3" spans="1:12">
      <c r="A3" s="5"/>
      <c r="B3" s="6"/>
      <c r="C3" s="7"/>
      <c r="D3" s="124" t="s">
        <v>22</v>
      </c>
      <c r="E3" s="121"/>
      <c r="F3" s="125"/>
      <c r="G3" s="126" t="s">
        <v>23</v>
      </c>
      <c r="H3" s="121"/>
      <c r="I3" s="125"/>
      <c r="J3" s="121" t="s">
        <v>25</v>
      </c>
      <c r="K3" s="121"/>
      <c r="L3" s="122"/>
    </row>
    <row r="4" spans="1:12">
      <c r="A4" s="8"/>
      <c r="B4" s="9"/>
      <c r="C4" s="10"/>
      <c r="D4" s="22" t="s">
        <v>29</v>
      </c>
      <c r="E4" s="23" t="s">
        <v>30</v>
      </c>
      <c r="F4" s="21" t="s">
        <v>24</v>
      </c>
      <c r="G4" s="24" t="s">
        <v>29</v>
      </c>
      <c r="H4" s="23" t="s">
        <v>30</v>
      </c>
      <c r="I4" s="25" t="s">
        <v>24</v>
      </c>
      <c r="J4" s="23" t="s">
        <v>29</v>
      </c>
      <c r="K4" s="23" t="s">
        <v>30</v>
      </c>
      <c r="L4" s="20" t="s">
        <v>26</v>
      </c>
    </row>
    <row r="5" spans="1:12">
      <c r="A5" s="127" t="s">
        <v>15</v>
      </c>
      <c r="B5" s="128"/>
      <c r="C5" s="11" t="s">
        <v>0</v>
      </c>
      <c r="D5" s="26">
        <f>D7+D29</f>
        <v>5331</v>
      </c>
      <c r="E5" s="27">
        <f>E7+E29</f>
        <v>145783</v>
      </c>
      <c r="F5" s="34">
        <f t="shared" ref="F5:F6" si="0">(D5-E5)/E5*100</f>
        <v>-96.34319502273928</v>
      </c>
      <c r="G5" s="88">
        <v>61764</v>
      </c>
      <c r="H5" s="64">
        <v>1456429</v>
      </c>
      <c r="I5" s="34">
        <f t="shared" ref="I5:I34" si="1">(G5-H5)/H5*100</f>
        <v>-95.759216549519408</v>
      </c>
      <c r="J5" s="43">
        <f t="shared" ref="J5:K20" si="2">D5/G5*100</f>
        <v>8.6312414999028562</v>
      </c>
      <c r="K5" s="43">
        <f t="shared" si="2"/>
        <v>10.009619418454315</v>
      </c>
      <c r="L5" s="44">
        <f t="shared" ref="L5:L27" si="3">J5-K5</f>
        <v>-1.3783779185514593</v>
      </c>
    </row>
    <row r="6" spans="1:12">
      <c r="A6" s="129"/>
      <c r="B6" s="130"/>
      <c r="C6" s="12" t="s">
        <v>1</v>
      </c>
      <c r="D6" s="28">
        <f>D8+D30</f>
        <v>209964</v>
      </c>
      <c r="E6" s="29">
        <f>E8+E30</f>
        <v>1578281</v>
      </c>
      <c r="F6" s="35">
        <f t="shared" si="0"/>
        <v>-86.696665549417375</v>
      </c>
      <c r="G6" s="89">
        <v>2456834</v>
      </c>
      <c r="H6" s="65">
        <v>16045868</v>
      </c>
      <c r="I6" s="35">
        <f t="shared" si="1"/>
        <v>-84.688681223103671</v>
      </c>
      <c r="J6" s="45">
        <f t="shared" si="2"/>
        <v>8.5461207391301155</v>
      </c>
      <c r="K6" s="45">
        <f>E6/H6*100</f>
        <v>9.8360587286396726</v>
      </c>
      <c r="L6" s="46">
        <f t="shared" si="3"/>
        <v>-1.2899379895095571</v>
      </c>
    </row>
    <row r="7" spans="1:12">
      <c r="A7" s="117" t="s">
        <v>16</v>
      </c>
      <c r="B7" s="110" t="s">
        <v>2</v>
      </c>
      <c r="C7" s="13" t="s">
        <v>0</v>
      </c>
      <c r="D7" s="30">
        <f>D9+D11+D13+D15+D17+D19+D21+D23+D25+D27</f>
        <v>2001</v>
      </c>
      <c r="E7" s="31">
        <f>E9+E11+E13+E15+E17+E19+E21+E23+E25+E27</f>
        <v>132542</v>
      </c>
      <c r="F7" s="36">
        <f>(D7-E7)/E7*100</f>
        <v>-98.490289870380707</v>
      </c>
      <c r="G7" s="84">
        <v>35118</v>
      </c>
      <c r="H7" s="71">
        <v>1225162</v>
      </c>
      <c r="I7" s="36">
        <f t="shared" si="1"/>
        <v>-97.13360355610115</v>
      </c>
      <c r="J7" s="47">
        <f t="shared" si="2"/>
        <v>5.6979326840936269</v>
      </c>
      <c r="K7" s="47">
        <f t="shared" si="2"/>
        <v>10.818324433829975</v>
      </c>
      <c r="L7" s="48">
        <f t="shared" si="3"/>
        <v>-5.1203917497363483</v>
      </c>
    </row>
    <row r="8" spans="1:12">
      <c r="A8" s="118"/>
      <c r="B8" s="111"/>
      <c r="C8" s="14" t="s">
        <v>1</v>
      </c>
      <c r="D8" s="32">
        <f>D10+D12+D14+D16+D18+D20+D22+D24+D26+D28</f>
        <v>175137</v>
      </c>
      <c r="E8" s="33">
        <f>E10+E12+E14+E16+E18+E20+E22+E24+E26+E28</f>
        <v>1430984</v>
      </c>
      <c r="F8" s="37">
        <f>(D8-E8)/E8*100</f>
        <v>-87.761079089633427</v>
      </c>
      <c r="G8" s="85">
        <v>1924268</v>
      </c>
      <c r="H8" s="72">
        <v>13339811</v>
      </c>
      <c r="I8" s="37">
        <f t="shared" si="1"/>
        <v>-85.574998026583742</v>
      </c>
      <c r="J8" s="49">
        <f t="shared" si="2"/>
        <v>9.1014869030717129</v>
      </c>
      <c r="K8" s="49">
        <f>E8/H8*100</f>
        <v>10.727168473376421</v>
      </c>
      <c r="L8" s="50">
        <f t="shared" si="3"/>
        <v>-1.6256815703047085</v>
      </c>
    </row>
    <row r="9" spans="1:12">
      <c r="A9" s="118"/>
      <c r="B9" s="120" t="s">
        <v>3</v>
      </c>
      <c r="C9" s="15" t="s">
        <v>0</v>
      </c>
      <c r="D9" s="61">
        <v>75</v>
      </c>
      <c r="E9" s="69">
        <v>4403</v>
      </c>
      <c r="F9" s="38">
        <f t="shared" ref="F9:F34" si="4">(D9-E9)/E9*100</f>
        <v>-98.296615943674766</v>
      </c>
      <c r="G9" s="61">
        <v>1254</v>
      </c>
      <c r="H9" s="69" t="s">
        <v>106</v>
      </c>
      <c r="I9" s="38">
        <f t="shared" si="1"/>
        <v>-99.51493489915751</v>
      </c>
      <c r="J9" s="47">
        <f t="shared" si="2"/>
        <v>5.9808612440191391</v>
      </c>
      <c r="K9" s="47">
        <f t="shared" si="2"/>
        <v>1.7031432527986012</v>
      </c>
      <c r="L9" s="48">
        <f t="shared" si="3"/>
        <v>4.2777179912205376</v>
      </c>
    </row>
    <row r="10" spans="1:12">
      <c r="A10" s="118"/>
      <c r="B10" s="115"/>
      <c r="C10" s="15" t="s">
        <v>1</v>
      </c>
      <c r="D10" s="62">
        <v>7609</v>
      </c>
      <c r="E10" s="70">
        <v>83006</v>
      </c>
      <c r="F10" s="39">
        <f t="shared" si="4"/>
        <v>-90.833192781244733</v>
      </c>
      <c r="G10" s="62">
        <v>429791</v>
      </c>
      <c r="H10" s="70">
        <v>3016350</v>
      </c>
      <c r="I10" s="39">
        <f t="shared" si="1"/>
        <v>-85.751288809322517</v>
      </c>
      <c r="J10" s="51">
        <f t="shared" si="2"/>
        <v>1.7703953782187156</v>
      </c>
      <c r="K10" s="51">
        <f>E10/H10*100</f>
        <v>2.7518689807217331</v>
      </c>
      <c r="L10" s="52">
        <f t="shared" si="3"/>
        <v>-0.98147360250301752</v>
      </c>
    </row>
    <row r="11" spans="1:12">
      <c r="A11" s="118"/>
      <c r="B11" s="115" t="s">
        <v>4</v>
      </c>
      <c r="C11" s="15" t="s">
        <v>0</v>
      </c>
      <c r="D11" s="61">
        <v>509</v>
      </c>
      <c r="E11" s="69">
        <v>96425</v>
      </c>
      <c r="F11" s="38">
        <f t="shared" si="4"/>
        <v>-99.472128597355464</v>
      </c>
      <c r="G11" s="61">
        <v>9174</v>
      </c>
      <c r="H11" s="69" t="s">
        <v>107</v>
      </c>
      <c r="I11" s="38">
        <f t="shared" si="1"/>
        <v>-98.184692769045995</v>
      </c>
      <c r="J11" s="53">
        <f t="shared" si="2"/>
        <v>5.5482886418138211</v>
      </c>
      <c r="K11" s="53">
        <f t="shared" si="2"/>
        <v>19.080117696178437</v>
      </c>
      <c r="L11" s="54">
        <f t="shared" si="3"/>
        <v>-13.531829054364616</v>
      </c>
    </row>
    <row r="12" spans="1:12">
      <c r="A12" s="118"/>
      <c r="B12" s="115"/>
      <c r="C12" s="15" t="s">
        <v>1</v>
      </c>
      <c r="D12" s="62">
        <v>102843</v>
      </c>
      <c r="E12" s="70">
        <v>984756</v>
      </c>
      <c r="F12" s="39">
        <f t="shared" si="4"/>
        <v>-89.556499274947299</v>
      </c>
      <c r="G12" s="62">
        <v>678443</v>
      </c>
      <c r="H12" s="70">
        <v>5514144</v>
      </c>
      <c r="I12" s="39">
        <f t="shared" si="1"/>
        <v>-87.696313335306442</v>
      </c>
      <c r="J12" s="51">
        <f t="shared" si="2"/>
        <v>15.158679505868584</v>
      </c>
      <c r="K12" s="51">
        <f t="shared" si="2"/>
        <v>17.858728390118213</v>
      </c>
      <c r="L12" s="52">
        <f t="shared" si="3"/>
        <v>-2.7000488842496289</v>
      </c>
    </row>
    <row r="13" spans="1:12">
      <c r="A13" s="118"/>
      <c r="B13" s="115" t="s">
        <v>5</v>
      </c>
      <c r="C13" s="15" t="s">
        <v>0</v>
      </c>
      <c r="D13" s="61">
        <v>51</v>
      </c>
      <c r="E13" s="69">
        <v>4019</v>
      </c>
      <c r="F13" s="38">
        <f t="shared" si="4"/>
        <v>-98.731027618810657</v>
      </c>
      <c r="G13" s="61">
        <v>89</v>
      </c>
      <c r="H13" s="69" t="s">
        <v>108</v>
      </c>
      <c r="I13" s="38">
        <f t="shared" si="1"/>
        <v>-99.848122866894201</v>
      </c>
      <c r="J13" s="53">
        <f t="shared" si="2"/>
        <v>57.303370786516851</v>
      </c>
      <c r="K13" s="53">
        <f t="shared" si="2"/>
        <v>6.8583617747440275</v>
      </c>
      <c r="L13" s="54">
        <f t="shared" si="3"/>
        <v>50.445009011772825</v>
      </c>
    </row>
    <row r="14" spans="1:12">
      <c r="A14" s="118"/>
      <c r="B14" s="115"/>
      <c r="C14" s="15" t="s">
        <v>1</v>
      </c>
      <c r="D14" s="62">
        <v>10165</v>
      </c>
      <c r="E14" s="70">
        <v>50572</v>
      </c>
      <c r="F14" s="39">
        <f t="shared" si="4"/>
        <v>-79.899944633393972</v>
      </c>
      <c r="G14" s="62">
        <v>88819</v>
      </c>
      <c r="H14" s="70">
        <v>623183</v>
      </c>
      <c r="I14" s="39">
        <f t="shared" si="1"/>
        <v>-85.747525205276773</v>
      </c>
      <c r="J14" s="51">
        <f t="shared" si="2"/>
        <v>11.444623335097221</v>
      </c>
      <c r="K14" s="51">
        <f t="shared" si="2"/>
        <v>8.1151122543458332</v>
      </c>
      <c r="L14" s="52">
        <f t="shared" si="3"/>
        <v>3.3295110807513879</v>
      </c>
    </row>
    <row r="15" spans="1:12">
      <c r="A15" s="118"/>
      <c r="B15" s="115" t="s">
        <v>6</v>
      </c>
      <c r="C15" s="15" t="s">
        <v>0</v>
      </c>
      <c r="D15" s="61">
        <v>35</v>
      </c>
      <c r="E15" s="69">
        <v>5434</v>
      </c>
      <c r="F15" s="38">
        <f t="shared" si="4"/>
        <v>-99.355907250644094</v>
      </c>
      <c r="G15" s="61">
        <v>299</v>
      </c>
      <c r="H15" s="69" t="s">
        <v>109</v>
      </c>
      <c r="I15" s="38">
        <f t="shared" si="1"/>
        <v>-99.707553721109932</v>
      </c>
      <c r="J15" s="53">
        <f t="shared" si="2"/>
        <v>11.705685618729097</v>
      </c>
      <c r="K15" s="53">
        <f t="shared" si="2"/>
        <v>5.3148932424369866</v>
      </c>
      <c r="L15" s="54">
        <f t="shared" si="3"/>
        <v>6.3907923762921106</v>
      </c>
    </row>
    <row r="16" spans="1:12">
      <c r="A16" s="118"/>
      <c r="B16" s="115"/>
      <c r="C16" s="15" t="s">
        <v>1</v>
      </c>
      <c r="D16" s="62">
        <v>10165</v>
      </c>
      <c r="E16" s="70">
        <v>81538</v>
      </c>
      <c r="F16" s="39">
        <f t="shared" si="4"/>
        <v>-87.533420000490565</v>
      </c>
      <c r="G16" s="62">
        <v>166452</v>
      </c>
      <c r="H16" s="70">
        <v>1170114</v>
      </c>
      <c r="I16" s="39">
        <f t="shared" si="1"/>
        <v>-85.774719386316207</v>
      </c>
      <c r="J16" s="51">
        <f t="shared" si="2"/>
        <v>6.106865642948117</v>
      </c>
      <c r="K16" s="51">
        <f t="shared" si="2"/>
        <v>6.968380858617194</v>
      </c>
      <c r="L16" s="52">
        <f t="shared" si="3"/>
        <v>-0.86151521566907707</v>
      </c>
    </row>
    <row r="17" spans="1:12">
      <c r="A17" s="118"/>
      <c r="B17" s="115" t="s">
        <v>7</v>
      </c>
      <c r="C17" s="15" t="s">
        <v>0</v>
      </c>
      <c r="D17" s="61">
        <v>15</v>
      </c>
      <c r="E17" s="69">
        <v>1909</v>
      </c>
      <c r="F17" s="38">
        <f t="shared" si="4"/>
        <v>-99.214248297537978</v>
      </c>
      <c r="G17" s="61">
        <v>216</v>
      </c>
      <c r="H17" s="69" t="s">
        <v>110</v>
      </c>
      <c r="I17" s="38">
        <f t="shared" si="1"/>
        <v>-99.215857111740362</v>
      </c>
      <c r="J17" s="53">
        <f t="shared" si="2"/>
        <v>6.9444444444444446</v>
      </c>
      <c r="K17" s="53">
        <f t="shared" si="2"/>
        <v>6.9302258041094893</v>
      </c>
      <c r="L17" s="54">
        <f t="shared" si="3"/>
        <v>1.4218640334955346E-2</v>
      </c>
    </row>
    <row r="18" spans="1:12">
      <c r="A18" s="118"/>
      <c r="B18" s="115"/>
      <c r="C18" s="15" t="s">
        <v>1</v>
      </c>
      <c r="D18" s="62">
        <v>2679</v>
      </c>
      <c r="E18" s="70">
        <v>24435</v>
      </c>
      <c r="F18" s="39">
        <f t="shared" si="4"/>
        <v>-89.036218538980975</v>
      </c>
      <c r="G18" s="62">
        <v>17628</v>
      </c>
      <c r="H18" s="70">
        <v>203926</v>
      </c>
      <c r="I18" s="39">
        <f t="shared" si="1"/>
        <v>-91.355687847552545</v>
      </c>
      <c r="J18" s="51">
        <f t="shared" si="2"/>
        <v>15.197413206262764</v>
      </c>
      <c r="K18" s="51">
        <f t="shared" si="2"/>
        <v>11.982287692594372</v>
      </c>
      <c r="L18" s="52">
        <f t="shared" si="3"/>
        <v>3.2151255136683918</v>
      </c>
    </row>
    <row r="19" spans="1:12">
      <c r="A19" s="118"/>
      <c r="B19" s="115" t="s">
        <v>17</v>
      </c>
      <c r="C19" s="15" t="s">
        <v>0</v>
      </c>
      <c r="D19" s="61">
        <v>103</v>
      </c>
      <c r="E19" s="69">
        <v>6645</v>
      </c>
      <c r="F19" s="38">
        <f t="shared" si="4"/>
        <v>-98.449962377727616</v>
      </c>
      <c r="G19" s="61">
        <v>168</v>
      </c>
      <c r="H19" s="69" t="s">
        <v>111</v>
      </c>
      <c r="I19" s="38">
        <f t="shared" si="1"/>
        <v>-99.659104744125642</v>
      </c>
      <c r="J19" s="53">
        <f t="shared" si="2"/>
        <v>61.30952380952381</v>
      </c>
      <c r="K19" s="53">
        <f t="shared" si="2"/>
        <v>13.483624852887463</v>
      </c>
      <c r="L19" s="54">
        <f t="shared" si="3"/>
        <v>47.825898956636351</v>
      </c>
    </row>
    <row r="20" spans="1:12">
      <c r="A20" s="118"/>
      <c r="B20" s="115"/>
      <c r="C20" s="15" t="s">
        <v>1</v>
      </c>
      <c r="D20" s="62">
        <v>10063</v>
      </c>
      <c r="E20" s="70">
        <v>60388</v>
      </c>
      <c r="F20" s="39">
        <f t="shared" si="4"/>
        <v>-83.33609326356229</v>
      </c>
      <c r="G20" s="62">
        <v>48289</v>
      </c>
      <c r="H20" s="70">
        <v>350826</v>
      </c>
      <c r="I20" s="39">
        <f t="shared" si="1"/>
        <v>-86.235626777946905</v>
      </c>
      <c r="J20" s="51">
        <f t="shared" si="2"/>
        <v>20.839114498125866</v>
      </c>
      <c r="K20" s="51">
        <f t="shared" si="2"/>
        <v>17.213091390033807</v>
      </c>
      <c r="L20" s="52">
        <f t="shared" si="3"/>
        <v>3.6260231080920597</v>
      </c>
    </row>
    <row r="21" spans="1:12">
      <c r="A21" s="118"/>
      <c r="B21" s="115" t="s">
        <v>18</v>
      </c>
      <c r="C21" s="15" t="s">
        <v>0</v>
      </c>
      <c r="D21" s="61">
        <v>94</v>
      </c>
      <c r="E21" s="69">
        <v>1715</v>
      </c>
      <c r="F21" s="38">
        <f t="shared" si="4"/>
        <v>-94.518950437317784</v>
      </c>
      <c r="G21" s="61">
        <v>3723</v>
      </c>
      <c r="H21" s="69" t="s">
        <v>112</v>
      </c>
      <c r="I21" s="38">
        <f t="shared" si="1"/>
        <v>-84.330808080808083</v>
      </c>
      <c r="J21" s="53">
        <f t="shared" ref="J21:K27" si="5">D21/G21*100</f>
        <v>2.5248455546602204</v>
      </c>
      <c r="K21" s="53">
        <f t="shared" si="5"/>
        <v>7.218013468013468</v>
      </c>
      <c r="L21" s="54">
        <f t="shared" si="3"/>
        <v>-4.693167913353248</v>
      </c>
    </row>
    <row r="22" spans="1:12">
      <c r="A22" s="118"/>
      <c r="B22" s="115"/>
      <c r="C22" s="15" t="s">
        <v>1</v>
      </c>
      <c r="D22" s="62">
        <v>4945</v>
      </c>
      <c r="E22" s="70">
        <v>20055</v>
      </c>
      <c r="F22" s="39">
        <f t="shared" si="4"/>
        <v>-75.34280727998005</v>
      </c>
      <c r="G22" s="62">
        <v>61976</v>
      </c>
      <c r="H22" s="70">
        <v>248859</v>
      </c>
      <c r="I22" s="39">
        <f t="shared" si="1"/>
        <v>-75.095937860394841</v>
      </c>
      <c r="J22" s="51">
        <f t="shared" si="5"/>
        <v>7.9788950561507681</v>
      </c>
      <c r="K22" s="51">
        <f t="shared" si="5"/>
        <v>8.0587802731667324</v>
      </c>
      <c r="L22" s="52">
        <f t="shared" si="3"/>
        <v>-7.9885217015964294E-2</v>
      </c>
    </row>
    <row r="23" spans="1:12">
      <c r="A23" s="118"/>
      <c r="B23" s="115" t="s">
        <v>8</v>
      </c>
      <c r="C23" s="15" t="s">
        <v>0</v>
      </c>
      <c r="D23" s="61">
        <v>150</v>
      </c>
      <c r="E23" s="69">
        <v>2295</v>
      </c>
      <c r="F23" s="38">
        <f t="shared" si="4"/>
        <v>-93.464052287581694</v>
      </c>
      <c r="G23" s="61">
        <v>1269</v>
      </c>
      <c r="H23" s="69" t="s">
        <v>113</v>
      </c>
      <c r="I23" s="38">
        <f t="shared" si="1"/>
        <v>-97.061819865709651</v>
      </c>
      <c r="J23" s="53">
        <f t="shared" si="5"/>
        <v>11.82033096926714</v>
      </c>
      <c r="K23" s="53">
        <f t="shared" si="5"/>
        <v>5.3137300300995598</v>
      </c>
      <c r="L23" s="54">
        <f t="shared" si="3"/>
        <v>6.5066009391675799</v>
      </c>
    </row>
    <row r="24" spans="1:12">
      <c r="A24" s="118"/>
      <c r="B24" s="115"/>
      <c r="C24" s="15" t="s">
        <v>1</v>
      </c>
      <c r="D24" s="62">
        <v>4550</v>
      </c>
      <c r="E24" s="70">
        <v>26720</v>
      </c>
      <c r="F24" s="39">
        <f t="shared" si="4"/>
        <v>-82.971556886227546</v>
      </c>
      <c r="G24" s="62">
        <v>80170</v>
      </c>
      <c r="H24" s="70">
        <v>523010</v>
      </c>
      <c r="I24" s="39">
        <f t="shared" si="1"/>
        <v>-84.671421196535434</v>
      </c>
      <c r="J24" s="51">
        <f t="shared" si="5"/>
        <v>5.6754396906573534</v>
      </c>
      <c r="K24" s="51">
        <f t="shared" si="5"/>
        <v>5.1088889313779857</v>
      </c>
      <c r="L24" s="52">
        <f t="shared" si="3"/>
        <v>0.56655075927936771</v>
      </c>
    </row>
    <row r="25" spans="1:12">
      <c r="A25" s="118"/>
      <c r="B25" s="115" t="s">
        <v>9</v>
      </c>
      <c r="C25" s="15" t="s">
        <v>0</v>
      </c>
      <c r="D25" s="61">
        <v>53</v>
      </c>
      <c r="E25" s="69">
        <v>5690</v>
      </c>
      <c r="F25" s="38">
        <f t="shared" si="4"/>
        <v>-99.06854130052723</v>
      </c>
      <c r="G25" s="61">
        <v>391</v>
      </c>
      <c r="H25" s="69" t="s">
        <v>114</v>
      </c>
      <c r="I25" s="38">
        <f t="shared" si="1"/>
        <v>-99.21796871874875</v>
      </c>
      <c r="J25" s="53">
        <f t="shared" si="5"/>
        <v>13.554987212276215</v>
      </c>
      <c r="K25" s="53">
        <f t="shared" si="5"/>
        <v>11.380455218208727</v>
      </c>
      <c r="L25" s="54">
        <f t="shared" si="3"/>
        <v>2.1745319940674879</v>
      </c>
    </row>
    <row r="26" spans="1:12">
      <c r="A26" s="118"/>
      <c r="B26" s="115"/>
      <c r="C26" s="15" t="s">
        <v>1</v>
      </c>
      <c r="D26" s="62">
        <v>11160</v>
      </c>
      <c r="E26" s="73">
        <v>50628</v>
      </c>
      <c r="F26" s="39">
        <f t="shared" si="4"/>
        <v>-77.956861815596113</v>
      </c>
      <c r="G26" s="62">
        <v>76185</v>
      </c>
      <c r="H26" s="58">
        <v>515760</v>
      </c>
      <c r="I26" s="39">
        <f t="shared" si="1"/>
        <v>-85.228594695207079</v>
      </c>
      <c r="J26" s="51">
        <f t="shared" si="5"/>
        <v>14.648552864737152</v>
      </c>
      <c r="K26" s="51">
        <f t="shared" si="5"/>
        <v>9.8161935784085621</v>
      </c>
      <c r="L26" s="52">
        <f t="shared" si="3"/>
        <v>4.8323592863285896</v>
      </c>
    </row>
    <row r="27" spans="1:12">
      <c r="A27" s="118"/>
      <c r="B27" s="115" t="s">
        <v>10</v>
      </c>
      <c r="C27" s="15" t="s">
        <v>0</v>
      </c>
      <c r="D27" s="61">
        <v>916</v>
      </c>
      <c r="E27" s="74">
        <v>4007</v>
      </c>
      <c r="F27" s="38">
        <f t="shared" si="4"/>
        <v>-77.140004991265286</v>
      </c>
      <c r="G27" s="61">
        <v>18535</v>
      </c>
      <c r="H27" s="59">
        <v>106654</v>
      </c>
      <c r="I27" s="38">
        <f t="shared" si="1"/>
        <v>-82.621373788137348</v>
      </c>
      <c r="J27" s="53">
        <f t="shared" si="5"/>
        <v>4.9420016185594822</v>
      </c>
      <c r="K27" s="53">
        <f t="shared" si="5"/>
        <v>3.7570086447765676</v>
      </c>
      <c r="L27" s="54">
        <f t="shared" si="3"/>
        <v>1.1849929737829146</v>
      </c>
    </row>
    <row r="28" spans="1:12">
      <c r="A28" s="119"/>
      <c r="B28" s="116"/>
      <c r="C28" s="14" t="s">
        <v>1</v>
      </c>
      <c r="D28" s="68">
        <v>10958</v>
      </c>
      <c r="E28" s="73">
        <v>48886</v>
      </c>
      <c r="F28" s="37">
        <f t="shared" si="4"/>
        <v>-77.584584543632133</v>
      </c>
      <c r="G28" s="68">
        <v>276515</v>
      </c>
      <c r="H28" s="58">
        <v>1173639</v>
      </c>
      <c r="I28" s="39">
        <f t="shared" si="1"/>
        <v>-76.439518454993404</v>
      </c>
      <c r="J28" s="49">
        <f>D28/G28*100</f>
        <v>3.9628953221344227</v>
      </c>
      <c r="K28" s="49">
        <f>E28/H28*100</f>
        <v>4.1653353373567166</v>
      </c>
      <c r="L28" s="50">
        <f>J28-K28</f>
        <v>-0.20244001522229382</v>
      </c>
    </row>
    <row r="29" spans="1:12">
      <c r="A29" s="107" t="s">
        <v>19</v>
      </c>
      <c r="B29" s="110" t="s">
        <v>2</v>
      </c>
      <c r="C29" s="16" t="s">
        <v>0</v>
      </c>
      <c r="D29" s="66">
        <f>D31+D33</f>
        <v>3330</v>
      </c>
      <c r="E29" s="31">
        <f>E31+E33</f>
        <v>13241</v>
      </c>
      <c r="F29" s="40">
        <f t="shared" si="4"/>
        <v>-74.850842081413788</v>
      </c>
      <c r="G29" s="86">
        <v>26646</v>
      </c>
      <c r="H29" s="66">
        <v>231267</v>
      </c>
      <c r="I29" s="36">
        <f t="shared" si="1"/>
        <v>-88.478252409552596</v>
      </c>
      <c r="J29" s="47">
        <f>D29/G29*100</f>
        <v>12.497185318621932</v>
      </c>
      <c r="K29" s="47">
        <f t="shared" ref="K29" si="6">E29/H29*100</f>
        <v>5.7254169423220782</v>
      </c>
      <c r="L29" s="48">
        <f>J29-K29</f>
        <v>6.7717683762998542</v>
      </c>
    </row>
    <row r="30" spans="1:12">
      <c r="A30" s="108"/>
      <c r="B30" s="111"/>
      <c r="C30" s="17" t="s">
        <v>1</v>
      </c>
      <c r="D30" s="67">
        <f>D32+D34</f>
        <v>34827</v>
      </c>
      <c r="E30" s="33">
        <f>E32+E34</f>
        <v>147297</v>
      </c>
      <c r="F30" s="41">
        <f t="shared" si="4"/>
        <v>-76.355933929407925</v>
      </c>
      <c r="G30" s="87">
        <v>532566</v>
      </c>
      <c r="H30" s="67">
        <v>2706057</v>
      </c>
      <c r="I30" s="37">
        <f t="shared" si="1"/>
        <v>-80.319483292480527</v>
      </c>
      <c r="J30" s="49">
        <f>D30/G30*100</f>
        <v>6.539471164137403</v>
      </c>
      <c r="K30" s="49">
        <f>E30/H30*100</f>
        <v>5.4432334573883701</v>
      </c>
      <c r="L30" s="50">
        <f>J30-K30</f>
        <v>1.096237706749033</v>
      </c>
    </row>
    <row r="31" spans="1:12">
      <c r="A31" s="108"/>
      <c r="B31" s="112" t="s">
        <v>11</v>
      </c>
      <c r="C31" s="18" t="s">
        <v>0</v>
      </c>
      <c r="D31" s="61">
        <v>887</v>
      </c>
      <c r="E31" s="75">
        <v>3332</v>
      </c>
      <c r="F31" s="38">
        <f t="shared" si="4"/>
        <v>-73.379351740696279</v>
      </c>
      <c r="G31" s="61">
        <v>13100</v>
      </c>
      <c r="H31" s="57" t="s">
        <v>115</v>
      </c>
      <c r="I31" s="38">
        <f t="shared" si="1"/>
        <v>-84.070624285610066</v>
      </c>
      <c r="J31" s="47">
        <f>D31/G31*100</f>
        <v>6.770992366412214</v>
      </c>
      <c r="K31" s="47">
        <f t="shared" ref="K31:K33" si="7">E31/H31*100</f>
        <v>4.0516549526982661</v>
      </c>
      <c r="L31" s="48">
        <f>J31-K31</f>
        <v>2.7193374137139479</v>
      </c>
    </row>
    <row r="32" spans="1:12">
      <c r="A32" s="108"/>
      <c r="B32" s="113"/>
      <c r="C32" s="18" t="s">
        <v>1</v>
      </c>
      <c r="D32" s="62">
        <v>9171</v>
      </c>
      <c r="E32" s="73">
        <v>37226</v>
      </c>
      <c r="F32" s="39">
        <f t="shared" si="4"/>
        <v>-75.363992908182453</v>
      </c>
      <c r="G32" s="62">
        <v>208315</v>
      </c>
      <c r="H32" s="58">
        <v>966651</v>
      </c>
      <c r="I32" s="39">
        <f t="shared" si="1"/>
        <v>-78.449823152306266</v>
      </c>
      <c r="J32" s="51">
        <f t="shared" ref="J32:J33" si="8">D32/G32*100</f>
        <v>4.4024674171327076</v>
      </c>
      <c r="K32" s="51">
        <f t="shared" si="7"/>
        <v>3.8510279304526662</v>
      </c>
      <c r="L32" s="52">
        <f t="shared" ref="L32:L33" si="9">J32-K32</f>
        <v>0.55143948668004139</v>
      </c>
    </row>
    <row r="33" spans="1:12" ht="17.25" customHeight="1">
      <c r="A33" s="108"/>
      <c r="B33" s="113" t="s">
        <v>10</v>
      </c>
      <c r="C33" s="18" t="s">
        <v>0</v>
      </c>
      <c r="D33" s="61">
        <v>2443</v>
      </c>
      <c r="E33" s="74">
        <v>9909</v>
      </c>
      <c r="F33" s="38">
        <f t="shared" si="4"/>
        <v>-75.34564537289333</v>
      </c>
      <c r="G33" s="61">
        <v>13546</v>
      </c>
      <c r="H33" s="59">
        <v>149029</v>
      </c>
      <c r="I33" s="38">
        <f t="shared" si="1"/>
        <v>-90.910493930711468</v>
      </c>
      <c r="J33" s="53">
        <f t="shared" si="8"/>
        <v>18.034844234460358</v>
      </c>
      <c r="K33" s="53">
        <f t="shared" si="7"/>
        <v>6.6490414617289257</v>
      </c>
      <c r="L33" s="54">
        <f t="shared" si="9"/>
        <v>11.385802772731433</v>
      </c>
    </row>
    <row r="34" spans="1:12" ht="17.25" thickBot="1">
      <c r="A34" s="109"/>
      <c r="B34" s="114"/>
      <c r="C34" s="19" t="s">
        <v>1</v>
      </c>
      <c r="D34" s="63">
        <v>25656</v>
      </c>
      <c r="E34" s="76">
        <v>110071</v>
      </c>
      <c r="F34" s="42">
        <f t="shared" si="4"/>
        <v>-76.691408272842082</v>
      </c>
      <c r="G34" s="63">
        <v>324251</v>
      </c>
      <c r="H34" s="60">
        <v>1739406</v>
      </c>
      <c r="I34" s="42">
        <f t="shared" si="1"/>
        <v>-81.358521242309152</v>
      </c>
      <c r="J34" s="55">
        <f>D34/G34*100</f>
        <v>7.9123888592479279</v>
      </c>
      <c r="K34" s="55">
        <f>E34/H34*100</f>
        <v>6.3280798157531946</v>
      </c>
      <c r="L34" s="56">
        <f>J34-K34</f>
        <v>1.5843090434947333</v>
      </c>
    </row>
  </sheetData>
  <mergeCells count="21">
    <mergeCell ref="B25:B26"/>
    <mergeCell ref="A1:L1"/>
    <mergeCell ref="D3:F3"/>
    <mergeCell ref="G3:I3"/>
    <mergeCell ref="J3:L3"/>
    <mergeCell ref="A5:B6"/>
    <mergeCell ref="A7:A28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7:B28"/>
    <mergeCell ref="A29:A34"/>
    <mergeCell ref="B29:B30"/>
    <mergeCell ref="B31:B32"/>
    <mergeCell ref="B33:B34"/>
  </mergeCells>
  <phoneticPr fontId="2" type="noConversion"/>
  <pageMargins left="0.39370078740157483" right="0.39370078740157483" top="0.15748031496062992" bottom="0.15748031496062992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zoomScaleNormal="100" workbookViewId="0">
      <selection activeCell="N22" sqref="N22"/>
    </sheetView>
  </sheetViews>
  <sheetFormatPr defaultColWidth="9" defaultRowHeight="16.5"/>
  <cols>
    <col min="1" max="2" width="9.875" style="3" bestFit="1" customWidth="1"/>
    <col min="3" max="3" width="10" style="3" bestFit="1" customWidth="1"/>
    <col min="4" max="9" width="10.625" style="3" customWidth="1"/>
    <col min="10" max="16384" width="9" style="3"/>
  </cols>
  <sheetData>
    <row r="1" spans="1:12" ht="26.25">
      <c r="A1" s="123" t="s">
        <v>116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</row>
    <row r="2" spans="1:12" ht="6.95" customHeight="1" thickBot="1">
      <c r="A2" s="4"/>
      <c r="B2" s="4"/>
      <c r="C2" s="4"/>
      <c r="D2" s="4"/>
      <c r="E2" s="2"/>
      <c r="F2" s="2"/>
      <c r="G2" s="2"/>
      <c r="H2" s="2"/>
      <c r="I2" s="2"/>
    </row>
    <row r="3" spans="1:12">
      <c r="A3" s="5"/>
      <c r="B3" s="6"/>
      <c r="C3" s="7"/>
      <c r="D3" s="124" t="s">
        <v>22</v>
      </c>
      <c r="E3" s="121"/>
      <c r="F3" s="125"/>
      <c r="G3" s="126" t="s">
        <v>23</v>
      </c>
      <c r="H3" s="121"/>
      <c r="I3" s="125"/>
      <c r="J3" s="121" t="s">
        <v>25</v>
      </c>
      <c r="K3" s="121"/>
      <c r="L3" s="122"/>
    </row>
    <row r="4" spans="1:12">
      <c r="A4" s="8"/>
      <c r="B4" s="9"/>
      <c r="C4" s="10"/>
      <c r="D4" s="22" t="s">
        <v>29</v>
      </c>
      <c r="E4" s="23" t="s">
        <v>30</v>
      </c>
      <c r="F4" s="21" t="s">
        <v>24</v>
      </c>
      <c r="G4" s="24" t="s">
        <v>29</v>
      </c>
      <c r="H4" s="23" t="s">
        <v>30</v>
      </c>
      <c r="I4" s="25" t="s">
        <v>24</v>
      </c>
      <c r="J4" s="23" t="s">
        <v>29</v>
      </c>
      <c r="K4" s="23" t="s">
        <v>30</v>
      </c>
      <c r="L4" s="20" t="s">
        <v>26</v>
      </c>
    </row>
    <row r="5" spans="1:12">
      <c r="A5" s="127" t="s">
        <v>15</v>
      </c>
      <c r="B5" s="128"/>
      <c r="C5" s="11" t="s">
        <v>0</v>
      </c>
      <c r="D5" s="26">
        <f>D7+D29</f>
        <v>2803</v>
      </c>
      <c r="E5" s="27">
        <f>E7+E29</f>
        <v>147851</v>
      </c>
      <c r="F5" s="34">
        <f t="shared" ref="F5:F6" si="0">(D5-E5)/E5*100</f>
        <v>-98.104172443879307</v>
      </c>
      <c r="G5" s="88">
        <v>62344</v>
      </c>
      <c r="H5" s="64">
        <v>1456888</v>
      </c>
      <c r="I5" s="34">
        <f t="shared" ref="I5:I34" si="1">(G5-H5)/H5*100</f>
        <v>-95.720741745419005</v>
      </c>
      <c r="J5" s="43">
        <f t="shared" ref="J5:K20" si="2">D5/G5*100</f>
        <v>4.4960220710894392</v>
      </c>
      <c r="K5" s="43">
        <f t="shared" si="2"/>
        <v>10.148412232100203</v>
      </c>
      <c r="L5" s="44">
        <f t="shared" ref="L5:L27" si="3">J5-K5</f>
        <v>-5.6523901610107634</v>
      </c>
    </row>
    <row r="6" spans="1:12">
      <c r="A6" s="129"/>
      <c r="B6" s="130"/>
      <c r="C6" s="12" t="s">
        <v>1</v>
      </c>
      <c r="D6" s="28">
        <f>D8+D30</f>
        <v>212767</v>
      </c>
      <c r="E6" s="29">
        <f>E8+E30</f>
        <v>1726132</v>
      </c>
      <c r="F6" s="35">
        <f t="shared" si="0"/>
        <v>-87.673770024540417</v>
      </c>
      <c r="G6" s="89">
        <v>2519178</v>
      </c>
      <c r="H6" s="65">
        <v>17502756</v>
      </c>
      <c r="I6" s="35">
        <f t="shared" si="1"/>
        <v>-85.606963840437473</v>
      </c>
      <c r="J6" s="45">
        <f t="shared" si="2"/>
        <v>8.4458898894798224</v>
      </c>
      <c r="K6" s="45">
        <f>E6/H6*100</f>
        <v>9.8620582952764693</v>
      </c>
      <c r="L6" s="46">
        <f t="shared" si="3"/>
        <v>-1.4161684057966468</v>
      </c>
    </row>
    <row r="7" spans="1:12">
      <c r="A7" s="117" t="s">
        <v>16</v>
      </c>
      <c r="B7" s="110" t="s">
        <v>2</v>
      </c>
      <c r="C7" s="13" t="s">
        <v>0</v>
      </c>
      <c r="D7" s="30">
        <f>D9+D11+D13+D15+D17+D19+D21+D23+D25+D27</f>
        <v>1139</v>
      </c>
      <c r="E7" s="31">
        <f>E9+E11+E13+E15+E17+E19+E21+E23+E25+E27</f>
        <v>136563</v>
      </c>
      <c r="F7" s="36">
        <f>(D7-E7)/E7*100</f>
        <v>-99.165952710470634</v>
      </c>
      <c r="G7" s="84">
        <v>37090</v>
      </c>
      <c r="H7" s="71">
        <v>1250667</v>
      </c>
      <c r="I7" s="36">
        <f t="shared" si="1"/>
        <v>-97.034382453522809</v>
      </c>
      <c r="J7" s="47">
        <f t="shared" si="2"/>
        <v>3.0709086007009976</v>
      </c>
      <c r="K7" s="47">
        <f t="shared" si="2"/>
        <v>10.919213507672305</v>
      </c>
      <c r="L7" s="48">
        <f t="shared" si="3"/>
        <v>-7.8483049069713076</v>
      </c>
    </row>
    <row r="8" spans="1:12">
      <c r="A8" s="118"/>
      <c r="B8" s="111"/>
      <c r="C8" s="14" t="s">
        <v>1</v>
      </c>
      <c r="D8" s="32">
        <f>D10+D12+D14+D16+D18+D20+D22+D24+D26+D28</f>
        <v>176276</v>
      </c>
      <c r="E8" s="33">
        <f>E10+E12+E14+E16+E18+E20+E22+E24+E26+E28</f>
        <v>1567547</v>
      </c>
      <c r="F8" s="37">
        <f>(D8-E8)/E8*100</f>
        <v>-88.754659349926996</v>
      </c>
      <c r="G8" s="85">
        <v>1961358</v>
      </c>
      <c r="H8" s="72">
        <v>14590478</v>
      </c>
      <c r="I8" s="37">
        <f t="shared" si="1"/>
        <v>-86.55727386039031</v>
      </c>
      <c r="J8" s="49">
        <f t="shared" si="2"/>
        <v>8.9874464529168065</v>
      </c>
      <c r="K8" s="49">
        <f>E8/H8*100</f>
        <v>10.743630194980589</v>
      </c>
      <c r="L8" s="50">
        <f t="shared" si="3"/>
        <v>-1.7561837420637829</v>
      </c>
    </row>
    <row r="9" spans="1:12">
      <c r="A9" s="118"/>
      <c r="B9" s="120" t="s">
        <v>3</v>
      </c>
      <c r="C9" s="15" t="s">
        <v>0</v>
      </c>
      <c r="D9" s="61">
        <v>29</v>
      </c>
      <c r="E9" s="69">
        <v>4969</v>
      </c>
      <c r="F9" s="38">
        <f t="shared" ref="F9:F34" si="4">(D9-E9)/E9*100</f>
        <v>-99.416381565707397</v>
      </c>
      <c r="G9" s="61">
        <v>951</v>
      </c>
      <c r="H9" s="69" t="s">
        <v>117</v>
      </c>
      <c r="I9" s="38">
        <f t="shared" si="1"/>
        <v>-99.627578752800019</v>
      </c>
      <c r="J9" s="47">
        <f t="shared" si="2"/>
        <v>3.0494216614090432</v>
      </c>
      <c r="K9" s="47">
        <f t="shared" si="2"/>
        <v>1.9459108068735413</v>
      </c>
      <c r="L9" s="48">
        <f t="shared" si="3"/>
        <v>1.1035108545355019</v>
      </c>
    </row>
    <row r="10" spans="1:12">
      <c r="A10" s="118"/>
      <c r="B10" s="115"/>
      <c r="C10" s="15" t="s">
        <v>1</v>
      </c>
      <c r="D10" s="62">
        <v>7638</v>
      </c>
      <c r="E10" s="70">
        <v>87975</v>
      </c>
      <c r="F10" s="39">
        <f t="shared" si="4"/>
        <v>-91.317988064791138</v>
      </c>
      <c r="G10" s="62">
        <v>430742</v>
      </c>
      <c r="H10" s="70">
        <v>3271706</v>
      </c>
      <c r="I10" s="39">
        <f t="shared" si="1"/>
        <v>-86.834330468568993</v>
      </c>
      <c r="J10" s="51">
        <f t="shared" si="2"/>
        <v>1.7732192356445389</v>
      </c>
      <c r="K10" s="51">
        <f>E10/H10*100</f>
        <v>2.6889641061880254</v>
      </c>
      <c r="L10" s="52">
        <f t="shared" si="3"/>
        <v>-0.91574487054348652</v>
      </c>
    </row>
    <row r="11" spans="1:12">
      <c r="A11" s="118"/>
      <c r="B11" s="115" t="s">
        <v>4</v>
      </c>
      <c r="C11" s="15" t="s">
        <v>0</v>
      </c>
      <c r="D11" s="61">
        <v>445</v>
      </c>
      <c r="E11" s="69">
        <v>94377</v>
      </c>
      <c r="F11" s="38">
        <f t="shared" si="4"/>
        <v>-99.528486813524481</v>
      </c>
      <c r="G11" s="61">
        <v>7987</v>
      </c>
      <c r="H11" s="69" t="s">
        <v>118</v>
      </c>
      <c r="I11" s="38">
        <f t="shared" si="1"/>
        <v>-98.430465515242389</v>
      </c>
      <c r="J11" s="53">
        <f t="shared" si="2"/>
        <v>5.5715537748841868</v>
      </c>
      <c r="K11" s="53">
        <f t="shared" si="2"/>
        <v>18.546131972952207</v>
      </c>
      <c r="L11" s="54">
        <f t="shared" si="3"/>
        <v>-12.97457819806802</v>
      </c>
    </row>
    <row r="12" spans="1:12">
      <c r="A12" s="118"/>
      <c r="B12" s="115"/>
      <c r="C12" s="15" t="s">
        <v>1</v>
      </c>
      <c r="D12" s="62">
        <v>103288</v>
      </c>
      <c r="E12" s="70">
        <v>1079133</v>
      </c>
      <c r="F12" s="39">
        <f t="shared" si="4"/>
        <v>-90.428612599188412</v>
      </c>
      <c r="G12" s="62">
        <v>686430</v>
      </c>
      <c r="H12" s="70">
        <v>6023021</v>
      </c>
      <c r="I12" s="39">
        <f t="shared" si="1"/>
        <v>-88.603227516556899</v>
      </c>
      <c r="J12" s="51">
        <f t="shared" si="2"/>
        <v>15.047127893594395</v>
      </c>
      <c r="K12" s="51">
        <f t="shared" si="2"/>
        <v>17.916806200742119</v>
      </c>
      <c r="L12" s="52">
        <f t="shared" si="3"/>
        <v>-2.8696783071477245</v>
      </c>
    </row>
    <row r="13" spans="1:12">
      <c r="A13" s="118"/>
      <c r="B13" s="115" t="s">
        <v>5</v>
      </c>
      <c r="C13" s="15" t="s">
        <v>0</v>
      </c>
      <c r="D13" s="61">
        <v>3</v>
      </c>
      <c r="E13" s="69">
        <v>5696</v>
      </c>
      <c r="F13" s="38">
        <f t="shared" si="4"/>
        <v>-99.947331460674164</v>
      </c>
      <c r="G13" s="61">
        <v>59</v>
      </c>
      <c r="H13" s="69" t="s">
        <v>119</v>
      </c>
      <c r="I13" s="38">
        <f t="shared" si="1"/>
        <v>-99.917771180889474</v>
      </c>
      <c r="J13" s="53">
        <f t="shared" si="2"/>
        <v>5.0847457627118651</v>
      </c>
      <c r="K13" s="53">
        <f t="shared" si="2"/>
        <v>7.9385653161628404</v>
      </c>
      <c r="L13" s="54">
        <f t="shared" si="3"/>
        <v>-2.8538195534509754</v>
      </c>
    </row>
    <row r="14" spans="1:12">
      <c r="A14" s="118"/>
      <c r="B14" s="115"/>
      <c r="C14" s="15" t="s">
        <v>1</v>
      </c>
      <c r="D14" s="62">
        <v>10168</v>
      </c>
      <c r="E14" s="70">
        <v>56268</v>
      </c>
      <c r="F14" s="39">
        <f t="shared" si="4"/>
        <v>-81.929338167341996</v>
      </c>
      <c r="G14" s="62">
        <v>88878</v>
      </c>
      <c r="H14" s="70">
        <v>694934</v>
      </c>
      <c r="I14" s="39">
        <f t="shared" si="1"/>
        <v>-87.210584026684543</v>
      </c>
      <c r="J14" s="51">
        <f t="shared" si="2"/>
        <v>11.440401449177525</v>
      </c>
      <c r="K14" s="51">
        <f t="shared" si="2"/>
        <v>8.0968840206408093</v>
      </c>
      <c r="L14" s="52">
        <f t="shared" si="3"/>
        <v>3.3435174285367157</v>
      </c>
    </row>
    <row r="15" spans="1:12">
      <c r="A15" s="118"/>
      <c r="B15" s="115" t="s">
        <v>6</v>
      </c>
      <c r="C15" s="15" t="s">
        <v>0</v>
      </c>
      <c r="D15" s="61">
        <v>20</v>
      </c>
      <c r="E15" s="69">
        <v>6443</v>
      </c>
      <c r="F15" s="38">
        <f t="shared" si="4"/>
        <v>-99.689585596771693</v>
      </c>
      <c r="G15" s="61">
        <v>264</v>
      </c>
      <c r="H15" s="69" t="s">
        <v>120</v>
      </c>
      <c r="I15" s="38">
        <f t="shared" si="1"/>
        <v>-99.707896745925495</v>
      </c>
      <c r="J15" s="53">
        <f t="shared" si="2"/>
        <v>7.5757575757575761</v>
      </c>
      <c r="K15" s="53">
        <f t="shared" si="2"/>
        <v>7.1288684318259774</v>
      </c>
      <c r="L15" s="54">
        <f t="shared" si="3"/>
        <v>0.44688914393159873</v>
      </c>
    </row>
    <row r="16" spans="1:12">
      <c r="A16" s="118"/>
      <c r="B16" s="115"/>
      <c r="C16" s="15" t="s">
        <v>1</v>
      </c>
      <c r="D16" s="62">
        <v>10185</v>
      </c>
      <c r="E16" s="70">
        <v>87981</v>
      </c>
      <c r="F16" s="39">
        <f t="shared" si="4"/>
        <v>-88.423636921608079</v>
      </c>
      <c r="G16" s="62">
        <v>166716</v>
      </c>
      <c r="H16" s="70">
        <v>1260493</v>
      </c>
      <c r="I16" s="39">
        <f t="shared" si="1"/>
        <v>-86.773746462693566</v>
      </c>
      <c r="J16" s="51">
        <f t="shared" si="2"/>
        <v>6.1091916792629384</v>
      </c>
      <c r="K16" s="51">
        <f t="shared" si="2"/>
        <v>6.9798880279382747</v>
      </c>
      <c r="L16" s="52">
        <f t="shared" si="3"/>
        <v>-0.8706963486753363</v>
      </c>
    </row>
    <row r="17" spans="1:12">
      <c r="A17" s="118"/>
      <c r="B17" s="115" t="s">
        <v>7</v>
      </c>
      <c r="C17" s="15" t="s">
        <v>0</v>
      </c>
      <c r="D17" s="61">
        <v>1</v>
      </c>
      <c r="E17" s="69">
        <v>1910</v>
      </c>
      <c r="F17" s="38">
        <f t="shared" si="4"/>
        <v>-99.947643979057588</v>
      </c>
      <c r="G17" s="61">
        <v>381</v>
      </c>
      <c r="H17" s="69" t="s">
        <v>121</v>
      </c>
      <c r="I17" s="38">
        <f t="shared" si="1"/>
        <v>-99.097498578737913</v>
      </c>
      <c r="J17" s="53">
        <f t="shared" si="2"/>
        <v>0.26246719160104987</v>
      </c>
      <c r="K17" s="53">
        <f t="shared" si="2"/>
        <v>4.5243509569831346</v>
      </c>
      <c r="L17" s="54">
        <f t="shared" si="3"/>
        <v>-4.2618837653820849</v>
      </c>
    </row>
    <row r="18" spans="1:12">
      <c r="A18" s="118"/>
      <c r="B18" s="115"/>
      <c r="C18" s="15" t="s">
        <v>1</v>
      </c>
      <c r="D18" s="62">
        <v>2680</v>
      </c>
      <c r="E18" s="70">
        <v>26345</v>
      </c>
      <c r="F18" s="39">
        <f t="shared" si="4"/>
        <v>-89.827291706206111</v>
      </c>
      <c r="G18" s="62">
        <v>18009</v>
      </c>
      <c r="H18" s="70">
        <v>246142</v>
      </c>
      <c r="I18" s="39">
        <f t="shared" si="1"/>
        <v>-92.683491643035325</v>
      </c>
      <c r="J18" s="51">
        <f t="shared" si="2"/>
        <v>14.881448164806486</v>
      </c>
      <c r="K18" s="51">
        <f t="shared" si="2"/>
        <v>10.703171340120743</v>
      </c>
      <c r="L18" s="52">
        <f t="shared" si="3"/>
        <v>4.1782768246857422</v>
      </c>
    </row>
    <row r="19" spans="1:12">
      <c r="A19" s="118"/>
      <c r="B19" s="115" t="s">
        <v>17</v>
      </c>
      <c r="C19" s="15" t="s">
        <v>0</v>
      </c>
      <c r="D19" s="61">
        <v>29</v>
      </c>
      <c r="E19" s="69">
        <v>7489</v>
      </c>
      <c r="F19" s="38">
        <f t="shared" si="4"/>
        <v>-99.612765389237552</v>
      </c>
      <c r="G19" s="61">
        <v>261</v>
      </c>
      <c r="H19" s="69" t="s">
        <v>122</v>
      </c>
      <c r="I19" s="38">
        <f t="shared" si="1"/>
        <v>-99.548161484661719</v>
      </c>
      <c r="J19" s="53">
        <f t="shared" si="2"/>
        <v>11.111111111111111</v>
      </c>
      <c r="K19" s="53">
        <f t="shared" si="2"/>
        <v>12.964822380721557</v>
      </c>
      <c r="L19" s="54">
        <f t="shared" si="3"/>
        <v>-1.8537112696104465</v>
      </c>
    </row>
    <row r="20" spans="1:12">
      <c r="A20" s="118"/>
      <c r="B20" s="115"/>
      <c r="C20" s="15" t="s">
        <v>1</v>
      </c>
      <c r="D20" s="62">
        <v>10092</v>
      </c>
      <c r="E20" s="70">
        <v>67877</v>
      </c>
      <c r="F20" s="39">
        <f t="shared" si="4"/>
        <v>-85.131929814222786</v>
      </c>
      <c r="G20" s="62">
        <v>48550</v>
      </c>
      <c r="H20" s="70">
        <v>408590</v>
      </c>
      <c r="I20" s="39">
        <f t="shared" si="1"/>
        <v>-88.117672972906831</v>
      </c>
      <c r="J20" s="51">
        <f t="shared" si="2"/>
        <v>20.786817713697221</v>
      </c>
      <c r="K20" s="51">
        <f t="shared" si="2"/>
        <v>16.612496634768352</v>
      </c>
      <c r="L20" s="52">
        <f t="shared" si="3"/>
        <v>4.1743210789288696</v>
      </c>
    </row>
    <row r="21" spans="1:12">
      <c r="A21" s="118"/>
      <c r="B21" s="115" t="s">
        <v>18</v>
      </c>
      <c r="C21" s="15" t="s">
        <v>0</v>
      </c>
      <c r="D21" s="61">
        <v>15</v>
      </c>
      <c r="E21" s="69">
        <v>2237</v>
      </c>
      <c r="F21" s="38">
        <f t="shared" si="4"/>
        <v>-99.329459097004914</v>
      </c>
      <c r="G21" s="61">
        <v>4790</v>
      </c>
      <c r="H21" s="69" t="s">
        <v>123</v>
      </c>
      <c r="I21" s="38">
        <f t="shared" si="1"/>
        <v>-83.880737649750984</v>
      </c>
      <c r="J21" s="53">
        <f t="shared" ref="J21:K27" si="5">D21/G21*100</f>
        <v>0.31315240083507306</v>
      </c>
      <c r="K21" s="53">
        <f t="shared" si="5"/>
        <v>7.5279310808991795</v>
      </c>
      <c r="L21" s="54">
        <f t="shared" si="3"/>
        <v>-7.2147786800641063</v>
      </c>
    </row>
    <row r="22" spans="1:12">
      <c r="A22" s="118"/>
      <c r="B22" s="115"/>
      <c r="C22" s="15" t="s">
        <v>1</v>
      </c>
      <c r="D22" s="62">
        <v>4960</v>
      </c>
      <c r="E22" s="70">
        <v>22292</v>
      </c>
      <c r="F22" s="39">
        <f t="shared" si="4"/>
        <v>-77.749865422573123</v>
      </c>
      <c r="G22" s="62">
        <v>66766</v>
      </c>
      <c r="H22" s="70">
        <v>278575</v>
      </c>
      <c r="I22" s="39">
        <f t="shared" si="1"/>
        <v>-76.033025217625422</v>
      </c>
      <c r="J22" s="51">
        <f t="shared" si="5"/>
        <v>7.4289308929694746</v>
      </c>
      <c r="K22" s="51">
        <f t="shared" si="5"/>
        <v>8.002153818540787</v>
      </c>
      <c r="L22" s="52">
        <f t="shared" si="3"/>
        <v>-0.57322292557131238</v>
      </c>
    </row>
    <row r="23" spans="1:12">
      <c r="A23" s="118"/>
      <c r="B23" s="115" t="s">
        <v>8</v>
      </c>
      <c r="C23" s="15" t="s">
        <v>0</v>
      </c>
      <c r="D23" s="61">
        <v>63</v>
      </c>
      <c r="E23" s="69">
        <v>2158</v>
      </c>
      <c r="F23" s="38">
        <f t="shared" si="4"/>
        <v>-97.080630213160333</v>
      </c>
      <c r="G23" s="61">
        <v>1769</v>
      </c>
      <c r="H23" s="69" t="s">
        <v>124</v>
      </c>
      <c r="I23" s="38">
        <f t="shared" si="1"/>
        <v>-94.241723902216719</v>
      </c>
      <c r="J23" s="53">
        <f t="shared" si="5"/>
        <v>3.5613340870548336</v>
      </c>
      <c r="K23" s="53">
        <f t="shared" si="5"/>
        <v>7.0245109208684609</v>
      </c>
      <c r="L23" s="54">
        <f t="shared" si="3"/>
        <v>-3.4631768338136273</v>
      </c>
    </row>
    <row r="24" spans="1:12">
      <c r="A24" s="118"/>
      <c r="B24" s="115"/>
      <c r="C24" s="15" t="s">
        <v>1</v>
      </c>
      <c r="D24" s="62">
        <v>4613</v>
      </c>
      <c r="E24" s="70">
        <v>28878</v>
      </c>
      <c r="F24" s="39">
        <f t="shared" si="4"/>
        <v>-84.025902070780518</v>
      </c>
      <c r="G24" s="62">
        <v>81939</v>
      </c>
      <c r="H24" s="70">
        <v>553731</v>
      </c>
      <c r="I24" s="39">
        <f t="shared" si="1"/>
        <v>-85.202381661853863</v>
      </c>
      <c r="J24" s="51">
        <f t="shared" si="5"/>
        <v>5.6297977763946347</v>
      </c>
      <c r="K24" s="51">
        <f t="shared" si="5"/>
        <v>5.2151676536079794</v>
      </c>
      <c r="L24" s="52">
        <f t="shared" si="3"/>
        <v>0.41463012278665534</v>
      </c>
    </row>
    <row r="25" spans="1:12">
      <c r="A25" s="118"/>
      <c r="B25" s="115" t="s">
        <v>9</v>
      </c>
      <c r="C25" s="15" t="s">
        <v>0</v>
      </c>
      <c r="D25" s="61">
        <v>34</v>
      </c>
      <c r="E25" s="69">
        <v>6705</v>
      </c>
      <c r="F25" s="38">
        <f t="shared" si="4"/>
        <v>-99.492915734526477</v>
      </c>
      <c r="G25" s="61">
        <v>383</v>
      </c>
      <c r="H25" s="69" t="s">
        <v>125</v>
      </c>
      <c r="I25" s="38">
        <f t="shared" si="1"/>
        <v>-99.314234556848703</v>
      </c>
      <c r="J25" s="53">
        <f t="shared" si="5"/>
        <v>8.8772845953002602</v>
      </c>
      <c r="K25" s="53">
        <f t="shared" si="5"/>
        <v>12.005371530886302</v>
      </c>
      <c r="L25" s="54">
        <f t="shared" si="3"/>
        <v>-3.1280869355860421</v>
      </c>
    </row>
    <row r="26" spans="1:12">
      <c r="A26" s="118"/>
      <c r="B26" s="115"/>
      <c r="C26" s="15" t="s">
        <v>1</v>
      </c>
      <c r="D26" s="62">
        <v>11194</v>
      </c>
      <c r="E26" s="73">
        <v>57333</v>
      </c>
      <c r="F26" s="39">
        <f t="shared" si="4"/>
        <v>-80.475467880627221</v>
      </c>
      <c r="G26" s="62">
        <v>76568</v>
      </c>
      <c r="H26" s="58">
        <v>571610</v>
      </c>
      <c r="I26" s="39">
        <f t="shared" si="1"/>
        <v>-86.604852959185465</v>
      </c>
      <c r="J26" s="51">
        <f t="shared" si="5"/>
        <v>14.61968446348344</v>
      </c>
      <c r="K26" s="51">
        <f t="shared" si="5"/>
        <v>10.030090446283305</v>
      </c>
      <c r="L26" s="52">
        <f t="shared" si="3"/>
        <v>4.5895940172001346</v>
      </c>
    </row>
    <row r="27" spans="1:12">
      <c r="A27" s="118"/>
      <c r="B27" s="115" t="s">
        <v>10</v>
      </c>
      <c r="C27" s="15" t="s">
        <v>0</v>
      </c>
      <c r="D27" s="61">
        <v>500</v>
      </c>
      <c r="E27" s="74">
        <v>4579</v>
      </c>
      <c r="F27" s="38">
        <f t="shared" si="4"/>
        <v>-89.080585280628952</v>
      </c>
      <c r="G27" s="61">
        <v>20245</v>
      </c>
      <c r="H27" s="59">
        <v>108037</v>
      </c>
      <c r="I27" s="38">
        <f t="shared" si="1"/>
        <v>-81.261049455279206</v>
      </c>
      <c r="J27" s="53">
        <f t="shared" si="5"/>
        <v>2.4697456162015312</v>
      </c>
      <c r="K27" s="53">
        <f t="shared" si="5"/>
        <v>4.2383627831205981</v>
      </c>
      <c r="L27" s="54">
        <f t="shared" si="3"/>
        <v>-1.7686171669190669</v>
      </c>
    </row>
    <row r="28" spans="1:12">
      <c r="A28" s="119"/>
      <c r="B28" s="116"/>
      <c r="C28" s="14" t="s">
        <v>1</v>
      </c>
      <c r="D28" s="68">
        <v>11458</v>
      </c>
      <c r="E28" s="73">
        <v>53465</v>
      </c>
      <c r="F28" s="37">
        <f t="shared" si="4"/>
        <v>-78.569157392686805</v>
      </c>
      <c r="G28" s="68">
        <v>296760</v>
      </c>
      <c r="H28" s="58">
        <v>1281676</v>
      </c>
      <c r="I28" s="39">
        <f t="shared" si="1"/>
        <v>-76.845942344243014</v>
      </c>
      <c r="J28" s="49">
        <f>D28/G28*100</f>
        <v>3.8610324841622865</v>
      </c>
      <c r="K28" s="49">
        <f>E28/H28*100</f>
        <v>4.1714910788686064</v>
      </c>
      <c r="L28" s="50">
        <f>J28-K28</f>
        <v>-0.31045859470631987</v>
      </c>
    </row>
    <row r="29" spans="1:12">
      <c r="A29" s="107" t="s">
        <v>19</v>
      </c>
      <c r="B29" s="110" t="s">
        <v>2</v>
      </c>
      <c r="C29" s="16" t="s">
        <v>0</v>
      </c>
      <c r="D29" s="66">
        <f>D31+D33</f>
        <v>1664</v>
      </c>
      <c r="E29" s="31">
        <f>E31+E33</f>
        <v>11288</v>
      </c>
      <c r="F29" s="40">
        <f t="shared" si="4"/>
        <v>-85.258681785967397</v>
      </c>
      <c r="G29" s="86">
        <v>25254</v>
      </c>
      <c r="H29" s="66">
        <v>206221</v>
      </c>
      <c r="I29" s="36">
        <f t="shared" si="1"/>
        <v>-87.753914489794923</v>
      </c>
      <c r="J29" s="47">
        <f>D29/G29*100</f>
        <v>6.5890551991763679</v>
      </c>
      <c r="K29" s="47">
        <f t="shared" ref="K29" si="6">E29/H29*100</f>
        <v>5.4737393378947825</v>
      </c>
      <c r="L29" s="48">
        <f>J29-K29</f>
        <v>1.1153158612815854</v>
      </c>
    </row>
    <row r="30" spans="1:12">
      <c r="A30" s="108"/>
      <c r="B30" s="111"/>
      <c r="C30" s="17" t="s">
        <v>1</v>
      </c>
      <c r="D30" s="67">
        <f>D32+D34</f>
        <v>36491</v>
      </c>
      <c r="E30" s="33">
        <f>E32+E34</f>
        <v>158585</v>
      </c>
      <c r="F30" s="41">
        <f t="shared" si="4"/>
        <v>-76.989627013904212</v>
      </c>
      <c r="G30" s="87">
        <v>557820</v>
      </c>
      <c r="H30" s="67">
        <v>2912278</v>
      </c>
      <c r="I30" s="37">
        <f t="shared" si="1"/>
        <v>-80.845921989590281</v>
      </c>
      <c r="J30" s="49">
        <f>D30/G30*100</f>
        <v>6.5417159657237098</v>
      </c>
      <c r="K30" s="49">
        <f>E30/H30*100</f>
        <v>5.4453936059675616</v>
      </c>
      <c r="L30" s="50">
        <f>J30-K30</f>
        <v>1.0963223597561482</v>
      </c>
    </row>
    <row r="31" spans="1:12">
      <c r="A31" s="108"/>
      <c r="B31" s="112" t="s">
        <v>11</v>
      </c>
      <c r="C31" s="18" t="s">
        <v>0</v>
      </c>
      <c r="D31" s="61">
        <v>525</v>
      </c>
      <c r="E31" s="75">
        <v>2601</v>
      </c>
      <c r="F31" s="38">
        <f t="shared" si="4"/>
        <v>-79.815455594002302</v>
      </c>
      <c r="G31" s="61">
        <v>12102</v>
      </c>
      <c r="H31" s="57" t="s">
        <v>126</v>
      </c>
      <c r="I31" s="38">
        <f t="shared" si="1"/>
        <v>-84.361714499851388</v>
      </c>
      <c r="J31" s="47">
        <f>D31/G31*100</f>
        <v>4.3381259295984131</v>
      </c>
      <c r="K31" s="47">
        <f t="shared" ref="K31:K33" si="7">E31/H31*100</f>
        <v>3.3610296302996625</v>
      </c>
      <c r="L31" s="48">
        <f>J31-K31</f>
        <v>0.97709629929875064</v>
      </c>
    </row>
    <row r="32" spans="1:12">
      <c r="A32" s="108"/>
      <c r="B32" s="113"/>
      <c r="C32" s="18" t="s">
        <v>1</v>
      </c>
      <c r="D32" s="62">
        <v>9696</v>
      </c>
      <c r="E32" s="73">
        <v>39827</v>
      </c>
      <c r="F32" s="39">
        <f t="shared" si="4"/>
        <v>-75.654706606071258</v>
      </c>
      <c r="G32" s="62">
        <v>220417</v>
      </c>
      <c r="H32" s="58">
        <v>1044038</v>
      </c>
      <c r="I32" s="39">
        <f t="shared" si="1"/>
        <v>-78.888028979788089</v>
      </c>
      <c r="J32" s="51">
        <f t="shared" ref="J32:J33" si="8">D32/G32*100</f>
        <v>4.3989347464124817</v>
      </c>
      <c r="K32" s="51">
        <f t="shared" si="7"/>
        <v>3.8147078937739818</v>
      </c>
      <c r="L32" s="52">
        <f t="shared" ref="L32:L33" si="9">J32-K32</f>
        <v>0.58422685263849994</v>
      </c>
    </row>
    <row r="33" spans="1:12" ht="17.25" customHeight="1">
      <c r="A33" s="108"/>
      <c r="B33" s="113" t="s">
        <v>10</v>
      </c>
      <c r="C33" s="18" t="s">
        <v>0</v>
      </c>
      <c r="D33" s="61">
        <v>1139</v>
      </c>
      <c r="E33" s="74">
        <v>8687</v>
      </c>
      <c r="F33" s="38">
        <f t="shared" si="4"/>
        <v>-86.888454011741672</v>
      </c>
      <c r="G33" s="61">
        <v>13152</v>
      </c>
      <c r="H33" s="59">
        <v>128834</v>
      </c>
      <c r="I33" s="38">
        <f t="shared" si="1"/>
        <v>-89.791514662278587</v>
      </c>
      <c r="J33" s="53">
        <f t="shared" si="8"/>
        <v>8.6602798053527987</v>
      </c>
      <c r="K33" s="53">
        <f t="shared" si="7"/>
        <v>6.7427852895974665</v>
      </c>
      <c r="L33" s="54">
        <f t="shared" si="9"/>
        <v>1.9174945157553323</v>
      </c>
    </row>
    <row r="34" spans="1:12" ht="17.25" thickBot="1">
      <c r="A34" s="109"/>
      <c r="B34" s="114"/>
      <c r="C34" s="19" t="s">
        <v>1</v>
      </c>
      <c r="D34" s="63">
        <v>26795</v>
      </c>
      <c r="E34" s="76">
        <v>118758</v>
      </c>
      <c r="F34" s="42">
        <f t="shared" si="4"/>
        <v>-77.437309486518799</v>
      </c>
      <c r="G34" s="63">
        <v>337403</v>
      </c>
      <c r="H34" s="60">
        <v>1868240</v>
      </c>
      <c r="I34" s="42">
        <f t="shared" si="1"/>
        <v>-81.940061234102686</v>
      </c>
      <c r="J34" s="55">
        <f>D34/G34*100</f>
        <v>7.94154171717501</v>
      </c>
      <c r="K34" s="55">
        <f>E34/H34*100</f>
        <v>6.3566779428767175</v>
      </c>
      <c r="L34" s="56">
        <f>J34-K34</f>
        <v>1.5848637742982925</v>
      </c>
    </row>
  </sheetData>
  <mergeCells count="21">
    <mergeCell ref="B27:B28"/>
    <mergeCell ref="A29:A34"/>
    <mergeCell ref="B29:B30"/>
    <mergeCell ref="B31:B32"/>
    <mergeCell ref="B33:B34"/>
    <mergeCell ref="B15:B16"/>
    <mergeCell ref="B17:B18"/>
    <mergeCell ref="B19:B20"/>
    <mergeCell ref="B21:B22"/>
    <mergeCell ref="B23:B24"/>
    <mergeCell ref="B25:B26"/>
    <mergeCell ref="A1:L1"/>
    <mergeCell ref="D3:F3"/>
    <mergeCell ref="G3:I3"/>
    <mergeCell ref="J3:L3"/>
    <mergeCell ref="A5:B6"/>
    <mergeCell ref="A7:A28"/>
    <mergeCell ref="B7:B8"/>
    <mergeCell ref="B9:B10"/>
    <mergeCell ref="B11:B12"/>
    <mergeCell ref="B13:B14"/>
  </mergeCells>
  <phoneticPr fontId="2" type="noConversion"/>
  <pageMargins left="0.39370078740157483" right="0.39370078740157483" top="0.15748031496062992" bottom="0.15748031496062992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zoomScaleNormal="100" workbookViewId="0">
      <selection activeCell="O18" sqref="O18"/>
    </sheetView>
  </sheetViews>
  <sheetFormatPr defaultColWidth="9" defaultRowHeight="16.5"/>
  <cols>
    <col min="1" max="2" width="9.875" style="3" bestFit="1" customWidth="1"/>
    <col min="3" max="3" width="10" style="3" bestFit="1" customWidth="1"/>
    <col min="4" max="9" width="10.625" style="3" customWidth="1"/>
    <col min="10" max="16384" width="9" style="3"/>
  </cols>
  <sheetData>
    <row r="1" spans="1:12" ht="26.25">
      <c r="A1" s="123" t="s">
        <v>21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</row>
    <row r="2" spans="1:12" ht="6.95" customHeight="1" thickBot="1">
      <c r="A2" s="4"/>
      <c r="B2" s="4"/>
      <c r="C2" s="4"/>
      <c r="D2" s="4"/>
      <c r="E2" s="2"/>
      <c r="F2" s="2"/>
      <c r="G2" s="2"/>
      <c r="H2" s="2"/>
      <c r="I2" s="2"/>
    </row>
    <row r="3" spans="1:12">
      <c r="A3" s="5"/>
      <c r="B3" s="6"/>
      <c r="C3" s="7"/>
      <c r="D3" s="124" t="s">
        <v>22</v>
      </c>
      <c r="E3" s="121"/>
      <c r="F3" s="125"/>
      <c r="G3" s="126" t="s">
        <v>23</v>
      </c>
      <c r="H3" s="121"/>
      <c r="I3" s="125"/>
      <c r="J3" s="121" t="s">
        <v>25</v>
      </c>
      <c r="K3" s="121"/>
      <c r="L3" s="122"/>
    </row>
    <row r="4" spans="1:12">
      <c r="A4" s="8"/>
      <c r="B4" s="9"/>
      <c r="C4" s="10"/>
      <c r="D4" s="22" t="s">
        <v>29</v>
      </c>
      <c r="E4" s="23" t="s">
        <v>30</v>
      </c>
      <c r="F4" s="21" t="s">
        <v>24</v>
      </c>
      <c r="G4" s="24" t="s">
        <v>29</v>
      </c>
      <c r="H4" s="23" t="s">
        <v>30</v>
      </c>
      <c r="I4" s="25" t="s">
        <v>24</v>
      </c>
      <c r="J4" s="23" t="s">
        <v>29</v>
      </c>
      <c r="K4" s="23" t="s">
        <v>30</v>
      </c>
      <c r="L4" s="20" t="s">
        <v>26</v>
      </c>
    </row>
    <row r="5" spans="1:12">
      <c r="A5" s="127" t="s">
        <v>15</v>
      </c>
      <c r="B5" s="128"/>
      <c r="C5" s="11" t="s">
        <v>0</v>
      </c>
      <c r="D5" s="26">
        <f>D7+D29</f>
        <v>145608</v>
      </c>
      <c r="E5" s="27">
        <f>E7+E29</f>
        <v>106713</v>
      </c>
      <c r="F5" s="34">
        <f t="shared" ref="F5:F6" si="0">(D5-E5)/E5*100</f>
        <v>36.448230299963456</v>
      </c>
      <c r="G5" s="88">
        <v>1272708</v>
      </c>
      <c r="H5" s="64">
        <v>1104803</v>
      </c>
      <c r="I5" s="34">
        <f>(G5-H5)/H5*100</f>
        <v>15.197732084362551</v>
      </c>
      <c r="J5" s="43">
        <f t="shared" ref="J5:J11" si="1">D5/G5*100</f>
        <v>11.440801817856098</v>
      </c>
      <c r="K5" s="43">
        <f t="shared" ref="K5" si="2">E5/H5*100</f>
        <v>9.6590070809003965</v>
      </c>
      <c r="L5" s="44">
        <f t="shared" ref="L5:L11" si="3">J5-K5</f>
        <v>1.7817947369557015</v>
      </c>
    </row>
    <row r="6" spans="1:12">
      <c r="A6" s="129"/>
      <c r="B6" s="130"/>
      <c r="C6" s="12" t="s">
        <v>1</v>
      </c>
      <c r="D6" s="28">
        <f>D8+D30</f>
        <v>145608</v>
      </c>
      <c r="E6" s="29">
        <f>E8+E30</f>
        <v>106713</v>
      </c>
      <c r="F6" s="35">
        <f t="shared" si="0"/>
        <v>36.448230299963456</v>
      </c>
      <c r="G6" s="89">
        <v>1272708</v>
      </c>
      <c r="H6" s="65">
        <v>1104803</v>
      </c>
      <c r="I6" s="35">
        <f>(G6-H6)/H6*100</f>
        <v>15.197732084362551</v>
      </c>
      <c r="J6" s="45">
        <f t="shared" si="1"/>
        <v>11.440801817856098</v>
      </c>
      <c r="K6" s="45">
        <f>E6/H6*100</f>
        <v>9.6590070809003965</v>
      </c>
      <c r="L6" s="46">
        <f t="shared" si="3"/>
        <v>1.7817947369557015</v>
      </c>
    </row>
    <row r="7" spans="1:12">
      <c r="A7" s="117" t="s">
        <v>16</v>
      </c>
      <c r="B7" s="110" t="s">
        <v>2</v>
      </c>
      <c r="C7" s="13" t="s">
        <v>0</v>
      </c>
      <c r="D7" s="30">
        <f>D9+D11+D13+D15+D17+D19+D21+D23+D25+D27</f>
        <v>134318</v>
      </c>
      <c r="E7" s="31">
        <f>E9+E11+E13+E15+E17+E19+E21+E23+E25+E27</f>
        <v>95284</v>
      </c>
      <c r="F7" s="36">
        <f>(D7-E7)/E7*100</f>
        <v>40.965954409974394</v>
      </c>
      <c r="G7" s="84">
        <v>1081229</v>
      </c>
      <c r="H7" s="71">
        <v>916950</v>
      </c>
      <c r="I7" s="36">
        <f>(G7-H7)/H7*100</f>
        <v>17.915807841212718</v>
      </c>
      <c r="J7" s="47">
        <f t="shared" si="1"/>
        <v>12.42271526198428</v>
      </c>
      <c r="K7" s="47">
        <f t="shared" ref="K7" si="4">E7/H7*100</f>
        <v>10.391406292600468</v>
      </c>
      <c r="L7" s="48">
        <f t="shared" si="3"/>
        <v>2.0313089693838116</v>
      </c>
    </row>
    <row r="8" spans="1:12">
      <c r="A8" s="118"/>
      <c r="B8" s="111"/>
      <c r="C8" s="14" t="s">
        <v>1</v>
      </c>
      <c r="D8" s="32">
        <f>D10+D12+D14+D16+D18+D20+D22+D24+D26+D28</f>
        <v>134318</v>
      </c>
      <c r="E8" s="33">
        <f>E10+E12+E14+E16+E18+E20+E22+E24+E26+E28</f>
        <v>95284</v>
      </c>
      <c r="F8" s="37">
        <f>(D8-E8)/E8*100</f>
        <v>40.965954409974394</v>
      </c>
      <c r="G8" s="85">
        <v>1081229</v>
      </c>
      <c r="H8" s="72">
        <v>916950</v>
      </c>
      <c r="I8" s="37">
        <f>(G8-H8)/H8*100</f>
        <v>17.915807841212718</v>
      </c>
      <c r="J8" s="49">
        <f t="shared" si="1"/>
        <v>12.42271526198428</v>
      </c>
      <c r="K8" s="49">
        <f>E8/H8*100</f>
        <v>10.391406292600468</v>
      </c>
      <c r="L8" s="50">
        <f t="shared" si="3"/>
        <v>2.0313089693838116</v>
      </c>
    </row>
    <row r="9" spans="1:12">
      <c r="A9" s="118"/>
      <c r="B9" s="120" t="s">
        <v>3</v>
      </c>
      <c r="C9" s="15" t="s">
        <v>0</v>
      </c>
      <c r="D9" s="61">
        <v>4616</v>
      </c>
      <c r="E9" s="69">
        <v>5145</v>
      </c>
      <c r="F9" s="38">
        <f t="shared" ref="F9:F34" si="5">(D9-E9)/E9*100</f>
        <v>-10.281827016520895</v>
      </c>
      <c r="G9" s="82">
        <v>203969</v>
      </c>
      <c r="H9" s="69">
        <v>206526</v>
      </c>
      <c r="I9" s="38">
        <f>(G9-H9)/H9*100</f>
        <v>-1.2381007718156551</v>
      </c>
      <c r="J9" s="47">
        <f t="shared" si="1"/>
        <v>2.2630889988184482</v>
      </c>
      <c r="K9" s="47">
        <f t="shared" ref="K9" si="6">E9/H9*100</f>
        <v>2.4912117602626305</v>
      </c>
      <c r="L9" s="48">
        <f t="shared" si="3"/>
        <v>-0.22812276144418231</v>
      </c>
    </row>
    <row r="10" spans="1:12">
      <c r="A10" s="118"/>
      <c r="B10" s="115"/>
      <c r="C10" s="15" t="s">
        <v>1</v>
      </c>
      <c r="D10" s="62">
        <v>4616</v>
      </c>
      <c r="E10" s="70">
        <v>5145</v>
      </c>
      <c r="F10" s="39">
        <f t="shared" si="5"/>
        <v>-10.281827016520895</v>
      </c>
      <c r="G10" s="91">
        <v>203969</v>
      </c>
      <c r="H10" s="70">
        <v>206526</v>
      </c>
      <c r="I10" s="39">
        <f t="shared" ref="I10:I28" si="7">(G10-H10)/H10*100</f>
        <v>-1.2381007718156551</v>
      </c>
      <c r="J10" s="51">
        <f t="shared" si="1"/>
        <v>2.2630889988184482</v>
      </c>
      <c r="K10" s="51">
        <f>E10/H10*100</f>
        <v>2.4912117602626305</v>
      </c>
      <c r="L10" s="52">
        <f t="shared" si="3"/>
        <v>-0.22812276144418231</v>
      </c>
    </row>
    <row r="11" spans="1:12">
      <c r="A11" s="118"/>
      <c r="B11" s="115" t="s">
        <v>4</v>
      </c>
      <c r="C11" s="15" t="s">
        <v>0</v>
      </c>
      <c r="D11" s="61">
        <v>94328</v>
      </c>
      <c r="E11" s="69">
        <v>61889</v>
      </c>
      <c r="F11" s="38">
        <f t="shared" si="5"/>
        <v>52.414807154744778</v>
      </c>
      <c r="G11" s="82">
        <v>481681</v>
      </c>
      <c r="H11" s="69">
        <v>392814</v>
      </c>
      <c r="I11" s="38">
        <f t="shared" si="7"/>
        <v>22.623175345074259</v>
      </c>
      <c r="J11" s="53">
        <f t="shared" si="1"/>
        <v>19.583085070824882</v>
      </c>
      <c r="K11" s="53">
        <f t="shared" ref="K11:K12" si="8">E11/H11*100</f>
        <v>15.755293854088704</v>
      </c>
      <c r="L11" s="54">
        <f t="shared" si="3"/>
        <v>3.8277912167361787</v>
      </c>
    </row>
    <row r="12" spans="1:12">
      <c r="A12" s="118"/>
      <c r="B12" s="115"/>
      <c r="C12" s="15" t="s">
        <v>1</v>
      </c>
      <c r="D12" s="62">
        <v>94328</v>
      </c>
      <c r="E12" s="70">
        <v>61889</v>
      </c>
      <c r="F12" s="39">
        <f t="shared" si="5"/>
        <v>52.414807154744778</v>
      </c>
      <c r="G12" s="91">
        <v>481681</v>
      </c>
      <c r="H12" s="70">
        <v>392814</v>
      </c>
      <c r="I12" s="39">
        <f t="shared" si="7"/>
        <v>22.623175345074259</v>
      </c>
      <c r="J12" s="51">
        <f t="shared" ref="J12:J27" si="9">D12/G12*100</f>
        <v>19.583085070824882</v>
      </c>
      <c r="K12" s="51">
        <f t="shared" si="8"/>
        <v>15.755293854088704</v>
      </c>
      <c r="L12" s="52">
        <f t="shared" ref="L12:L27" si="10">J12-K12</f>
        <v>3.8277912167361787</v>
      </c>
    </row>
    <row r="13" spans="1:12">
      <c r="A13" s="118"/>
      <c r="B13" s="115" t="s">
        <v>5</v>
      </c>
      <c r="C13" s="15" t="s">
        <v>0</v>
      </c>
      <c r="D13" s="61">
        <v>6633</v>
      </c>
      <c r="E13" s="69">
        <v>2544</v>
      </c>
      <c r="F13" s="38">
        <f t="shared" si="5"/>
        <v>160.73113207547169</v>
      </c>
      <c r="G13" s="82">
        <v>66962</v>
      </c>
      <c r="H13" s="69">
        <v>35896</v>
      </c>
      <c r="I13" s="38">
        <f t="shared" si="7"/>
        <v>86.544461778471131</v>
      </c>
      <c r="J13" s="53">
        <f t="shared" si="9"/>
        <v>9.9056181117648823</v>
      </c>
      <c r="K13" s="53">
        <f t="shared" ref="K13:K27" si="11">E13/H13*100</f>
        <v>7.087140628482282</v>
      </c>
      <c r="L13" s="54">
        <f t="shared" si="10"/>
        <v>2.8184774832826003</v>
      </c>
    </row>
    <row r="14" spans="1:12">
      <c r="A14" s="118"/>
      <c r="B14" s="115"/>
      <c r="C14" s="15" t="s">
        <v>1</v>
      </c>
      <c r="D14" s="62">
        <v>6633</v>
      </c>
      <c r="E14" s="70">
        <v>2544</v>
      </c>
      <c r="F14" s="39">
        <f t="shared" si="5"/>
        <v>160.73113207547169</v>
      </c>
      <c r="G14" s="91">
        <v>66962</v>
      </c>
      <c r="H14" s="70">
        <v>35896</v>
      </c>
      <c r="I14" s="39">
        <f t="shared" si="7"/>
        <v>86.544461778471131</v>
      </c>
      <c r="J14" s="51">
        <f t="shared" si="9"/>
        <v>9.9056181117648823</v>
      </c>
      <c r="K14" s="51">
        <f t="shared" si="11"/>
        <v>7.087140628482282</v>
      </c>
      <c r="L14" s="52">
        <f t="shared" si="10"/>
        <v>2.8184774832826003</v>
      </c>
    </row>
    <row r="15" spans="1:12">
      <c r="A15" s="118"/>
      <c r="B15" s="115" t="s">
        <v>6</v>
      </c>
      <c r="C15" s="15" t="s">
        <v>0</v>
      </c>
      <c r="D15" s="61">
        <v>6310</v>
      </c>
      <c r="E15" s="69">
        <v>5383</v>
      </c>
      <c r="F15" s="38">
        <f t="shared" si="5"/>
        <v>17.220880549879251</v>
      </c>
      <c r="G15" s="82">
        <v>110354</v>
      </c>
      <c r="H15" s="69">
        <v>87954</v>
      </c>
      <c r="I15" s="38">
        <f t="shared" si="7"/>
        <v>25.467858198603814</v>
      </c>
      <c r="J15" s="53">
        <f t="shared" si="9"/>
        <v>5.7179621943925909</v>
      </c>
      <c r="K15" s="53">
        <f t="shared" si="11"/>
        <v>6.1202446733519791</v>
      </c>
      <c r="L15" s="54">
        <f t="shared" si="10"/>
        <v>-0.40228247895938818</v>
      </c>
    </row>
    <row r="16" spans="1:12">
      <c r="A16" s="118"/>
      <c r="B16" s="115"/>
      <c r="C16" s="15" t="s">
        <v>1</v>
      </c>
      <c r="D16" s="62">
        <v>6310</v>
      </c>
      <c r="E16" s="70">
        <v>5383</v>
      </c>
      <c r="F16" s="39">
        <f t="shared" si="5"/>
        <v>17.220880549879251</v>
      </c>
      <c r="G16" s="91">
        <v>110354</v>
      </c>
      <c r="H16" s="70">
        <v>87954</v>
      </c>
      <c r="I16" s="39">
        <f t="shared" si="7"/>
        <v>25.467858198603814</v>
      </c>
      <c r="J16" s="51">
        <f t="shared" si="9"/>
        <v>5.7179621943925909</v>
      </c>
      <c r="K16" s="51">
        <f t="shared" si="11"/>
        <v>6.1202446733519791</v>
      </c>
      <c r="L16" s="52">
        <f t="shared" si="10"/>
        <v>-0.40228247895938818</v>
      </c>
    </row>
    <row r="17" spans="1:12">
      <c r="A17" s="118"/>
      <c r="B17" s="115" t="s">
        <v>7</v>
      </c>
      <c r="C17" s="15" t="s">
        <v>0</v>
      </c>
      <c r="D17" s="61">
        <v>1674</v>
      </c>
      <c r="E17" s="69">
        <v>1825</v>
      </c>
      <c r="F17" s="38">
        <f t="shared" si="5"/>
        <v>-8.2739726027397271</v>
      </c>
      <c r="G17" s="82">
        <v>10738</v>
      </c>
      <c r="H17" s="69">
        <v>9855</v>
      </c>
      <c r="I17" s="38">
        <f t="shared" si="7"/>
        <v>8.9599188229325222</v>
      </c>
      <c r="J17" s="53">
        <f t="shared" si="9"/>
        <v>15.589495250512201</v>
      </c>
      <c r="K17" s="53">
        <f t="shared" si="11"/>
        <v>18.518518518518519</v>
      </c>
      <c r="L17" s="54">
        <f t="shared" si="10"/>
        <v>-2.9290232680063184</v>
      </c>
    </row>
    <row r="18" spans="1:12">
      <c r="A18" s="118"/>
      <c r="B18" s="115"/>
      <c r="C18" s="15" t="s">
        <v>1</v>
      </c>
      <c r="D18" s="62">
        <v>1674</v>
      </c>
      <c r="E18" s="70">
        <v>1825</v>
      </c>
      <c r="F18" s="39">
        <f t="shared" si="5"/>
        <v>-8.2739726027397271</v>
      </c>
      <c r="G18" s="91">
        <v>10738</v>
      </c>
      <c r="H18" s="70">
        <v>9855</v>
      </c>
      <c r="I18" s="39">
        <f t="shared" si="7"/>
        <v>8.9599188229325222</v>
      </c>
      <c r="J18" s="51">
        <f t="shared" si="9"/>
        <v>15.589495250512201</v>
      </c>
      <c r="K18" s="51">
        <f t="shared" si="11"/>
        <v>18.518518518518519</v>
      </c>
      <c r="L18" s="52">
        <f t="shared" si="10"/>
        <v>-2.9290232680063184</v>
      </c>
    </row>
    <row r="19" spans="1:12">
      <c r="A19" s="118"/>
      <c r="B19" s="115" t="s">
        <v>17</v>
      </c>
      <c r="C19" s="15" t="s">
        <v>0</v>
      </c>
      <c r="D19" s="61">
        <v>5129</v>
      </c>
      <c r="E19" s="69">
        <v>4200</v>
      </c>
      <c r="F19" s="38">
        <f t="shared" si="5"/>
        <v>22.11904761904762</v>
      </c>
      <c r="G19" s="82">
        <v>27549</v>
      </c>
      <c r="H19" s="69">
        <v>22065</v>
      </c>
      <c r="I19" s="38">
        <f t="shared" si="7"/>
        <v>24.853840924541128</v>
      </c>
      <c r="J19" s="53">
        <f t="shared" si="9"/>
        <v>18.617735670986242</v>
      </c>
      <c r="K19" s="53">
        <f t="shared" si="11"/>
        <v>19.03467029231815</v>
      </c>
      <c r="L19" s="54">
        <f t="shared" si="10"/>
        <v>-0.41693462133190806</v>
      </c>
    </row>
    <row r="20" spans="1:12">
      <c r="A20" s="118"/>
      <c r="B20" s="115"/>
      <c r="C20" s="15" t="s">
        <v>1</v>
      </c>
      <c r="D20" s="62">
        <v>5129</v>
      </c>
      <c r="E20" s="70">
        <v>4200</v>
      </c>
      <c r="F20" s="39">
        <f t="shared" si="5"/>
        <v>22.11904761904762</v>
      </c>
      <c r="G20" s="91">
        <v>27549</v>
      </c>
      <c r="H20" s="70">
        <v>22065</v>
      </c>
      <c r="I20" s="39">
        <f t="shared" si="7"/>
        <v>24.853840924541128</v>
      </c>
      <c r="J20" s="51">
        <f t="shared" si="9"/>
        <v>18.617735670986242</v>
      </c>
      <c r="K20" s="51">
        <f t="shared" si="11"/>
        <v>19.03467029231815</v>
      </c>
      <c r="L20" s="52">
        <f t="shared" si="10"/>
        <v>-0.41693462133190806</v>
      </c>
    </row>
    <row r="21" spans="1:12">
      <c r="A21" s="118"/>
      <c r="B21" s="115" t="s">
        <v>18</v>
      </c>
      <c r="C21" s="15" t="s">
        <v>0</v>
      </c>
      <c r="D21" s="61">
        <v>2663</v>
      </c>
      <c r="E21" s="69">
        <v>2331</v>
      </c>
      <c r="F21" s="38">
        <f t="shared" si="5"/>
        <v>14.242814242814243</v>
      </c>
      <c r="G21" s="82">
        <v>19443</v>
      </c>
      <c r="H21" s="69">
        <v>18842</v>
      </c>
      <c r="I21" s="38">
        <f t="shared" si="7"/>
        <v>3.1896826239252731</v>
      </c>
      <c r="J21" s="53">
        <f t="shared" si="9"/>
        <v>13.696446021704469</v>
      </c>
      <c r="K21" s="53">
        <f t="shared" si="11"/>
        <v>12.371298163676892</v>
      </c>
      <c r="L21" s="54">
        <f t="shared" si="10"/>
        <v>1.3251478580275773</v>
      </c>
    </row>
    <row r="22" spans="1:12">
      <c r="A22" s="118"/>
      <c r="B22" s="115"/>
      <c r="C22" s="15" t="s">
        <v>1</v>
      </c>
      <c r="D22" s="62">
        <v>2663</v>
      </c>
      <c r="E22" s="70">
        <v>2331</v>
      </c>
      <c r="F22" s="39">
        <f t="shared" si="5"/>
        <v>14.242814242814243</v>
      </c>
      <c r="G22" s="91">
        <v>19443</v>
      </c>
      <c r="H22" s="70">
        <v>18842</v>
      </c>
      <c r="I22" s="39">
        <f t="shared" si="7"/>
        <v>3.1896826239252731</v>
      </c>
      <c r="J22" s="51">
        <f t="shared" si="9"/>
        <v>13.696446021704469</v>
      </c>
      <c r="K22" s="51">
        <f t="shared" si="11"/>
        <v>12.371298163676892</v>
      </c>
      <c r="L22" s="52">
        <f t="shared" si="10"/>
        <v>1.3251478580275773</v>
      </c>
    </row>
    <row r="23" spans="1:12">
      <c r="A23" s="118"/>
      <c r="B23" s="115" t="s">
        <v>8</v>
      </c>
      <c r="C23" s="15" t="s">
        <v>0</v>
      </c>
      <c r="D23" s="61">
        <v>2813</v>
      </c>
      <c r="E23" s="69">
        <v>2732</v>
      </c>
      <c r="F23" s="38">
        <f t="shared" si="5"/>
        <v>2.9648609077598831</v>
      </c>
      <c r="G23" s="82">
        <v>30232</v>
      </c>
      <c r="H23" s="69">
        <v>20183</v>
      </c>
      <c r="I23" s="38">
        <f t="shared" si="7"/>
        <v>49.789426745280679</v>
      </c>
      <c r="J23" s="53">
        <f t="shared" si="9"/>
        <v>9.3047102408044449</v>
      </c>
      <c r="K23" s="53">
        <f t="shared" si="11"/>
        <v>13.536144279839469</v>
      </c>
      <c r="L23" s="54">
        <f t="shared" si="10"/>
        <v>-4.2314340390350242</v>
      </c>
    </row>
    <row r="24" spans="1:12">
      <c r="A24" s="118"/>
      <c r="B24" s="115"/>
      <c r="C24" s="15" t="s">
        <v>1</v>
      </c>
      <c r="D24" s="62">
        <v>2813</v>
      </c>
      <c r="E24" s="70">
        <v>2732</v>
      </c>
      <c r="F24" s="39">
        <f t="shared" si="5"/>
        <v>2.9648609077598831</v>
      </c>
      <c r="G24" s="91">
        <v>30232</v>
      </c>
      <c r="H24" s="70">
        <v>20183</v>
      </c>
      <c r="I24" s="39">
        <f t="shared" si="7"/>
        <v>49.789426745280679</v>
      </c>
      <c r="J24" s="51">
        <f t="shared" si="9"/>
        <v>9.3047102408044449</v>
      </c>
      <c r="K24" s="51">
        <f t="shared" si="11"/>
        <v>13.536144279839469</v>
      </c>
      <c r="L24" s="52">
        <f t="shared" si="10"/>
        <v>-4.2314340390350242</v>
      </c>
    </row>
    <row r="25" spans="1:12">
      <c r="A25" s="118"/>
      <c r="B25" s="115" t="s">
        <v>9</v>
      </c>
      <c r="C25" s="15" t="s">
        <v>0</v>
      </c>
      <c r="D25" s="61">
        <v>5884</v>
      </c>
      <c r="E25" s="69">
        <v>5162</v>
      </c>
      <c r="F25" s="38">
        <f t="shared" si="5"/>
        <v>13.986826811313444</v>
      </c>
      <c r="G25" s="82">
        <v>38466</v>
      </c>
      <c r="H25" s="69">
        <v>41334</v>
      </c>
      <c r="I25" s="38">
        <f t="shared" si="7"/>
        <v>-6.9385977645521848</v>
      </c>
      <c r="J25" s="53">
        <f t="shared" si="9"/>
        <v>15.296625591431395</v>
      </c>
      <c r="K25" s="53">
        <f t="shared" si="11"/>
        <v>12.488508249866937</v>
      </c>
      <c r="L25" s="54">
        <f t="shared" si="10"/>
        <v>2.8081173415644578</v>
      </c>
    </row>
    <row r="26" spans="1:12">
      <c r="A26" s="118"/>
      <c r="B26" s="115"/>
      <c r="C26" s="15" t="s">
        <v>1</v>
      </c>
      <c r="D26" s="62">
        <v>5884</v>
      </c>
      <c r="E26" s="73">
        <v>5162</v>
      </c>
      <c r="F26" s="39">
        <f t="shared" si="5"/>
        <v>13.986826811313444</v>
      </c>
      <c r="G26" s="91">
        <v>38466</v>
      </c>
      <c r="H26" s="58">
        <v>41334</v>
      </c>
      <c r="I26" s="39">
        <f t="shared" si="7"/>
        <v>-6.9385977645521848</v>
      </c>
      <c r="J26" s="51">
        <f t="shared" si="9"/>
        <v>15.296625591431395</v>
      </c>
      <c r="K26" s="51">
        <f t="shared" si="11"/>
        <v>12.488508249866937</v>
      </c>
      <c r="L26" s="52">
        <f t="shared" si="10"/>
        <v>2.8081173415644578</v>
      </c>
    </row>
    <row r="27" spans="1:12">
      <c r="A27" s="118"/>
      <c r="B27" s="115" t="s">
        <v>10</v>
      </c>
      <c r="C27" s="15" t="s">
        <v>0</v>
      </c>
      <c r="D27" s="61">
        <v>4268</v>
      </c>
      <c r="E27" s="74">
        <v>4073</v>
      </c>
      <c r="F27" s="38">
        <f t="shared" si="5"/>
        <v>4.7876258286275473</v>
      </c>
      <c r="G27" s="80">
        <v>91835</v>
      </c>
      <c r="H27" s="59">
        <v>81481</v>
      </c>
      <c r="I27" s="38">
        <f t="shared" si="7"/>
        <v>12.707256906518083</v>
      </c>
      <c r="J27" s="53">
        <f t="shared" si="9"/>
        <v>4.6474655632384172</v>
      </c>
      <c r="K27" s="53">
        <f t="shared" si="11"/>
        <v>4.9987113560216487</v>
      </c>
      <c r="L27" s="54">
        <f t="shared" si="10"/>
        <v>-0.35124579278323154</v>
      </c>
    </row>
    <row r="28" spans="1:12">
      <c r="A28" s="119"/>
      <c r="B28" s="116"/>
      <c r="C28" s="14" t="s">
        <v>1</v>
      </c>
      <c r="D28" s="68">
        <v>4268</v>
      </c>
      <c r="E28" s="73">
        <v>4073</v>
      </c>
      <c r="F28" s="37">
        <f t="shared" si="5"/>
        <v>4.7876258286275473</v>
      </c>
      <c r="G28" s="81">
        <v>91835</v>
      </c>
      <c r="H28" s="58">
        <v>81481</v>
      </c>
      <c r="I28" s="37">
        <f t="shared" si="7"/>
        <v>12.707256906518083</v>
      </c>
      <c r="J28" s="49">
        <f>D28/G28*100</f>
        <v>4.6474655632384172</v>
      </c>
      <c r="K28" s="49">
        <f>E28/H28*100</f>
        <v>4.9987113560216487</v>
      </c>
      <c r="L28" s="50">
        <f>J28-K28</f>
        <v>-0.35124579278323154</v>
      </c>
    </row>
    <row r="29" spans="1:12">
      <c r="A29" s="107" t="s">
        <v>19</v>
      </c>
      <c r="B29" s="110" t="s">
        <v>2</v>
      </c>
      <c r="C29" s="16" t="s">
        <v>0</v>
      </c>
      <c r="D29" s="30">
        <f>D31+D33</f>
        <v>11290</v>
      </c>
      <c r="E29" s="31">
        <f>E31+E33</f>
        <v>11429</v>
      </c>
      <c r="F29" s="40">
        <f t="shared" si="5"/>
        <v>-1.2162043923352874</v>
      </c>
      <c r="G29" s="86">
        <v>191479</v>
      </c>
      <c r="H29" s="66">
        <v>187853</v>
      </c>
      <c r="I29" s="36">
        <f t="shared" ref="I29:I34" si="12">(G29-H29)/H29*100</f>
        <v>1.9302326819374722</v>
      </c>
      <c r="J29" s="47">
        <f>D29/G29*100</f>
        <v>5.8962079392518243</v>
      </c>
      <c r="K29" s="47">
        <f t="shared" ref="K29" si="13">E29/H29*100</f>
        <v>6.0840124991349613</v>
      </c>
      <c r="L29" s="48">
        <f>J29-K29</f>
        <v>-0.18780455988313705</v>
      </c>
    </row>
    <row r="30" spans="1:12">
      <c r="A30" s="108"/>
      <c r="B30" s="111"/>
      <c r="C30" s="17" t="s">
        <v>1</v>
      </c>
      <c r="D30" s="32">
        <f>D32+D34</f>
        <v>11290</v>
      </c>
      <c r="E30" s="33">
        <f>E32+E34</f>
        <v>11429</v>
      </c>
      <c r="F30" s="41">
        <f t="shared" si="5"/>
        <v>-1.2162043923352874</v>
      </c>
      <c r="G30" s="87">
        <v>191479</v>
      </c>
      <c r="H30" s="67">
        <v>187853</v>
      </c>
      <c r="I30" s="37">
        <f t="shared" si="12"/>
        <v>1.9302326819374722</v>
      </c>
      <c r="J30" s="49">
        <f>D30/G30*100</f>
        <v>5.8962079392518243</v>
      </c>
      <c r="K30" s="49">
        <f>E30/H30*100</f>
        <v>6.0840124991349613</v>
      </c>
      <c r="L30" s="50">
        <f>J30-K30</f>
        <v>-0.18780455988313705</v>
      </c>
    </row>
    <row r="31" spans="1:12">
      <c r="A31" s="108"/>
      <c r="B31" s="112" t="s">
        <v>11</v>
      </c>
      <c r="C31" s="18" t="s">
        <v>0</v>
      </c>
      <c r="D31" s="61">
        <v>2836</v>
      </c>
      <c r="E31" s="75">
        <v>2974</v>
      </c>
      <c r="F31" s="38">
        <f t="shared" si="5"/>
        <v>-4.640215198386012</v>
      </c>
      <c r="G31" s="82">
        <v>67255</v>
      </c>
      <c r="H31" s="57">
        <v>62737</v>
      </c>
      <c r="I31" s="38">
        <f t="shared" si="12"/>
        <v>7.2014919425538366</v>
      </c>
      <c r="J31" s="47">
        <f>D31/G31*100</f>
        <v>4.2167868559958368</v>
      </c>
      <c r="K31" s="47">
        <f t="shared" ref="K31:K33" si="14">E31/H31*100</f>
        <v>4.7404243110126396</v>
      </c>
      <c r="L31" s="48">
        <f>J31-K31</f>
        <v>-0.52363745501680281</v>
      </c>
    </row>
    <row r="32" spans="1:12">
      <c r="A32" s="108"/>
      <c r="B32" s="113"/>
      <c r="C32" s="18" t="s">
        <v>1</v>
      </c>
      <c r="D32" s="62">
        <v>2836</v>
      </c>
      <c r="E32" s="73">
        <v>2974</v>
      </c>
      <c r="F32" s="39">
        <f t="shared" si="5"/>
        <v>-4.640215198386012</v>
      </c>
      <c r="G32" s="91">
        <v>67255</v>
      </c>
      <c r="H32" s="58">
        <v>62737</v>
      </c>
      <c r="I32" s="39">
        <f t="shared" si="12"/>
        <v>7.2014919425538366</v>
      </c>
      <c r="J32" s="51">
        <f t="shared" ref="J32:J33" si="15">D32/G32*100</f>
        <v>4.2167868559958368</v>
      </c>
      <c r="K32" s="51">
        <f t="shared" si="14"/>
        <v>4.7404243110126396</v>
      </c>
      <c r="L32" s="52">
        <f t="shared" ref="L32:L33" si="16">J32-K32</f>
        <v>-0.52363745501680281</v>
      </c>
    </row>
    <row r="33" spans="1:12" ht="17.25" customHeight="1">
      <c r="A33" s="108"/>
      <c r="B33" s="113" t="s">
        <v>10</v>
      </c>
      <c r="C33" s="18" t="s">
        <v>0</v>
      </c>
      <c r="D33" s="61">
        <v>8454</v>
      </c>
      <c r="E33" s="74">
        <v>8455</v>
      </c>
      <c r="F33" s="38">
        <f t="shared" si="5"/>
        <v>-1.1827321111768185E-2</v>
      </c>
      <c r="G33" s="80">
        <v>124224</v>
      </c>
      <c r="H33" s="59">
        <v>125116</v>
      </c>
      <c r="I33" s="38">
        <f t="shared" si="12"/>
        <v>-0.71293839317113716</v>
      </c>
      <c r="J33" s="53">
        <f t="shared" si="15"/>
        <v>6.8054482225656878</v>
      </c>
      <c r="K33" s="53">
        <f t="shared" si="14"/>
        <v>6.7577288276479424</v>
      </c>
      <c r="L33" s="54">
        <f t="shared" si="16"/>
        <v>4.7719394917745461E-2</v>
      </c>
    </row>
    <row r="34" spans="1:12" ht="17.25" thickBot="1">
      <c r="A34" s="109"/>
      <c r="B34" s="114"/>
      <c r="C34" s="19" t="s">
        <v>1</v>
      </c>
      <c r="D34" s="63">
        <v>8454</v>
      </c>
      <c r="E34" s="76">
        <v>8455</v>
      </c>
      <c r="F34" s="42">
        <f t="shared" si="5"/>
        <v>-1.1827321111768185E-2</v>
      </c>
      <c r="G34" s="83">
        <v>124224</v>
      </c>
      <c r="H34" s="60">
        <v>125116</v>
      </c>
      <c r="I34" s="42">
        <f t="shared" si="12"/>
        <v>-0.71293839317113716</v>
      </c>
      <c r="J34" s="55">
        <f>D34/G34*100</f>
        <v>6.8054482225656878</v>
      </c>
      <c r="K34" s="55">
        <f>E34/H34*100</f>
        <v>6.7577288276479424</v>
      </c>
      <c r="L34" s="56">
        <f>J34-K34</f>
        <v>4.7719394917745461E-2</v>
      </c>
    </row>
  </sheetData>
  <mergeCells count="21">
    <mergeCell ref="J3:L3"/>
    <mergeCell ref="A1:L1"/>
    <mergeCell ref="D3:F3"/>
    <mergeCell ref="G3:I3"/>
    <mergeCell ref="A5:B6"/>
    <mergeCell ref="A29:A34"/>
    <mergeCell ref="B29:B30"/>
    <mergeCell ref="B31:B32"/>
    <mergeCell ref="B33:B34"/>
    <mergeCell ref="B17:B18"/>
    <mergeCell ref="B19:B20"/>
    <mergeCell ref="B21:B22"/>
    <mergeCell ref="B23:B24"/>
    <mergeCell ref="B25:B26"/>
    <mergeCell ref="B27:B28"/>
    <mergeCell ref="A7:A28"/>
    <mergeCell ref="B7:B8"/>
    <mergeCell ref="B9:B10"/>
    <mergeCell ref="B11:B12"/>
    <mergeCell ref="B13:B14"/>
    <mergeCell ref="B15:B16"/>
  </mergeCells>
  <phoneticPr fontId="2" type="noConversion"/>
  <pageMargins left="0.39370078740157483" right="0.39370078740157483" top="0.15748031496062992" bottom="0.15748031496062992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zoomScaleNormal="100" workbookViewId="0">
      <selection activeCell="L15" sqref="L15"/>
    </sheetView>
  </sheetViews>
  <sheetFormatPr defaultColWidth="9" defaultRowHeight="16.5"/>
  <cols>
    <col min="1" max="2" width="9.875" style="3" bestFit="1" customWidth="1"/>
    <col min="3" max="3" width="10" style="3" bestFit="1" customWidth="1"/>
    <col min="4" max="9" width="10.625" style="3" customWidth="1"/>
    <col min="10" max="16384" width="9" style="3"/>
  </cols>
  <sheetData>
    <row r="1" spans="1:12" ht="26.25">
      <c r="A1" s="123" t="s">
        <v>31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</row>
    <row r="2" spans="1:12" ht="6.95" customHeight="1" thickBot="1">
      <c r="A2" s="4"/>
      <c r="B2" s="4"/>
      <c r="C2" s="4"/>
      <c r="D2" s="4"/>
      <c r="E2" s="2"/>
      <c r="F2" s="2"/>
      <c r="G2" s="2"/>
      <c r="H2" s="2"/>
      <c r="I2" s="2"/>
    </row>
    <row r="3" spans="1:12">
      <c r="A3" s="5"/>
      <c r="B3" s="6"/>
      <c r="C3" s="7"/>
      <c r="D3" s="124" t="s">
        <v>22</v>
      </c>
      <c r="E3" s="121"/>
      <c r="F3" s="125"/>
      <c r="G3" s="126" t="s">
        <v>23</v>
      </c>
      <c r="H3" s="121"/>
      <c r="I3" s="125"/>
      <c r="J3" s="121" t="s">
        <v>25</v>
      </c>
      <c r="K3" s="121"/>
      <c r="L3" s="122"/>
    </row>
    <row r="4" spans="1:12">
      <c r="A4" s="8"/>
      <c r="B4" s="9"/>
      <c r="C4" s="10"/>
      <c r="D4" s="22" t="s">
        <v>29</v>
      </c>
      <c r="E4" s="23" t="s">
        <v>30</v>
      </c>
      <c r="F4" s="21" t="s">
        <v>24</v>
      </c>
      <c r="G4" s="24" t="s">
        <v>29</v>
      </c>
      <c r="H4" s="23" t="s">
        <v>30</v>
      </c>
      <c r="I4" s="25" t="s">
        <v>24</v>
      </c>
      <c r="J4" s="23" t="s">
        <v>29</v>
      </c>
      <c r="K4" s="23" t="s">
        <v>30</v>
      </c>
      <c r="L4" s="20" t="s">
        <v>26</v>
      </c>
    </row>
    <row r="5" spans="1:12">
      <c r="A5" s="127" t="s">
        <v>15</v>
      </c>
      <c r="B5" s="128"/>
      <c r="C5" s="11" t="s">
        <v>0</v>
      </c>
      <c r="D5" s="26">
        <f>D7+D29</f>
        <v>29229</v>
      </c>
      <c r="E5" s="27">
        <f>E7+E29</f>
        <v>111927</v>
      </c>
      <c r="F5" s="34">
        <f t="shared" ref="F5:F6" si="0">(D5-E5)/E5*100</f>
        <v>-73.885657616124803</v>
      </c>
      <c r="G5" s="88">
        <v>685212</v>
      </c>
      <c r="H5" s="64">
        <v>1201802</v>
      </c>
      <c r="I5" s="34">
        <f t="shared" ref="I5:I10" si="1">(G5-H5)/H5*100</f>
        <v>-42.984618098488767</v>
      </c>
      <c r="J5" s="43">
        <f t="shared" ref="J5:K20" si="2">D5/G5*100</f>
        <v>4.2656871158123328</v>
      </c>
      <c r="K5" s="43">
        <f t="shared" si="2"/>
        <v>9.3132645810208334</v>
      </c>
      <c r="L5" s="44">
        <f t="shared" ref="L5:L27" si="3">J5-K5</f>
        <v>-5.0475774652085006</v>
      </c>
    </row>
    <row r="6" spans="1:12">
      <c r="A6" s="129"/>
      <c r="B6" s="130"/>
      <c r="C6" s="12" t="s">
        <v>1</v>
      </c>
      <c r="D6" s="28">
        <f>D8+D30</f>
        <v>174837</v>
      </c>
      <c r="E6" s="29">
        <f>E8+E30</f>
        <v>218640</v>
      </c>
      <c r="F6" s="35">
        <f t="shared" si="0"/>
        <v>-20.034302963776071</v>
      </c>
      <c r="G6" s="89">
        <v>1957920</v>
      </c>
      <c r="H6" s="65">
        <v>2306605</v>
      </c>
      <c r="I6" s="35">
        <f t="shared" si="1"/>
        <v>-15.116805868364978</v>
      </c>
      <c r="J6" s="45">
        <f t="shared" si="2"/>
        <v>8.9297315518509439</v>
      </c>
      <c r="K6" s="45">
        <f>E6/H6*100</f>
        <v>9.4788661257562516</v>
      </c>
      <c r="L6" s="46">
        <f t="shared" si="3"/>
        <v>-0.54913457390530773</v>
      </c>
    </row>
    <row r="7" spans="1:12">
      <c r="A7" s="117" t="s">
        <v>16</v>
      </c>
      <c r="B7" s="110" t="s">
        <v>2</v>
      </c>
      <c r="C7" s="13" t="s">
        <v>0</v>
      </c>
      <c r="D7" s="30">
        <f>D9+D11+D13+D15+D17+D19+D21+D23+D25+D27</f>
        <v>24039</v>
      </c>
      <c r="E7" s="31">
        <f>E9+E11+E13+E15+E17+E19+E21+E23+E25+E27</f>
        <v>99835</v>
      </c>
      <c r="F7" s="36">
        <f>(D7-E7)/E7*100</f>
        <v>-75.921270095657832</v>
      </c>
      <c r="G7" s="84">
        <v>552449</v>
      </c>
      <c r="H7" s="71">
        <v>1034086</v>
      </c>
      <c r="I7" s="36">
        <f t="shared" si="1"/>
        <v>-46.576106822836785</v>
      </c>
      <c r="J7" s="47">
        <f t="shared" si="2"/>
        <v>4.3513518894956817</v>
      </c>
      <c r="K7" s="47">
        <f t="shared" si="2"/>
        <v>9.6544194583429235</v>
      </c>
      <c r="L7" s="48">
        <f t="shared" si="3"/>
        <v>-5.3030675688472417</v>
      </c>
    </row>
    <row r="8" spans="1:12">
      <c r="A8" s="118"/>
      <c r="B8" s="111"/>
      <c r="C8" s="14" t="s">
        <v>1</v>
      </c>
      <c r="D8" s="32">
        <f>D10+D12+D14+D16+D18+D20+D22+D24+D26+D28</f>
        <v>158357</v>
      </c>
      <c r="E8" s="33">
        <f>E10+E12+E14+E16+E18+E20+E22+E24+E26+E28</f>
        <v>195119</v>
      </c>
      <c r="F8" s="37">
        <f>(D8-E8)/E8*100</f>
        <v>-18.840809967250756</v>
      </c>
      <c r="G8" s="85">
        <v>1633678</v>
      </c>
      <c r="H8" s="72">
        <v>1951036</v>
      </c>
      <c r="I8" s="37">
        <f t="shared" si="1"/>
        <v>-16.266127329275317</v>
      </c>
      <c r="J8" s="49">
        <f t="shared" si="2"/>
        <v>9.6932810504885296</v>
      </c>
      <c r="K8" s="49">
        <f>E8/H8*100</f>
        <v>10.000789324235944</v>
      </c>
      <c r="L8" s="50">
        <f t="shared" si="3"/>
        <v>-0.30750827374741441</v>
      </c>
    </row>
    <row r="9" spans="1:12">
      <c r="A9" s="118"/>
      <c r="B9" s="120" t="s">
        <v>3</v>
      </c>
      <c r="C9" s="15" t="s">
        <v>0</v>
      </c>
      <c r="D9" s="61">
        <v>2438</v>
      </c>
      <c r="E9" s="69">
        <v>4229</v>
      </c>
      <c r="F9" s="38">
        <f t="shared" ref="F9:F34" si="4">(D9-E9)/E9*100</f>
        <v>-42.350437455663275</v>
      </c>
      <c r="G9" s="77" t="s">
        <v>32</v>
      </c>
      <c r="H9" s="69">
        <v>213200</v>
      </c>
      <c r="I9" s="38">
        <f t="shared" si="1"/>
        <v>-0.93855534709193245</v>
      </c>
      <c r="J9" s="47">
        <f t="shared" si="2"/>
        <v>1.1543615263329845</v>
      </c>
      <c r="K9" s="47">
        <f t="shared" si="2"/>
        <v>1.9835834896810507</v>
      </c>
      <c r="L9" s="48">
        <f t="shared" si="3"/>
        <v>-0.82922196334806619</v>
      </c>
    </row>
    <row r="10" spans="1:12">
      <c r="A10" s="118"/>
      <c r="B10" s="115"/>
      <c r="C10" s="15" t="s">
        <v>1</v>
      </c>
      <c r="D10" s="62">
        <v>7054</v>
      </c>
      <c r="E10" s="70">
        <v>9374</v>
      </c>
      <c r="F10" s="39">
        <f t="shared" si="4"/>
        <v>-24.749306592703221</v>
      </c>
      <c r="G10" s="78">
        <v>415168</v>
      </c>
      <c r="H10" s="70">
        <v>419726</v>
      </c>
      <c r="I10" s="39">
        <f t="shared" si="1"/>
        <v>-1.0859465460800617</v>
      </c>
      <c r="J10" s="51">
        <f t="shared" si="2"/>
        <v>1.6990712193618005</v>
      </c>
      <c r="K10" s="51">
        <f>E10/H10*100</f>
        <v>2.2333617645797497</v>
      </c>
      <c r="L10" s="52">
        <f t="shared" si="3"/>
        <v>-0.53429054521794916</v>
      </c>
    </row>
    <row r="11" spans="1:12">
      <c r="A11" s="118"/>
      <c r="B11" s="115" t="s">
        <v>4</v>
      </c>
      <c r="C11" s="15" t="s">
        <v>0</v>
      </c>
      <c r="D11" s="61">
        <v>3919</v>
      </c>
      <c r="E11" s="69">
        <v>69351</v>
      </c>
      <c r="F11" s="38">
        <f t="shared" si="4"/>
        <v>-94.349036062926274</v>
      </c>
      <c r="G11" s="77" t="s">
        <v>33</v>
      </c>
      <c r="H11" s="69">
        <v>453379</v>
      </c>
      <c r="I11" s="38">
        <f t="shared" ref="I11:I28" si="5">(G11-H11)/H11*100</f>
        <v>-77.042165605376525</v>
      </c>
      <c r="J11" s="53">
        <f t="shared" si="2"/>
        <v>3.7651557366024249</v>
      </c>
      <c r="K11" s="53">
        <f t="shared" si="2"/>
        <v>15.29647381109403</v>
      </c>
      <c r="L11" s="54">
        <f t="shared" si="3"/>
        <v>-11.531318074491605</v>
      </c>
    </row>
    <row r="12" spans="1:12">
      <c r="A12" s="118"/>
      <c r="B12" s="115"/>
      <c r="C12" s="15" t="s">
        <v>1</v>
      </c>
      <c r="D12" s="62">
        <v>98247</v>
      </c>
      <c r="E12" s="70">
        <v>131240</v>
      </c>
      <c r="F12" s="39">
        <f t="shared" si="4"/>
        <v>-25.139439195367263</v>
      </c>
      <c r="G12" s="78">
        <v>585767</v>
      </c>
      <c r="H12" s="70">
        <v>846193</v>
      </c>
      <c r="I12" s="39">
        <f t="shared" si="5"/>
        <v>-30.776194083382869</v>
      </c>
      <c r="J12" s="51">
        <f t="shared" si="2"/>
        <v>16.772368535612284</v>
      </c>
      <c r="K12" s="51">
        <f t="shared" si="2"/>
        <v>15.509464152976921</v>
      </c>
      <c r="L12" s="52">
        <f t="shared" si="3"/>
        <v>1.2629043826353623</v>
      </c>
    </row>
    <row r="13" spans="1:12">
      <c r="A13" s="118"/>
      <c r="B13" s="115" t="s">
        <v>5</v>
      </c>
      <c r="C13" s="15" t="s">
        <v>0</v>
      </c>
      <c r="D13" s="61">
        <v>3066</v>
      </c>
      <c r="E13" s="69">
        <v>2906</v>
      </c>
      <c r="F13" s="38">
        <f t="shared" si="4"/>
        <v>5.5058499655884381</v>
      </c>
      <c r="G13" s="77" t="s">
        <v>34</v>
      </c>
      <c r="H13" s="69">
        <v>51312</v>
      </c>
      <c r="I13" s="38">
        <f t="shared" si="5"/>
        <v>-59.140162145307137</v>
      </c>
      <c r="J13" s="53">
        <f t="shared" si="2"/>
        <v>14.623676428503291</v>
      </c>
      <c r="K13" s="53">
        <f t="shared" si="2"/>
        <v>5.6633925787340198</v>
      </c>
      <c r="L13" s="54">
        <f t="shared" si="3"/>
        <v>8.9602838497692723</v>
      </c>
    </row>
    <row r="14" spans="1:12">
      <c r="A14" s="118"/>
      <c r="B14" s="115"/>
      <c r="C14" s="15" t="s">
        <v>1</v>
      </c>
      <c r="D14" s="62">
        <v>9699</v>
      </c>
      <c r="E14" s="70">
        <v>5450</v>
      </c>
      <c r="F14" s="39">
        <f t="shared" si="4"/>
        <v>77.963302752293572</v>
      </c>
      <c r="G14" s="78">
        <v>87928</v>
      </c>
      <c r="H14" s="70">
        <v>87208</v>
      </c>
      <c r="I14" s="39">
        <f t="shared" si="5"/>
        <v>0.82561232914411509</v>
      </c>
      <c r="J14" s="51">
        <f t="shared" si="2"/>
        <v>11.030615958511509</v>
      </c>
      <c r="K14" s="51">
        <f t="shared" si="2"/>
        <v>6.2494266581047615</v>
      </c>
      <c r="L14" s="52">
        <f t="shared" si="3"/>
        <v>4.7811893004067478</v>
      </c>
    </row>
    <row r="15" spans="1:12">
      <c r="A15" s="118"/>
      <c r="B15" s="115" t="s">
        <v>6</v>
      </c>
      <c r="C15" s="15" t="s">
        <v>0</v>
      </c>
      <c r="D15" s="61">
        <v>3351</v>
      </c>
      <c r="E15" s="69">
        <v>5449</v>
      </c>
      <c r="F15" s="38">
        <f t="shared" si="4"/>
        <v>-38.502477518810792</v>
      </c>
      <c r="G15" s="77" t="s">
        <v>35</v>
      </c>
      <c r="H15" s="69">
        <v>94559</v>
      </c>
      <c r="I15" s="38">
        <f t="shared" si="5"/>
        <v>-43.905921170909167</v>
      </c>
      <c r="J15" s="53">
        <f t="shared" si="2"/>
        <v>6.3176350816334228</v>
      </c>
      <c r="K15" s="53">
        <f t="shared" si="2"/>
        <v>5.7625397899723989</v>
      </c>
      <c r="L15" s="54">
        <f t="shared" si="3"/>
        <v>0.55509529166102389</v>
      </c>
    </row>
    <row r="16" spans="1:12">
      <c r="A16" s="118"/>
      <c r="B16" s="115"/>
      <c r="C16" s="15" t="s">
        <v>1</v>
      </c>
      <c r="D16" s="62">
        <v>9661</v>
      </c>
      <c r="E16" s="70">
        <v>10832</v>
      </c>
      <c r="F16" s="39">
        <f t="shared" si="4"/>
        <v>-10.810561299852289</v>
      </c>
      <c r="G16" s="78">
        <v>163396</v>
      </c>
      <c r="H16" s="70">
        <v>182513</v>
      </c>
      <c r="I16" s="39">
        <f t="shared" si="5"/>
        <v>-10.474322377036156</v>
      </c>
      <c r="J16" s="51">
        <f t="shared" si="2"/>
        <v>5.9126294401331734</v>
      </c>
      <c r="K16" s="51">
        <f t="shared" si="2"/>
        <v>5.9349197043498272</v>
      </c>
      <c r="L16" s="52">
        <v>0</v>
      </c>
    </row>
    <row r="17" spans="1:12">
      <c r="A17" s="118"/>
      <c r="B17" s="115" t="s">
        <v>7</v>
      </c>
      <c r="C17" s="15" t="s">
        <v>0</v>
      </c>
      <c r="D17" s="61">
        <v>387</v>
      </c>
      <c r="E17" s="69">
        <v>1764</v>
      </c>
      <c r="F17" s="38">
        <f t="shared" si="4"/>
        <v>-78.061224489795919</v>
      </c>
      <c r="G17" s="77" t="s">
        <v>36</v>
      </c>
      <c r="H17" s="69">
        <v>9792</v>
      </c>
      <c r="I17" s="38">
        <f t="shared" si="5"/>
        <v>-39.654820261437905</v>
      </c>
      <c r="J17" s="53">
        <f t="shared" si="2"/>
        <v>6.5493315281773556</v>
      </c>
      <c r="K17" s="53">
        <f t="shared" si="2"/>
        <v>18.014705882352942</v>
      </c>
      <c r="L17" s="54">
        <f t="shared" si="3"/>
        <v>-11.465374354175587</v>
      </c>
    </row>
    <row r="18" spans="1:12">
      <c r="A18" s="118"/>
      <c r="B18" s="115"/>
      <c r="C18" s="15" t="s">
        <v>1</v>
      </c>
      <c r="D18" s="62">
        <v>2061</v>
      </c>
      <c r="E18" s="70">
        <v>3589</v>
      </c>
      <c r="F18" s="39">
        <f t="shared" si="4"/>
        <v>-42.574533296182778</v>
      </c>
      <c r="G18" s="78">
        <v>16647</v>
      </c>
      <c r="H18" s="70">
        <v>19647</v>
      </c>
      <c r="I18" s="39">
        <f t="shared" si="5"/>
        <v>-15.269506794930523</v>
      </c>
      <c r="J18" s="51">
        <f t="shared" si="2"/>
        <v>12.380609118760137</v>
      </c>
      <c r="K18" s="51">
        <f t="shared" si="2"/>
        <v>18.267419962335214</v>
      </c>
      <c r="L18" s="52">
        <f t="shared" si="3"/>
        <v>-5.886810843575077</v>
      </c>
    </row>
    <row r="19" spans="1:12">
      <c r="A19" s="118"/>
      <c r="B19" s="115" t="s">
        <v>17</v>
      </c>
      <c r="C19" s="15" t="s">
        <v>0</v>
      </c>
      <c r="D19" s="61">
        <v>3407</v>
      </c>
      <c r="E19" s="69">
        <v>4573</v>
      </c>
      <c r="F19" s="38">
        <f t="shared" si="4"/>
        <v>-25.497485239448942</v>
      </c>
      <c r="G19" s="77" t="s">
        <v>37</v>
      </c>
      <c r="H19" s="69">
        <v>27484</v>
      </c>
      <c r="I19" s="38">
        <f t="shared" si="5"/>
        <v>-32.538931742104502</v>
      </c>
      <c r="J19" s="53">
        <f t="shared" si="2"/>
        <v>18.375492152526832</v>
      </c>
      <c r="K19" s="53">
        <f t="shared" si="2"/>
        <v>16.638771648959395</v>
      </c>
      <c r="L19" s="54">
        <f t="shared" si="3"/>
        <v>1.7367205035674367</v>
      </c>
    </row>
    <row r="20" spans="1:12">
      <c r="A20" s="118"/>
      <c r="B20" s="115"/>
      <c r="C20" s="15" t="s">
        <v>1</v>
      </c>
      <c r="D20" s="62">
        <v>8536</v>
      </c>
      <c r="E20" s="70">
        <v>8773</v>
      </c>
      <c r="F20" s="39">
        <f t="shared" si="4"/>
        <v>-2.7014704206086857</v>
      </c>
      <c r="G20" s="78">
        <v>46090</v>
      </c>
      <c r="H20" s="70">
        <v>49549</v>
      </c>
      <c r="I20" s="39">
        <f t="shared" si="5"/>
        <v>-6.9809683343760724</v>
      </c>
      <c r="J20" s="51">
        <f t="shared" si="2"/>
        <v>18.520286396181383</v>
      </c>
      <c r="K20" s="51">
        <f t="shared" si="2"/>
        <v>17.705705463278775</v>
      </c>
      <c r="L20" s="52">
        <f t="shared" si="3"/>
        <v>0.81458093290260791</v>
      </c>
    </row>
    <row r="21" spans="1:12">
      <c r="A21" s="118"/>
      <c r="B21" s="115" t="s">
        <v>18</v>
      </c>
      <c r="C21" s="15" t="s">
        <v>0</v>
      </c>
      <c r="D21" s="61">
        <v>931</v>
      </c>
      <c r="E21" s="69">
        <v>1327</v>
      </c>
      <c r="F21" s="38">
        <f t="shared" si="4"/>
        <v>-29.841748304446121</v>
      </c>
      <c r="G21" s="77" t="s">
        <v>38</v>
      </c>
      <c r="H21" s="69">
        <v>18115</v>
      </c>
      <c r="I21" s="38">
        <f t="shared" si="5"/>
        <v>-12.779464532155671</v>
      </c>
      <c r="J21" s="53">
        <f t="shared" ref="J21:K27" si="6">D21/G21*100</f>
        <v>5.8924050632911396</v>
      </c>
      <c r="K21" s="53">
        <f t="shared" si="6"/>
        <v>7.3254209218879387</v>
      </c>
      <c r="L21" s="54">
        <f t="shared" si="3"/>
        <v>-1.4330158585967991</v>
      </c>
    </row>
    <row r="22" spans="1:12">
      <c r="A22" s="118"/>
      <c r="B22" s="115"/>
      <c r="C22" s="15" t="s">
        <v>1</v>
      </c>
      <c r="D22" s="62">
        <v>3594</v>
      </c>
      <c r="E22" s="70">
        <v>3658</v>
      </c>
      <c r="F22" s="39">
        <f t="shared" si="4"/>
        <v>-1.7495899398578456</v>
      </c>
      <c r="G22" s="78">
        <v>35243</v>
      </c>
      <c r="H22" s="70">
        <v>36957</v>
      </c>
      <c r="I22" s="39">
        <f t="shared" si="5"/>
        <v>-4.6378223340639124</v>
      </c>
      <c r="J22" s="51">
        <f t="shared" si="6"/>
        <v>10.197769769883381</v>
      </c>
      <c r="K22" s="51">
        <f t="shared" si="6"/>
        <v>9.8979895554292838</v>
      </c>
      <c r="L22" s="52">
        <f t="shared" si="3"/>
        <v>0.2997802144540973</v>
      </c>
    </row>
    <row r="23" spans="1:12">
      <c r="A23" s="118"/>
      <c r="B23" s="115" t="s">
        <v>8</v>
      </c>
      <c r="C23" s="15" t="s">
        <v>0</v>
      </c>
      <c r="D23" s="61">
        <v>701</v>
      </c>
      <c r="E23" s="69">
        <v>2469</v>
      </c>
      <c r="F23" s="38">
        <f t="shared" si="4"/>
        <v>-71.60793843661402</v>
      </c>
      <c r="G23" s="77" t="s">
        <v>39</v>
      </c>
      <c r="H23" s="69">
        <v>42181</v>
      </c>
      <c r="I23" s="38">
        <f t="shared" si="5"/>
        <v>-28.135890566842892</v>
      </c>
      <c r="J23" s="53">
        <f t="shared" si="6"/>
        <v>2.3125391746115529</v>
      </c>
      <c r="K23" s="53">
        <f t="shared" si="6"/>
        <v>5.8533462933548286</v>
      </c>
      <c r="L23" s="54">
        <f t="shared" si="3"/>
        <v>-3.5408071187432757</v>
      </c>
    </row>
    <row r="24" spans="1:12">
      <c r="A24" s="118"/>
      <c r="B24" s="115"/>
      <c r="C24" s="15" t="s">
        <v>1</v>
      </c>
      <c r="D24" s="62">
        <v>3514</v>
      </c>
      <c r="E24" s="70">
        <v>5201</v>
      </c>
      <c r="F24" s="39">
        <f t="shared" si="4"/>
        <v>-32.43606998654105</v>
      </c>
      <c r="G24" s="78">
        <v>60545</v>
      </c>
      <c r="H24" s="70">
        <v>62364</v>
      </c>
      <c r="I24" s="39">
        <f t="shared" si="5"/>
        <v>-2.9167468411262907</v>
      </c>
      <c r="J24" s="51">
        <f t="shared" si="6"/>
        <v>5.8039474770831614</v>
      </c>
      <c r="K24" s="51">
        <f t="shared" si="6"/>
        <v>8.339747290103265</v>
      </c>
      <c r="L24" s="52">
        <f t="shared" si="3"/>
        <v>-2.5357998130201036</v>
      </c>
    </row>
    <row r="25" spans="1:12">
      <c r="A25" s="118"/>
      <c r="B25" s="115" t="s">
        <v>9</v>
      </c>
      <c r="C25" s="15" t="s">
        <v>0</v>
      </c>
      <c r="D25" s="61">
        <v>4285</v>
      </c>
      <c r="E25" s="69">
        <v>4195</v>
      </c>
      <c r="F25" s="38">
        <f t="shared" si="4"/>
        <v>2.1454112038140645</v>
      </c>
      <c r="G25" s="77" t="s">
        <v>40</v>
      </c>
      <c r="H25" s="69">
        <v>39220</v>
      </c>
      <c r="I25" s="38">
        <f t="shared" si="5"/>
        <v>-18.977562468128507</v>
      </c>
      <c r="J25" s="53">
        <f t="shared" si="6"/>
        <v>13.484595776819713</v>
      </c>
      <c r="K25" s="53">
        <f t="shared" si="6"/>
        <v>10.696073431922489</v>
      </c>
      <c r="L25" s="54">
        <f t="shared" si="3"/>
        <v>2.7885223448972241</v>
      </c>
    </row>
    <row r="26" spans="1:12">
      <c r="A26" s="118"/>
      <c r="B26" s="115"/>
      <c r="C26" s="15" t="s">
        <v>1</v>
      </c>
      <c r="D26" s="62">
        <v>10169</v>
      </c>
      <c r="E26" s="73">
        <v>9357</v>
      </c>
      <c r="F26" s="39">
        <f t="shared" si="4"/>
        <v>8.6779950838944107</v>
      </c>
      <c r="G26" s="79">
        <v>70243</v>
      </c>
      <c r="H26" s="58">
        <v>80554</v>
      </c>
      <c r="I26" s="39">
        <f t="shared" si="5"/>
        <v>-12.800109243488839</v>
      </c>
      <c r="J26" s="51">
        <f t="shared" si="6"/>
        <v>14.476887376678102</v>
      </c>
      <c r="K26" s="51">
        <f t="shared" si="6"/>
        <v>11.615810512202994</v>
      </c>
      <c r="L26" s="52">
        <f t="shared" si="3"/>
        <v>2.8610768644751072</v>
      </c>
    </row>
    <row r="27" spans="1:12">
      <c r="A27" s="118"/>
      <c r="B27" s="115" t="s">
        <v>10</v>
      </c>
      <c r="C27" s="15" t="s">
        <v>0</v>
      </c>
      <c r="D27" s="61">
        <v>1554</v>
      </c>
      <c r="E27" s="74">
        <v>3572</v>
      </c>
      <c r="F27" s="38">
        <f t="shared" si="4"/>
        <v>-56.494960806271003</v>
      </c>
      <c r="G27" s="80">
        <v>60816</v>
      </c>
      <c r="H27" s="59">
        <v>84844</v>
      </c>
      <c r="I27" s="38">
        <f t="shared" si="5"/>
        <v>-28.320211211164022</v>
      </c>
      <c r="J27" s="53">
        <f t="shared" si="6"/>
        <v>2.5552486187845305</v>
      </c>
      <c r="K27" s="53">
        <f t="shared" si="6"/>
        <v>4.2100796756399976</v>
      </c>
      <c r="L27" s="54">
        <f t="shared" si="3"/>
        <v>-1.6548310568554672</v>
      </c>
    </row>
    <row r="28" spans="1:12">
      <c r="A28" s="119"/>
      <c r="B28" s="116"/>
      <c r="C28" s="14" t="s">
        <v>1</v>
      </c>
      <c r="D28" s="68">
        <v>5822</v>
      </c>
      <c r="E28" s="73">
        <v>7645</v>
      </c>
      <c r="F28" s="37">
        <f t="shared" si="4"/>
        <v>-23.845650752125572</v>
      </c>
      <c r="G28" s="81">
        <v>152651</v>
      </c>
      <c r="H28" s="58">
        <v>166325</v>
      </c>
      <c r="I28" s="39">
        <f t="shared" si="5"/>
        <v>-8.2212535698181259</v>
      </c>
      <c r="J28" s="49">
        <f>D28/G28*100</f>
        <v>3.8139285035800614</v>
      </c>
      <c r="K28" s="49">
        <f>E28/H28*100</f>
        <v>4.596422666466256</v>
      </c>
      <c r="L28" s="50">
        <f>J28-K28</f>
        <v>-0.78249416288619456</v>
      </c>
    </row>
    <row r="29" spans="1:12">
      <c r="A29" s="107" t="s">
        <v>19</v>
      </c>
      <c r="B29" s="110" t="s">
        <v>2</v>
      </c>
      <c r="C29" s="16" t="s">
        <v>0</v>
      </c>
      <c r="D29" s="30">
        <f>D31+D33</f>
        <v>5190</v>
      </c>
      <c r="E29" s="31">
        <f>E31+E33</f>
        <v>12092</v>
      </c>
      <c r="F29" s="40">
        <f t="shared" si="4"/>
        <v>-57.0790605358915</v>
      </c>
      <c r="G29" s="86">
        <v>132763</v>
      </c>
      <c r="H29" s="66">
        <v>167716</v>
      </c>
      <c r="I29" s="36">
        <f t="shared" ref="I29:I34" si="7">(G29-H29)/H29*100</f>
        <v>-20.840587660092062</v>
      </c>
      <c r="J29" s="47">
        <f>D29/G29*100</f>
        <v>3.9092216958038009</v>
      </c>
      <c r="K29" s="47">
        <f t="shared" ref="K29" si="8">E29/H29*100</f>
        <v>7.2098070547830853</v>
      </c>
      <c r="L29" s="48">
        <f>J29-K29</f>
        <v>-3.3005853589792844</v>
      </c>
    </row>
    <row r="30" spans="1:12">
      <c r="A30" s="108"/>
      <c r="B30" s="111"/>
      <c r="C30" s="17" t="s">
        <v>1</v>
      </c>
      <c r="D30" s="32">
        <f>D32+D34</f>
        <v>16480</v>
      </c>
      <c r="E30" s="33">
        <f>E32+E34</f>
        <v>23521</v>
      </c>
      <c r="F30" s="41">
        <f t="shared" si="4"/>
        <v>-29.934951745248927</v>
      </c>
      <c r="G30" s="87">
        <v>324242</v>
      </c>
      <c r="H30" s="67">
        <v>355569</v>
      </c>
      <c r="I30" s="37">
        <f t="shared" si="7"/>
        <v>-8.8103856072942239</v>
      </c>
      <c r="J30" s="49">
        <f>D30/G30*100</f>
        <v>5.0826234725914601</v>
      </c>
      <c r="K30" s="49">
        <f>E30/H30*100</f>
        <v>6.6150311191358071</v>
      </c>
      <c r="L30" s="50">
        <f>J30-K30</f>
        <v>-1.532407646544347</v>
      </c>
    </row>
    <row r="31" spans="1:12">
      <c r="A31" s="108"/>
      <c r="B31" s="112" t="s">
        <v>11</v>
      </c>
      <c r="C31" s="18" t="s">
        <v>0</v>
      </c>
      <c r="D31" s="61">
        <v>1292</v>
      </c>
      <c r="E31" s="75">
        <v>3051</v>
      </c>
      <c r="F31" s="38">
        <f t="shared" si="4"/>
        <v>-57.653228449688633</v>
      </c>
      <c r="G31" s="82" t="s">
        <v>41</v>
      </c>
      <c r="H31" s="57">
        <v>57732</v>
      </c>
      <c r="I31" s="38">
        <f t="shared" si="7"/>
        <v>-26.489641793113005</v>
      </c>
      <c r="J31" s="47">
        <f>D31/G31*100</f>
        <v>3.0443695657296357</v>
      </c>
      <c r="K31" s="47">
        <f t="shared" ref="K31:K33" si="9">E31/H31*100</f>
        <v>5.2847640823113693</v>
      </c>
      <c r="L31" s="48">
        <f>J31-K31</f>
        <v>-2.2403945165817336</v>
      </c>
    </row>
    <row r="32" spans="1:12">
      <c r="A32" s="108"/>
      <c r="B32" s="113"/>
      <c r="C32" s="18" t="s">
        <v>1</v>
      </c>
      <c r="D32" s="62">
        <v>4128</v>
      </c>
      <c r="E32" s="73">
        <v>6025</v>
      </c>
      <c r="F32" s="39">
        <f t="shared" si="4"/>
        <v>-31.485477178423238</v>
      </c>
      <c r="G32" s="79">
        <v>109694</v>
      </c>
      <c r="H32" s="58">
        <v>120469</v>
      </c>
      <c r="I32" s="39">
        <f t="shared" si="7"/>
        <v>-8.9442097137022802</v>
      </c>
      <c r="J32" s="51">
        <f t="shared" ref="J32:J33" si="10">D32/G32*100</f>
        <v>3.7631957992232943</v>
      </c>
      <c r="K32" s="51">
        <f t="shared" si="9"/>
        <v>5.0012866380562633</v>
      </c>
      <c r="L32" s="52">
        <f t="shared" ref="L32:L33" si="11">J32-K32</f>
        <v>-1.238090838832969</v>
      </c>
    </row>
    <row r="33" spans="1:12" ht="17.25" customHeight="1">
      <c r="A33" s="108"/>
      <c r="B33" s="113" t="s">
        <v>10</v>
      </c>
      <c r="C33" s="18" t="s">
        <v>0</v>
      </c>
      <c r="D33" s="61">
        <v>3898</v>
      </c>
      <c r="E33" s="74">
        <v>9041</v>
      </c>
      <c r="F33" s="38">
        <f t="shared" si="4"/>
        <v>-56.885300298639528</v>
      </c>
      <c r="G33" s="80">
        <v>90324</v>
      </c>
      <c r="H33" s="59">
        <v>109984</v>
      </c>
      <c r="I33" s="38">
        <f t="shared" si="7"/>
        <v>-17.875327320337504</v>
      </c>
      <c r="J33" s="53">
        <f t="shared" si="10"/>
        <v>4.3155750409636422</v>
      </c>
      <c r="K33" s="53">
        <f t="shared" si="9"/>
        <v>8.2202865871399489</v>
      </c>
      <c r="L33" s="54">
        <f t="shared" si="11"/>
        <v>-3.9047115461763067</v>
      </c>
    </row>
    <row r="34" spans="1:12" ht="17.25" thickBot="1">
      <c r="A34" s="109"/>
      <c r="B34" s="114"/>
      <c r="C34" s="19" t="s">
        <v>1</v>
      </c>
      <c r="D34" s="63">
        <v>12352</v>
      </c>
      <c r="E34" s="76">
        <v>17496</v>
      </c>
      <c r="F34" s="42">
        <f t="shared" si="4"/>
        <v>-29.401005944215818</v>
      </c>
      <c r="G34" s="83">
        <v>214548</v>
      </c>
      <c r="H34" s="60">
        <v>235100</v>
      </c>
      <c r="I34" s="42">
        <f t="shared" si="7"/>
        <v>-8.7418119948957891</v>
      </c>
      <c r="J34" s="55">
        <f>D34/G34*100</f>
        <v>5.7572198295952424</v>
      </c>
      <c r="K34" s="55">
        <f>E34/H34*100</f>
        <v>7.4419396001701399</v>
      </c>
      <c r="L34" s="56">
        <f>J34-K34</f>
        <v>-1.6847197705748975</v>
      </c>
    </row>
  </sheetData>
  <mergeCells count="21">
    <mergeCell ref="B25:B26"/>
    <mergeCell ref="A1:L1"/>
    <mergeCell ref="D3:F3"/>
    <mergeCell ref="G3:I3"/>
    <mergeCell ref="J3:L3"/>
    <mergeCell ref="A5:B6"/>
    <mergeCell ref="A7:A28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7:B28"/>
    <mergeCell ref="A29:A34"/>
    <mergeCell ref="B29:B30"/>
    <mergeCell ref="B31:B32"/>
    <mergeCell ref="B33:B34"/>
  </mergeCells>
  <phoneticPr fontId="2" type="noConversion"/>
  <pageMargins left="0.39370078740157483" right="0.39370078740157483" top="0.15748031496062992" bottom="0.15748031496062992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zoomScaleNormal="100" workbookViewId="0">
      <selection sqref="A1:L1"/>
    </sheetView>
  </sheetViews>
  <sheetFormatPr defaultColWidth="9" defaultRowHeight="16.5"/>
  <cols>
    <col min="1" max="2" width="9.875" style="3" bestFit="1" customWidth="1"/>
    <col min="3" max="3" width="10" style="3" bestFit="1" customWidth="1"/>
    <col min="4" max="9" width="10.625" style="3" customWidth="1"/>
    <col min="10" max="16384" width="9" style="3"/>
  </cols>
  <sheetData>
    <row r="1" spans="1:12" ht="26.25">
      <c r="A1" s="123" t="s">
        <v>42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</row>
    <row r="2" spans="1:12" ht="6.95" customHeight="1" thickBot="1">
      <c r="A2" s="4"/>
      <c r="B2" s="4"/>
      <c r="C2" s="4"/>
      <c r="D2" s="4"/>
      <c r="E2" s="2"/>
      <c r="F2" s="2"/>
      <c r="G2" s="2"/>
      <c r="H2" s="2"/>
      <c r="I2" s="2"/>
    </row>
    <row r="3" spans="1:12">
      <c r="A3" s="5"/>
      <c r="B3" s="6"/>
      <c r="C3" s="7"/>
      <c r="D3" s="124" t="s">
        <v>22</v>
      </c>
      <c r="E3" s="121"/>
      <c r="F3" s="125"/>
      <c r="G3" s="126" t="s">
        <v>23</v>
      </c>
      <c r="H3" s="121"/>
      <c r="I3" s="125"/>
      <c r="J3" s="121" t="s">
        <v>25</v>
      </c>
      <c r="K3" s="121"/>
      <c r="L3" s="122"/>
    </row>
    <row r="4" spans="1:12">
      <c r="A4" s="8"/>
      <c r="B4" s="9"/>
      <c r="C4" s="10"/>
      <c r="D4" s="22" t="s">
        <v>29</v>
      </c>
      <c r="E4" s="23" t="s">
        <v>30</v>
      </c>
      <c r="F4" s="21" t="s">
        <v>24</v>
      </c>
      <c r="G4" s="24" t="s">
        <v>29</v>
      </c>
      <c r="H4" s="23" t="s">
        <v>30</v>
      </c>
      <c r="I4" s="25" t="s">
        <v>24</v>
      </c>
      <c r="J4" s="23" t="s">
        <v>29</v>
      </c>
      <c r="K4" s="23" t="s">
        <v>30</v>
      </c>
      <c r="L4" s="20" t="s">
        <v>26</v>
      </c>
    </row>
    <row r="5" spans="1:12">
      <c r="A5" s="127" t="s">
        <v>15</v>
      </c>
      <c r="B5" s="128"/>
      <c r="C5" s="11" t="s">
        <v>0</v>
      </c>
      <c r="D5" s="26">
        <f>D7+D29</f>
        <v>3586</v>
      </c>
      <c r="E5" s="27">
        <f>E7+E29</f>
        <v>126611</v>
      </c>
      <c r="F5" s="34">
        <f t="shared" ref="F5:F6" si="0">(D5-E5)/E5*100</f>
        <v>-97.167702648269099</v>
      </c>
      <c r="G5" s="88">
        <v>83497</v>
      </c>
      <c r="H5" s="64">
        <v>1535641</v>
      </c>
      <c r="I5" s="34">
        <f t="shared" ref="I5:I10" si="1">(G5-H5)/H5*100</f>
        <v>-94.562726574765847</v>
      </c>
      <c r="J5" s="43">
        <f t="shared" ref="J5:K20" si="2">D5/G5*100</f>
        <v>4.2947650813801701</v>
      </c>
      <c r="K5" s="43">
        <f t="shared" si="2"/>
        <v>8.2448306602910435</v>
      </c>
      <c r="L5" s="44">
        <f t="shared" ref="L5:L27" si="3">J5-K5</f>
        <v>-3.9500655789108734</v>
      </c>
    </row>
    <row r="6" spans="1:12">
      <c r="A6" s="129"/>
      <c r="B6" s="130"/>
      <c r="C6" s="12" t="s">
        <v>1</v>
      </c>
      <c r="D6" s="28">
        <f>D8+D30</f>
        <v>178423</v>
      </c>
      <c r="E6" s="29">
        <f>E8+E30</f>
        <v>345251</v>
      </c>
      <c r="F6" s="35">
        <f t="shared" si="0"/>
        <v>-48.320786905758418</v>
      </c>
      <c r="G6" s="89">
        <v>2041417</v>
      </c>
      <c r="H6" s="65">
        <v>3842246</v>
      </c>
      <c r="I6" s="35">
        <f t="shared" si="1"/>
        <v>-46.869174956522826</v>
      </c>
      <c r="J6" s="45">
        <f t="shared" si="2"/>
        <v>8.7401545103229772</v>
      </c>
      <c r="K6" s="45">
        <f>E6/H6*100</f>
        <v>8.9856557857045072</v>
      </c>
      <c r="L6" s="46">
        <f t="shared" si="3"/>
        <v>-0.24550127538152999</v>
      </c>
    </row>
    <row r="7" spans="1:12">
      <c r="A7" s="117" t="s">
        <v>16</v>
      </c>
      <c r="B7" s="110" t="s">
        <v>2</v>
      </c>
      <c r="C7" s="13" t="s">
        <v>0</v>
      </c>
      <c r="D7" s="30">
        <f>D9+D11+D13+D15+D17+D19+D21+D23+D25+D27</f>
        <v>2422</v>
      </c>
      <c r="E7" s="31">
        <f>E9+E11+E13+E15+E17+E19+E21+E23+E25+E27</f>
        <v>113409</v>
      </c>
      <c r="F7" s="36">
        <f>(D7-E7)/E7*100</f>
        <v>-97.864367025544709</v>
      </c>
      <c r="G7" s="84">
        <v>52407</v>
      </c>
      <c r="H7" s="71">
        <v>1298640</v>
      </c>
      <c r="I7" s="36">
        <f t="shared" si="1"/>
        <v>-95.964470523008686</v>
      </c>
      <c r="J7" s="47">
        <f t="shared" si="2"/>
        <v>4.6215200259507316</v>
      </c>
      <c r="K7" s="47">
        <f t="shared" si="2"/>
        <v>8.7329051931251147</v>
      </c>
      <c r="L7" s="48">
        <f t="shared" si="3"/>
        <v>-4.1113851671743831</v>
      </c>
    </row>
    <row r="8" spans="1:12">
      <c r="A8" s="118"/>
      <c r="B8" s="111"/>
      <c r="C8" s="14" t="s">
        <v>1</v>
      </c>
      <c r="D8" s="32">
        <f>D10+D12+D14+D16+D18+D20+D22+D24+D26+D28</f>
        <v>160779</v>
      </c>
      <c r="E8" s="33">
        <f>E10+E12+E14+E16+E18+E20+E22+E24+E26+E28</f>
        <v>308528</v>
      </c>
      <c r="F8" s="37">
        <f>(D8-E8)/E8*100</f>
        <v>-47.888360213659695</v>
      </c>
      <c r="G8" s="85">
        <v>1686085</v>
      </c>
      <c r="H8" s="72">
        <v>3249676</v>
      </c>
      <c r="I8" s="37">
        <f t="shared" si="1"/>
        <v>-48.11528903189118</v>
      </c>
      <c r="J8" s="49">
        <f t="shared" si="2"/>
        <v>9.5356402553845161</v>
      </c>
      <c r="K8" s="49">
        <f>E8/H8*100</f>
        <v>9.4941157210749623</v>
      </c>
      <c r="L8" s="50">
        <f t="shared" si="3"/>
        <v>4.1524534309553829E-2</v>
      </c>
    </row>
    <row r="9" spans="1:12">
      <c r="A9" s="118"/>
      <c r="B9" s="120" t="s">
        <v>3</v>
      </c>
      <c r="C9" s="15" t="s">
        <v>0</v>
      </c>
      <c r="D9" s="61">
        <v>180</v>
      </c>
      <c r="E9" s="69">
        <v>6109</v>
      </c>
      <c r="F9" s="38">
        <f t="shared" ref="F9:F34" si="4">(D9-E9)/E9*100</f>
        <v>-97.053527582255683</v>
      </c>
      <c r="G9" s="82">
        <v>8347</v>
      </c>
      <c r="H9" s="69">
        <v>375119</v>
      </c>
      <c r="I9" s="38">
        <f t="shared" si="1"/>
        <v>-97.774839450947567</v>
      </c>
      <c r="J9" s="47">
        <f t="shared" si="2"/>
        <v>2.1564634000239606</v>
      </c>
      <c r="K9" s="47">
        <f t="shared" si="2"/>
        <v>1.6285498735068071</v>
      </c>
      <c r="L9" s="48">
        <f t="shared" si="3"/>
        <v>0.52791352651715351</v>
      </c>
    </row>
    <row r="10" spans="1:12">
      <c r="A10" s="118"/>
      <c r="B10" s="115"/>
      <c r="C10" s="15" t="s">
        <v>1</v>
      </c>
      <c r="D10" s="62">
        <v>7234</v>
      </c>
      <c r="E10" s="70">
        <v>15483</v>
      </c>
      <c r="F10" s="39">
        <f t="shared" si="4"/>
        <v>-53.277788542272162</v>
      </c>
      <c r="G10" s="78">
        <v>423515</v>
      </c>
      <c r="H10" s="70">
        <v>794845</v>
      </c>
      <c r="I10" s="39">
        <f t="shared" si="1"/>
        <v>-46.717284502009825</v>
      </c>
      <c r="J10" s="51">
        <f t="shared" si="2"/>
        <v>1.7080859001452133</v>
      </c>
      <c r="K10" s="51">
        <f>E10/H10*100</f>
        <v>1.9479269543118471</v>
      </c>
      <c r="L10" s="52">
        <f t="shared" si="3"/>
        <v>-0.23984105416663382</v>
      </c>
    </row>
    <row r="11" spans="1:12">
      <c r="A11" s="118"/>
      <c r="B11" s="115" t="s">
        <v>4</v>
      </c>
      <c r="C11" s="15" t="s">
        <v>0</v>
      </c>
      <c r="D11" s="61">
        <v>471</v>
      </c>
      <c r="E11" s="69">
        <v>73532</v>
      </c>
      <c r="F11" s="38">
        <f t="shared" si="4"/>
        <v>-99.359462546918351</v>
      </c>
      <c r="G11" s="82">
        <v>16595</v>
      </c>
      <c r="H11" s="69">
        <v>487623</v>
      </c>
      <c r="I11" s="38">
        <f t="shared" ref="I11:I28" si="5">(G11-H11)/H11*100</f>
        <v>-96.596756100512067</v>
      </c>
      <c r="J11" s="53">
        <f t="shared" si="2"/>
        <v>2.8382042783971073</v>
      </c>
      <c r="K11" s="53">
        <f t="shared" si="2"/>
        <v>15.079682459605065</v>
      </c>
      <c r="L11" s="54">
        <f t="shared" si="3"/>
        <v>-12.241478181207958</v>
      </c>
    </row>
    <row r="12" spans="1:12">
      <c r="A12" s="118"/>
      <c r="B12" s="115"/>
      <c r="C12" s="15" t="s">
        <v>1</v>
      </c>
      <c r="D12" s="62">
        <v>98718</v>
      </c>
      <c r="E12" s="70">
        <v>204772</v>
      </c>
      <c r="F12" s="39">
        <f t="shared" si="4"/>
        <v>-51.791260523899751</v>
      </c>
      <c r="G12" s="78">
        <v>602362</v>
      </c>
      <c r="H12" s="70">
        <v>1333816</v>
      </c>
      <c r="I12" s="39">
        <f t="shared" si="5"/>
        <v>-54.839198210247886</v>
      </c>
      <c r="J12" s="51">
        <f t="shared" si="2"/>
        <v>16.388484001314822</v>
      </c>
      <c r="K12" s="51">
        <f t="shared" si="2"/>
        <v>15.352342452032364</v>
      </c>
      <c r="L12" s="52">
        <f t="shared" si="3"/>
        <v>1.0361415492824584</v>
      </c>
    </row>
    <row r="13" spans="1:12">
      <c r="A13" s="118"/>
      <c r="B13" s="115" t="s">
        <v>5</v>
      </c>
      <c r="C13" s="15" t="s">
        <v>0</v>
      </c>
      <c r="D13" s="61">
        <v>201</v>
      </c>
      <c r="E13" s="69">
        <v>3879</v>
      </c>
      <c r="F13" s="38">
        <f t="shared" si="4"/>
        <v>-94.818252126836811</v>
      </c>
      <c r="G13" s="90">
        <v>262</v>
      </c>
      <c r="H13" s="69">
        <v>46068</v>
      </c>
      <c r="I13" s="38">
        <f t="shared" si="5"/>
        <v>-99.431275505774082</v>
      </c>
      <c r="J13" s="53">
        <f t="shared" si="2"/>
        <v>76.717557251908403</v>
      </c>
      <c r="K13" s="53">
        <f t="shared" si="2"/>
        <v>8.4201615003907264</v>
      </c>
      <c r="L13" s="54">
        <f t="shared" si="3"/>
        <v>68.297395751517683</v>
      </c>
    </row>
    <row r="14" spans="1:12">
      <c r="A14" s="118"/>
      <c r="B14" s="115"/>
      <c r="C14" s="15" t="s">
        <v>1</v>
      </c>
      <c r="D14" s="62">
        <v>9900</v>
      </c>
      <c r="E14" s="70">
        <v>9329</v>
      </c>
      <c r="F14" s="39">
        <f t="shared" si="4"/>
        <v>6.1206988959159609</v>
      </c>
      <c r="G14" s="78">
        <v>88190</v>
      </c>
      <c r="H14" s="70">
        <v>133276</v>
      </c>
      <c r="I14" s="39">
        <f t="shared" si="5"/>
        <v>-33.829046489990695</v>
      </c>
      <c r="J14" s="51">
        <f t="shared" si="2"/>
        <v>11.225762558113164</v>
      </c>
      <c r="K14" s="51">
        <f t="shared" si="2"/>
        <v>6.9997598967556041</v>
      </c>
      <c r="L14" s="52">
        <f t="shared" si="3"/>
        <v>4.2260026613575601</v>
      </c>
    </row>
    <row r="15" spans="1:12">
      <c r="A15" s="118"/>
      <c r="B15" s="115" t="s">
        <v>6</v>
      </c>
      <c r="C15" s="15" t="s">
        <v>0</v>
      </c>
      <c r="D15" s="61">
        <v>154</v>
      </c>
      <c r="E15" s="69">
        <v>6877</v>
      </c>
      <c r="F15" s="38">
        <f t="shared" si="4"/>
        <v>-97.760651446851824</v>
      </c>
      <c r="G15" s="90">
        <v>585</v>
      </c>
      <c r="H15" s="69">
        <v>98510</v>
      </c>
      <c r="I15" s="38">
        <f t="shared" si="5"/>
        <v>-99.406151659729986</v>
      </c>
      <c r="J15" s="53">
        <f t="shared" si="2"/>
        <v>26.324786324786327</v>
      </c>
      <c r="K15" s="53">
        <f t="shared" si="2"/>
        <v>6.9810171556187184</v>
      </c>
      <c r="L15" s="54">
        <f t="shared" si="3"/>
        <v>19.343769169167608</v>
      </c>
    </row>
    <row r="16" spans="1:12">
      <c r="A16" s="118"/>
      <c r="B16" s="115"/>
      <c r="C16" s="15" t="s">
        <v>1</v>
      </c>
      <c r="D16" s="62">
        <v>9815</v>
      </c>
      <c r="E16" s="70">
        <v>17709</v>
      </c>
      <c r="F16" s="39">
        <f t="shared" si="4"/>
        <v>-44.576204189959903</v>
      </c>
      <c r="G16" s="78">
        <v>163981</v>
      </c>
      <c r="H16" s="70">
        <v>281023</v>
      </c>
      <c r="I16" s="39">
        <f t="shared" si="5"/>
        <v>-41.648548339459765</v>
      </c>
      <c r="J16" s="51">
        <f t="shared" si="2"/>
        <v>5.9854495337874507</v>
      </c>
      <c r="K16" s="51">
        <f t="shared" si="2"/>
        <v>6.3016194404016748</v>
      </c>
      <c r="L16" s="52">
        <f t="shared" si="3"/>
        <v>-0.31616990661422406</v>
      </c>
    </row>
    <row r="17" spans="1:12">
      <c r="A17" s="118"/>
      <c r="B17" s="115" t="s">
        <v>7</v>
      </c>
      <c r="C17" s="15" t="s">
        <v>0</v>
      </c>
      <c r="D17" s="61">
        <v>192</v>
      </c>
      <c r="E17" s="69">
        <v>2040</v>
      </c>
      <c r="F17" s="38">
        <f t="shared" si="4"/>
        <v>-90.588235294117652</v>
      </c>
      <c r="G17" s="90">
        <v>219</v>
      </c>
      <c r="H17" s="69">
        <v>22105</v>
      </c>
      <c r="I17" s="38">
        <f t="shared" si="5"/>
        <v>-99.009273919927622</v>
      </c>
      <c r="J17" s="53">
        <f t="shared" si="2"/>
        <v>87.671232876712324</v>
      </c>
      <c r="K17" s="53">
        <f t="shared" si="2"/>
        <v>9.228681293824927</v>
      </c>
      <c r="L17" s="54">
        <f t="shared" si="3"/>
        <v>78.442551582887404</v>
      </c>
    </row>
    <row r="18" spans="1:12">
      <c r="A18" s="118"/>
      <c r="B18" s="115"/>
      <c r="C18" s="15" t="s">
        <v>1</v>
      </c>
      <c r="D18" s="62">
        <v>2253</v>
      </c>
      <c r="E18" s="70">
        <v>5629</v>
      </c>
      <c r="F18" s="39">
        <f t="shared" si="4"/>
        <v>-59.975128797299689</v>
      </c>
      <c r="G18" s="78">
        <v>16866</v>
      </c>
      <c r="H18" s="70">
        <v>41752</v>
      </c>
      <c r="I18" s="39">
        <f t="shared" si="5"/>
        <v>-59.604330331481123</v>
      </c>
      <c r="J18" s="51">
        <f t="shared" si="2"/>
        <v>13.358235503379582</v>
      </c>
      <c r="K18" s="51">
        <f t="shared" si="2"/>
        <v>13.481988886759916</v>
      </c>
      <c r="L18" s="52">
        <f t="shared" si="3"/>
        <v>-0.12375338338033437</v>
      </c>
    </row>
    <row r="19" spans="1:12">
      <c r="A19" s="118"/>
      <c r="B19" s="115" t="s">
        <v>17</v>
      </c>
      <c r="C19" s="15" t="s">
        <v>0</v>
      </c>
      <c r="D19" s="61">
        <v>349</v>
      </c>
      <c r="E19" s="69">
        <v>5854</v>
      </c>
      <c r="F19" s="38">
        <f t="shared" si="4"/>
        <v>-94.038264434574643</v>
      </c>
      <c r="G19" s="90">
        <v>890</v>
      </c>
      <c r="H19" s="69">
        <v>40789</v>
      </c>
      <c r="I19" s="38">
        <f t="shared" si="5"/>
        <v>-97.818039177229153</v>
      </c>
      <c r="J19" s="53">
        <f t="shared" si="2"/>
        <v>39.213483146067418</v>
      </c>
      <c r="K19" s="53">
        <f t="shared" si="2"/>
        <v>14.351908602809582</v>
      </c>
      <c r="L19" s="54">
        <f t="shared" si="3"/>
        <v>24.861574543257838</v>
      </c>
    </row>
    <row r="20" spans="1:12">
      <c r="A20" s="118"/>
      <c r="B20" s="115"/>
      <c r="C20" s="15" t="s">
        <v>1</v>
      </c>
      <c r="D20" s="62">
        <v>8885</v>
      </c>
      <c r="E20" s="70">
        <v>14627</v>
      </c>
      <c r="F20" s="39">
        <f t="shared" si="4"/>
        <v>-39.256170096397078</v>
      </c>
      <c r="G20" s="78">
        <v>46980</v>
      </c>
      <c r="H20" s="70">
        <v>90338</v>
      </c>
      <c r="I20" s="39">
        <f t="shared" si="5"/>
        <v>-47.995306515530558</v>
      </c>
      <c r="J20" s="51">
        <f t="shared" si="2"/>
        <v>18.912303107705405</v>
      </c>
      <c r="K20" s="51">
        <f t="shared" si="2"/>
        <v>16.191414465673361</v>
      </c>
      <c r="L20" s="52">
        <f t="shared" si="3"/>
        <v>2.7208886420320439</v>
      </c>
    </row>
    <row r="21" spans="1:12">
      <c r="A21" s="118"/>
      <c r="B21" s="115" t="s">
        <v>18</v>
      </c>
      <c r="C21" s="15" t="s">
        <v>0</v>
      </c>
      <c r="D21" s="61">
        <v>217</v>
      </c>
      <c r="E21" s="69">
        <v>2375</v>
      </c>
      <c r="F21" s="38">
        <f t="shared" si="4"/>
        <v>-90.863157894736844</v>
      </c>
      <c r="G21" s="82">
        <v>3760</v>
      </c>
      <c r="H21" s="69">
        <v>25626</v>
      </c>
      <c r="I21" s="38">
        <f t="shared" si="5"/>
        <v>-85.327401857488482</v>
      </c>
      <c r="J21" s="53">
        <f t="shared" ref="J21:K27" si="6">D21/G21*100</f>
        <v>5.7712765957446805</v>
      </c>
      <c r="K21" s="53">
        <f t="shared" si="6"/>
        <v>9.2679310075704358</v>
      </c>
      <c r="L21" s="54">
        <f t="shared" si="3"/>
        <v>-3.4966544118257552</v>
      </c>
    </row>
    <row r="22" spans="1:12">
      <c r="A22" s="118"/>
      <c r="B22" s="115"/>
      <c r="C22" s="15" t="s">
        <v>1</v>
      </c>
      <c r="D22" s="62">
        <v>3811</v>
      </c>
      <c r="E22" s="70">
        <v>6033</v>
      </c>
      <c r="F22" s="39">
        <f t="shared" si="4"/>
        <v>-36.830764130614952</v>
      </c>
      <c r="G22" s="78">
        <v>39003</v>
      </c>
      <c r="H22" s="70">
        <v>62583</v>
      </c>
      <c r="I22" s="39">
        <f t="shared" si="5"/>
        <v>-37.677963664253873</v>
      </c>
      <c r="J22" s="51">
        <f t="shared" si="6"/>
        <v>9.7710432530830964</v>
      </c>
      <c r="K22" s="51">
        <f t="shared" si="6"/>
        <v>9.6399980825463789</v>
      </c>
      <c r="L22" s="52">
        <f t="shared" si="3"/>
        <v>0.13104517053671749</v>
      </c>
    </row>
    <row r="23" spans="1:12">
      <c r="A23" s="118"/>
      <c r="B23" s="115" t="s">
        <v>8</v>
      </c>
      <c r="C23" s="15" t="s">
        <v>0</v>
      </c>
      <c r="D23" s="61">
        <v>245</v>
      </c>
      <c r="E23" s="69">
        <v>2366</v>
      </c>
      <c r="F23" s="38">
        <f t="shared" si="4"/>
        <v>-89.644970414201183</v>
      </c>
      <c r="G23" s="82">
        <v>4048</v>
      </c>
      <c r="H23" s="69">
        <v>46991</v>
      </c>
      <c r="I23" s="38">
        <f t="shared" si="5"/>
        <v>-91.3855844736226</v>
      </c>
      <c r="J23" s="53">
        <f t="shared" si="6"/>
        <v>6.0523715415019756</v>
      </c>
      <c r="K23" s="53">
        <f t="shared" si="6"/>
        <v>5.0350067034112911</v>
      </c>
      <c r="L23" s="54">
        <f t="shared" si="3"/>
        <v>1.0173648380906846</v>
      </c>
    </row>
    <row r="24" spans="1:12">
      <c r="A24" s="118"/>
      <c r="B24" s="115"/>
      <c r="C24" s="15" t="s">
        <v>1</v>
      </c>
      <c r="D24" s="62">
        <v>3759</v>
      </c>
      <c r="E24" s="70">
        <v>7567</v>
      </c>
      <c r="F24" s="39">
        <f t="shared" si="4"/>
        <v>-50.323774283071231</v>
      </c>
      <c r="G24" s="78">
        <v>64593</v>
      </c>
      <c r="H24" s="70">
        <v>109355</v>
      </c>
      <c r="I24" s="39">
        <f t="shared" si="5"/>
        <v>-40.932741987106212</v>
      </c>
      <c r="J24" s="51">
        <f t="shared" si="6"/>
        <v>5.8195160466304401</v>
      </c>
      <c r="K24" s="51">
        <f t="shared" si="6"/>
        <v>6.9196653102281553</v>
      </c>
      <c r="L24" s="52">
        <f t="shared" si="3"/>
        <v>-1.1001492635977153</v>
      </c>
    </row>
    <row r="25" spans="1:12">
      <c r="A25" s="118"/>
      <c r="B25" s="115" t="s">
        <v>9</v>
      </c>
      <c r="C25" s="15" t="s">
        <v>0</v>
      </c>
      <c r="D25" s="61">
        <v>169</v>
      </c>
      <c r="E25" s="69">
        <v>4825</v>
      </c>
      <c r="F25" s="38">
        <f t="shared" si="4"/>
        <v>-96.497409326424872</v>
      </c>
      <c r="G25" s="82">
        <v>2371</v>
      </c>
      <c r="H25" s="69">
        <v>53100</v>
      </c>
      <c r="I25" s="38">
        <f t="shared" si="5"/>
        <v>-95.534839924670436</v>
      </c>
      <c r="J25" s="53">
        <f t="shared" si="6"/>
        <v>7.1277941796710254</v>
      </c>
      <c r="K25" s="53">
        <f t="shared" si="6"/>
        <v>9.0866290018832387</v>
      </c>
      <c r="L25" s="54">
        <f t="shared" si="3"/>
        <v>-1.9588348222122134</v>
      </c>
    </row>
    <row r="26" spans="1:12">
      <c r="A26" s="118"/>
      <c r="B26" s="115"/>
      <c r="C26" s="15" t="s">
        <v>1</v>
      </c>
      <c r="D26" s="62">
        <v>10338</v>
      </c>
      <c r="E26" s="73">
        <v>14182</v>
      </c>
      <c r="F26" s="39">
        <f t="shared" si="4"/>
        <v>-27.104780707939639</v>
      </c>
      <c r="G26" s="79">
        <v>72614</v>
      </c>
      <c r="H26" s="58">
        <v>133654</v>
      </c>
      <c r="I26" s="39">
        <f t="shared" si="5"/>
        <v>-45.670163257366035</v>
      </c>
      <c r="J26" s="51">
        <f t="shared" si="6"/>
        <v>14.236924009144241</v>
      </c>
      <c r="K26" s="51">
        <f t="shared" si="6"/>
        <v>10.610980591677016</v>
      </c>
      <c r="L26" s="52">
        <f t="shared" si="3"/>
        <v>3.6259434174672247</v>
      </c>
    </row>
    <row r="27" spans="1:12">
      <c r="A27" s="118"/>
      <c r="B27" s="115" t="s">
        <v>10</v>
      </c>
      <c r="C27" s="15" t="s">
        <v>0</v>
      </c>
      <c r="D27" s="61">
        <v>244</v>
      </c>
      <c r="E27" s="74">
        <v>5552</v>
      </c>
      <c r="F27" s="38">
        <f t="shared" si="4"/>
        <v>-95.60518731988472</v>
      </c>
      <c r="G27" s="80">
        <v>15330</v>
      </c>
      <c r="H27" s="59">
        <v>102709</v>
      </c>
      <c r="I27" s="38">
        <f t="shared" si="5"/>
        <v>-85.074336231488971</v>
      </c>
      <c r="J27" s="53">
        <f t="shared" si="6"/>
        <v>1.5916503587736466</v>
      </c>
      <c r="K27" s="53">
        <f t="shared" si="6"/>
        <v>5.4055632904614006</v>
      </c>
      <c r="L27" s="54">
        <f t="shared" si="3"/>
        <v>-3.8139129316877538</v>
      </c>
    </row>
    <row r="28" spans="1:12">
      <c r="A28" s="119"/>
      <c r="B28" s="116"/>
      <c r="C28" s="14" t="s">
        <v>1</v>
      </c>
      <c r="D28" s="68">
        <v>6066</v>
      </c>
      <c r="E28" s="73">
        <v>13197</v>
      </c>
      <c r="F28" s="37">
        <f t="shared" si="4"/>
        <v>-54.035007956353724</v>
      </c>
      <c r="G28" s="81">
        <v>167981</v>
      </c>
      <c r="H28" s="58">
        <v>269034</v>
      </c>
      <c r="I28" s="39">
        <f t="shared" si="5"/>
        <v>-37.561423463205394</v>
      </c>
      <c r="J28" s="49">
        <f>D28/G28*100</f>
        <v>3.6111226864943058</v>
      </c>
      <c r="K28" s="49">
        <f>E28/H28*100</f>
        <v>4.9053279511139856</v>
      </c>
      <c r="L28" s="50">
        <f>J28-K28</f>
        <v>-1.2942052646196798</v>
      </c>
    </row>
    <row r="29" spans="1:12">
      <c r="A29" s="107" t="s">
        <v>19</v>
      </c>
      <c r="B29" s="110" t="s">
        <v>2</v>
      </c>
      <c r="C29" s="16" t="s">
        <v>0</v>
      </c>
      <c r="D29" s="30">
        <f>D31+D33</f>
        <v>1164</v>
      </c>
      <c r="E29" s="31">
        <f>E31+E33</f>
        <v>13202</v>
      </c>
      <c r="F29" s="40">
        <f t="shared" si="4"/>
        <v>-91.183154067565525</v>
      </c>
      <c r="G29" s="86">
        <v>31090</v>
      </c>
      <c r="H29" s="66">
        <v>237001</v>
      </c>
      <c r="I29" s="36">
        <f t="shared" ref="I29:I34" si="7">(G29-H29)/H29*100</f>
        <v>-86.881911890667126</v>
      </c>
      <c r="J29" s="47">
        <f>D29/G29*100</f>
        <v>3.7439691219041489</v>
      </c>
      <c r="K29" s="47">
        <f t="shared" ref="K29" si="8">E29/H29*100</f>
        <v>5.5704406310521897</v>
      </c>
      <c r="L29" s="48">
        <f>J29-K29</f>
        <v>-1.8264715091480408</v>
      </c>
    </row>
    <row r="30" spans="1:12">
      <c r="A30" s="108"/>
      <c r="B30" s="111"/>
      <c r="C30" s="17" t="s">
        <v>1</v>
      </c>
      <c r="D30" s="32">
        <f>D32+D34</f>
        <v>17644</v>
      </c>
      <c r="E30" s="33">
        <f>E32+E34</f>
        <v>36723</v>
      </c>
      <c r="F30" s="41">
        <f t="shared" si="4"/>
        <v>-51.953816409334749</v>
      </c>
      <c r="G30" s="87">
        <v>355332</v>
      </c>
      <c r="H30" s="67">
        <v>592570</v>
      </c>
      <c r="I30" s="37">
        <f t="shared" si="7"/>
        <v>-40.0354388511062</v>
      </c>
      <c r="J30" s="49">
        <f>D30/G30*100</f>
        <v>4.965497056274133</v>
      </c>
      <c r="K30" s="49">
        <f>E30/H30*100</f>
        <v>6.1972425198710699</v>
      </c>
      <c r="L30" s="50">
        <f>J30-K30</f>
        <v>-1.2317454635969369</v>
      </c>
    </row>
    <row r="31" spans="1:12">
      <c r="A31" s="108"/>
      <c r="B31" s="112" t="s">
        <v>11</v>
      </c>
      <c r="C31" s="18" t="s">
        <v>0</v>
      </c>
      <c r="D31" s="61">
        <v>272</v>
      </c>
      <c r="E31" s="75">
        <v>2771</v>
      </c>
      <c r="F31" s="38">
        <f t="shared" si="4"/>
        <v>-90.184049079754601</v>
      </c>
      <c r="G31" s="82">
        <v>10570</v>
      </c>
      <c r="H31" s="57">
        <v>84275</v>
      </c>
      <c r="I31" s="38">
        <f t="shared" si="7"/>
        <v>-87.457727677247107</v>
      </c>
      <c r="J31" s="47">
        <f>D31/G31*100</f>
        <v>2.5733207190160834</v>
      </c>
      <c r="K31" s="47">
        <f t="shared" ref="K31:K33" si="9">E31/H31*100</f>
        <v>3.2880450904776031</v>
      </c>
      <c r="L31" s="48">
        <f>J31-K31</f>
        <v>-0.71472437146151968</v>
      </c>
    </row>
    <row r="32" spans="1:12">
      <c r="A32" s="108"/>
      <c r="B32" s="113"/>
      <c r="C32" s="18" t="s">
        <v>1</v>
      </c>
      <c r="D32" s="62">
        <v>4400</v>
      </c>
      <c r="E32" s="73">
        <v>8796</v>
      </c>
      <c r="F32" s="39">
        <f t="shared" si="4"/>
        <v>-49.977262391996362</v>
      </c>
      <c r="G32" s="79">
        <v>120264</v>
      </c>
      <c r="H32" s="58">
        <v>204744</v>
      </c>
      <c r="I32" s="39">
        <f t="shared" si="7"/>
        <v>-41.261282381901296</v>
      </c>
      <c r="J32" s="51">
        <f t="shared" ref="J32:J33" si="10">D32/G32*100</f>
        <v>3.6586177077097055</v>
      </c>
      <c r="K32" s="51">
        <f t="shared" si="9"/>
        <v>4.2960965889110305</v>
      </c>
      <c r="L32" s="52">
        <f t="shared" ref="L32:L33" si="11">J32-K32</f>
        <v>-0.63747888120132501</v>
      </c>
    </row>
    <row r="33" spans="1:12" ht="17.25" customHeight="1">
      <c r="A33" s="108"/>
      <c r="B33" s="113" t="s">
        <v>10</v>
      </c>
      <c r="C33" s="18" t="s">
        <v>0</v>
      </c>
      <c r="D33" s="61">
        <v>892</v>
      </c>
      <c r="E33" s="74">
        <v>10431</v>
      </c>
      <c r="F33" s="38">
        <f t="shared" si="4"/>
        <v>-91.448566772121566</v>
      </c>
      <c r="G33" s="80">
        <v>20520</v>
      </c>
      <c r="H33" s="59">
        <v>152726</v>
      </c>
      <c r="I33" s="38">
        <f t="shared" si="7"/>
        <v>-86.564173749066953</v>
      </c>
      <c r="J33" s="53">
        <f t="shared" si="10"/>
        <v>4.3469785575048734</v>
      </c>
      <c r="K33" s="53">
        <f t="shared" si="9"/>
        <v>6.829878344224297</v>
      </c>
      <c r="L33" s="54">
        <f t="shared" si="11"/>
        <v>-2.4828997867194236</v>
      </c>
    </row>
    <row r="34" spans="1:12" ht="17.25" thickBot="1">
      <c r="A34" s="109"/>
      <c r="B34" s="114"/>
      <c r="C34" s="19" t="s">
        <v>1</v>
      </c>
      <c r="D34" s="63">
        <v>13244</v>
      </c>
      <c r="E34" s="76">
        <v>27927</v>
      </c>
      <c r="F34" s="42">
        <f t="shared" si="4"/>
        <v>-52.576359795180295</v>
      </c>
      <c r="G34" s="83">
        <v>235068</v>
      </c>
      <c r="H34" s="60">
        <v>387826</v>
      </c>
      <c r="I34" s="42">
        <f t="shared" si="7"/>
        <v>-39.388282374054349</v>
      </c>
      <c r="J34" s="55">
        <f>D34/G34*100</f>
        <v>5.6341143839229506</v>
      </c>
      <c r="K34" s="55">
        <f>E34/H34*100</f>
        <v>7.2009096863026203</v>
      </c>
      <c r="L34" s="56">
        <f>J34-K34</f>
        <v>-1.5667953023796697</v>
      </c>
    </row>
  </sheetData>
  <mergeCells count="21">
    <mergeCell ref="B25:B26"/>
    <mergeCell ref="A1:L1"/>
    <mergeCell ref="D3:F3"/>
    <mergeCell ref="G3:I3"/>
    <mergeCell ref="J3:L3"/>
    <mergeCell ref="A5:B6"/>
    <mergeCell ref="A7:A28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7:B28"/>
    <mergeCell ref="A29:A34"/>
    <mergeCell ref="B29:B30"/>
    <mergeCell ref="B31:B32"/>
    <mergeCell ref="B33:B34"/>
  </mergeCells>
  <phoneticPr fontId="2" type="noConversion"/>
  <pageMargins left="0.39370078740157483" right="0.39370078740157483" top="0.15748031496062992" bottom="0.15748031496062992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zoomScaleNormal="100" workbookViewId="0">
      <selection sqref="A1:L1"/>
    </sheetView>
  </sheetViews>
  <sheetFormatPr defaultColWidth="9" defaultRowHeight="16.5"/>
  <cols>
    <col min="1" max="2" width="9.875" style="3" bestFit="1" customWidth="1"/>
    <col min="3" max="3" width="10" style="3" bestFit="1" customWidth="1"/>
    <col min="4" max="9" width="10.625" style="3" customWidth="1"/>
    <col min="10" max="16384" width="9" style="3"/>
  </cols>
  <sheetData>
    <row r="1" spans="1:12" ht="26.25">
      <c r="A1" s="123" t="s">
        <v>63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</row>
    <row r="2" spans="1:12" ht="6.95" customHeight="1" thickBot="1">
      <c r="A2" s="4"/>
      <c r="B2" s="4"/>
      <c r="C2" s="4"/>
      <c r="D2" s="4"/>
      <c r="E2" s="2"/>
      <c r="F2" s="2"/>
      <c r="G2" s="2"/>
      <c r="H2" s="2"/>
      <c r="I2" s="2"/>
    </row>
    <row r="3" spans="1:12">
      <c r="A3" s="5"/>
      <c r="B3" s="6"/>
      <c r="C3" s="7"/>
      <c r="D3" s="124" t="s">
        <v>22</v>
      </c>
      <c r="E3" s="121"/>
      <c r="F3" s="125"/>
      <c r="G3" s="126" t="s">
        <v>23</v>
      </c>
      <c r="H3" s="121"/>
      <c r="I3" s="125"/>
      <c r="J3" s="121" t="s">
        <v>25</v>
      </c>
      <c r="K3" s="121"/>
      <c r="L3" s="122"/>
    </row>
    <row r="4" spans="1:12">
      <c r="A4" s="8"/>
      <c r="B4" s="9"/>
      <c r="C4" s="10"/>
      <c r="D4" s="22" t="s">
        <v>29</v>
      </c>
      <c r="E4" s="23" t="s">
        <v>30</v>
      </c>
      <c r="F4" s="21" t="s">
        <v>24</v>
      </c>
      <c r="G4" s="24" t="s">
        <v>29</v>
      </c>
      <c r="H4" s="23" t="s">
        <v>30</v>
      </c>
      <c r="I4" s="25" t="s">
        <v>24</v>
      </c>
      <c r="J4" s="23" t="s">
        <v>29</v>
      </c>
      <c r="K4" s="23" t="s">
        <v>30</v>
      </c>
      <c r="L4" s="20" t="s">
        <v>26</v>
      </c>
    </row>
    <row r="5" spans="1:12">
      <c r="A5" s="127" t="s">
        <v>15</v>
      </c>
      <c r="B5" s="128"/>
      <c r="C5" s="11" t="s">
        <v>0</v>
      </c>
      <c r="D5" s="26">
        <f>D7+D29</f>
        <v>1159</v>
      </c>
      <c r="E5" s="27">
        <f>E7+E29</f>
        <v>139360</v>
      </c>
      <c r="F5" s="34">
        <f t="shared" ref="F5:F6" si="0">(D5-E5)/E5*100</f>
        <v>-99.16834098737084</v>
      </c>
      <c r="G5" s="88">
        <v>29415</v>
      </c>
      <c r="H5" s="64">
        <v>1635066</v>
      </c>
      <c r="I5" s="34">
        <f t="shared" ref="I5:I34" si="1">(G5-H5)/H5*100</f>
        <v>-98.200990051777723</v>
      </c>
      <c r="J5" s="43">
        <f t="shared" ref="J5:K20" si="2">D5/G5*100</f>
        <v>3.9401665816760154</v>
      </c>
      <c r="K5" s="43">
        <f t="shared" si="2"/>
        <v>8.523203344696789</v>
      </c>
      <c r="L5" s="44">
        <f t="shared" ref="L5:L27" si="3">J5-K5</f>
        <v>-4.5830367630207736</v>
      </c>
    </row>
    <row r="6" spans="1:12">
      <c r="A6" s="129"/>
      <c r="B6" s="130"/>
      <c r="C6" s="12" t="s">
        <v>1</v>
      </c>
      <c r="D6" s="28">
        <f>D8+D30</f>
        <v>179582</v>
      </c>
      <c r="E6" s="29">
        <f>E8+E30</f>
        <v>484611</v>
      </c>
      <c r="F6" s="35">
        <f t="shared" si="0"/>
        <v>-62.943061548334647</v>
      </c>
      <c r="G6" s="89">
        <v>2070832</v>
      </c>
      <c r="H6" s="65">
        <v>5477312</v>
      </c>
      <c r="I6" s="35">
        <f t="shared" si="1"/>
        <v>-62.192549922297658</v>
      </c>
      <c r="J6" s="45">
        <f t="shared" si="2"/>
        <v>8.6719733904054017</v>
      </c>
      <c r="K6" s="45">
        <f>E6/H6*100</f>
        <v>8.8476062711052439</v>
      </c>
      <c r="L6" s="46">
        <f t="shared" si="3"/>
        <v>-0.17563288069984218</v>
      </c>
    </row>
    <row r="7" spans="1:12">
      <c r="A7" s="117" t="s">
        <v>16</v>
      </c>
      <c r="B7" s="110" t="s">
        <v>2</v>
      </c>
      <c r="C7" s="13" t="s">
        <v>0</v>
      </c>
      <c r="D7" s="30">
        <f>D9+D11+D13+D15+D17+D19+D21+D23+D25+D27</f>
        <v>649</v>
      </c>
      <c r="E7" s="31">
        <f>E9+E11+E13+E15+E17+E19+E21+E23+E25+E27</f>
        <v>119805</v>
      </c>
      <c r="F7" s="36">
        <f>(D7-E7)/E7*100</f>
        <v>-99.458286382037471</v>
      </c>
      <c r="G7" s="84">
        <v>17116</v>
      </c>
      <c r="H7" s="71">
        <v>1339202</v>
      </c>
      <c r="I7" s="36">
        <f t="shared" si="1"/>
        <v>-98.721925445153161</v>
      </c>
      <c r="J7" s="47">
        <f t="shared" si="2"/>
        <v>3.7917737789203083</v>
      </c>
      <c r="K7" s="47">
        <f t="shared" si="2"/>
        <v>8.9459991845890325</v>
      </c>
      <c r="L7" s="48">
        <f t="shared" si="3"/>
        <v>-5.1542254056687238</v>
      </c>
    </row>
    <row r="8" spans="1:12">
      <c r="A8" s="118"/>
      <c r="B8" s="111"/>
      <c r="C8" s="14" t="s">
        <v>1</v>
      </c>
      <c r="D8" s="32">
        <f>D10+D12+D14+D16+D18+D20+D22+D24+D26+D28</f>
        <v>161428</v>
      </c>
      <c r="E8" s="33">
        <f>E10+E12+E14+E16+E18+E20+E22+E24+E26+E28</f>
        <v>428333</v>
      </c>
      <c r="F8" s="37">
        <f>(D8-E8)/E8*100</f>
        <v>-62.312499854085488</v>
      </c>
      <c r="G8" s="85">
        <v>1703201</v>
      </c>
      <c r="H8" s="72">
        <v>4588878</v>
      </c>
      <c r="I8" s="37">
        <f t="shared" si="1"/>
        <v>-62.884151637938515</v>
      </c>
      <c r="J8" s="49">
        <f t="shared" si="2"/>
        <v>9.4779183431667793</v>
      </c>
      <c r="K8" s="49">
        <f>E8/H8*100</f>
        <v>9.3341553207559667</v>
      </c>
      <c r="L8" s="50">
        <f t="shared" si="3"/>
        <v>0.14376302241081262</v>
      </c>
    </row>
    <row r="9" spans="1:12">
      <c r="A9" s="118"/>
      <c r="B9" s="120" t="s">
        <v>3</v>
      </c>
      <c r="C9" s="15" t="s">
        <v>0</v>
      </c>
      <c r="D9" s="61">
        <v>46</v>
      </c>
      <c r="E9" s="69">
        <v>6751</v>
      </c>
      <c r="F9" s="38">
        <f t="shared" ref="F9:F34" si="4">(D9-E9)/E9*100</f>
        <v>-99.318619463783136</v>
      </c>
      <c r="G9" s="82" t="s">
        <v>43</v>
      </c>
      <c r="H9" s="69" t="s">
        <v>53</v>
      </c>
      <c r="I9" s="38">
        <f t="shared" si="1"/>
        <v>-99.875901438164448</v>
      </c>
      <c r="J9" s="47">
        <f t="shared" si="2"/>
        <v>12.777777777777777</v>
      </c>
      <c r="K9" s="47">
        <f t="shared" si="2"/>
        <v>2.3271927526439891</v>
      </c>
      <c r="L9" s="48">
        <f t="shared" si="3"/>
        <v>10.450585025133787</v>
      </c>
    </row>
    <row r="10" spans="1:12">
      <c r="A10" s="118"/>
      <c r="B10" s="115"/>
      <c r="C10" s="15" t="s">
        <v>1</v>
      </c>
      <c r="D10" s="62">
        <v>7280</v>
      </c>
      <c r="E10" s="70">
        <v>22234</v>
      </c>
      <c r="F10" s="39">
        <f t="shared" si="4"/>
        <v>-67.257353602590626</v>
      </c>
      <c r="G10" s="78">
        <v>423875</v>
      </c>
      <c r="H10" s="70">
        <v>1084937</v>
      </c>
      <c r="I10" s="39">
        <f t="shared" si="1"/>
        <v>-60.930911195765283</v>
      </c>
      <c r="J10" s="51">
        <f t="shared" si="2"/>
        <v>1.7174874668239457</v>
      </c>
      <c r="K10" s="51">
        <f>E10/H10*100</f>
        <v>2.0493355835407954</v>
      </c>
      <c r="L10" s="52">
        <f t="shared" si="3"/>
        <v>-0.33184811671684966</v>
      </c>
    </row>
    <row r="11" spans="1:12">
      <c r="A11" s="118"/>
      <c r="B11" s="115" t="s">
        <v>4</v>
      </c>
      <c r="C11" s="15" t="s">
        <v>0</v>
      </c>
      <c r="D11" s="61">
        <v>276</v>
      </c>
      <c r="E11" s="69">
        <v>72420</v>
      </c>
      <c r="F11" s="38">
        <f t="shared" si="4"/>
        <v>-99.618889809444894</v>
      </c>
      <c r="G11" s="82" t="s">
        <v>44</v>
      </c>
      <c r="H11" s="69" t="s">
        <v>54</v>
      </c>
      <c r="I11" s="38">
        <f t="shared" si="1"/>
        <v>-99.2022301064369</v>
      </c>
      <c r="J11" s="53">
        <f t="shared" si="2"/>
        <v>7.0139771283354513</v>
      </c>
      <c r="K11" s="53">
        <f t="shared" si="2"/>
        <v>14.682209832742016</v>
      </c>
      <c r="L11" s="54">
        <f t="shared" si="3"/>
        <v>-7.6682327044065648</v>
      </c>
    </row>
    <row r="12" spans="1:12">
      <c r="A12" s="118"/>
      <c r="B12" s="115"/>
      <c r="C12" s="15" t="s">
        <v>1</v>
      </c>
      <c r="D12" s="62">
        <v>98994</v>
      </c>
      <c r="E12" s="70">
        <v>277192</v>
      </c>
      <c r="F12" s="39">
        <f t="shared" si="4"/>
        <v>-64.28684810528442</v>
      </c>
      <c r="G12" s="78">
        <v>606297</v>
      </c>
      <c r="H12" s="70">
        <v>1827066</v>
      </c>
      <c r="I12" s="39">
        <f t="shared" si="1"/>
        <v>-66.815812893458698</v>
      </c>
      <c r="J12" s="51">
        <f t="shared" si="2"/>
        <v>16.327641403470576</v>
      </c>
      <c r="K12" s="51">
        <f t="shared" si="2"/>
        <v>15.171427852086349</v>
      </c>
      <c r="L12" s="52">
        <f t="shared" si="3"/>
        <v>1.1562135513842264</v>
      </c>
    </row>
    <row r="13" spans="1:12">
      <c r="A13" s="118"/>
      <c r="B13" s="115" t="s">
        <v>5</v>
      </c>
      <c r="C13" s="15" t="s">
        <v>0</v>
      </c>
      <c r="D13" s="61">
        <v>10</v>
      </c>
      <c r="E13" s="69">
        <v>5509</v>
      </c>
      <c r="F13" s="38">
        <f t="shared" si="4"/>
        <v>-99.818478852786356</v>
      </c>
      <c r="G13" s="90" t="s">
        <v>45</v>
      </c>
      <c r="H13" s="69" t="s">
        <v>55</v>
      </c>
      <c r="I13" s="38">
        <f t="shared" si="1"/>
        <v>-99.954010301692421</v>
      </c>
      <c r="J13" s="53">
        <f t="shared" si="2"/>
        <v>28.571428571428569</v>
      </c>
      <c r="K13" s="53">
        <f t="shared" si="2"/>
        <v>7.2387785136129503</v>
      </c>
      <c r="L13" s="54">
        <f t="shared" si="3"/>
        <v>21.33265005781562</v>
      </c>
    </row>
    <row r="14" spans="1:12">
      <c r="A14" s="118"/>
      <c r="B14" s="115"/>
      <c r="C14" s="15" t="s">
        <v>1</v>
      </c>
      <c r="D14" s="62">
        <v>9910</v>
      </c>
      <c r="E14" s="70">
        <v>14838</v>
      </c>
      <c r="F14" s="39">
        <f t="shared" si="4"/>
        <v>-33.212023183717484</v>
      </c>
      <c r="G14" s="78">
        <v>88225</v>
      </c>
      <c r="H14" s="70">
        <v>209380</v>
      </c>
      <c r="I14" s="39">
        <f t="shared" si="1"/>
        <v>-57.863692807335944</v>
      </c>
      <c r="J14" s="51">
        <f t="shared" si="2"/>
        <v>11.232643808444319</v>
      </c>
      <c r="K14" s="51">
        <f t="shared" si="2"/>
        <v>7.086636737033146</v>
      </c>
      <c r="L14" s="52">
        <f t="shared" si="3"/>
        <v>4.146007071411173</v>
      </c>
    </row>
    <row r="15" spans="1:12">
      <c r="A15" s="118"/>
      <c r="B15" s="115" t="s">
        <v>6</v>
      </c>
      <c r="C15" s="15" t="s">
        <v>0</v>
      </c>
      <c r="D15" s="61">
        <v>32</v>
      </c>
      <c r="E15" s="69">
        <v>10263</v>
      </c>
      <c r="F15" s="38">
        <f t="shared" si="4"/>
        <v>-99.688200331287149</v>
      </c>
      <c r="G15" s="90" t="s">
        <v>46</v>
      </c>
      <c r="H15" s="69" t="s">
        <v>56</v>
      </c>
      <c r="I15" s="38">
        <f t="shared" si="1"/>
        <v>-99.862919201924441</v>
      </c>
      <c r="J15" s="53">
        <f t="shared" si="2"/>
        <v>20.64516129032258</v>
      </c>
      <c r="K15" s="53">
        <f t="shared" si="2"/>
        <v>9.0765176170935344</v>
      </c>
      <c r="L15" s="54">
        <f t="shared" si="3"/>
        <v>11.568643673229046</v>
      </c>
    </row>
    <row r="16" spans="1:12">
      <c r="A16" s="118"/>
      <c r="B16" s="115"/>
      <c r="C16" s="15" t="s">
        <v>1</v>
      </c>
      <c r="D16" s="62">
        <v>9847</v>
      </c>
      <c r="E16" s="70">
        <v>27972</v>
      </c>
      <c r="F16" s="39">
        <f t="shared" si="4"/>
        <v>-64.796939796939796</v>
      </c>
      <c r="G16" s="78">
        <v>164136</v>
      </c>
      <c r="H16" s="70">
        <v>394095</v>
      </c>
      <c r="I16" s="39">
        <f t="shared" si="1"/>
        <v>-58.351158984508814</v>
      </c>
      <c r="J16" s="51">
        <f t="shared" si="2"/>
        <v>5.9992932689964418</v>
      </c>
      <c r="K16" s="51">
        <f t="shared" si="2"/>
        <v>7.097780991892817</v>
      </c>
      <c r="L16" s="52">
        <f t="shared" si="3"/>
        <v>-1.0984877228963752</v>
      </c>
    </row>
    <row r="17" spans="1:12">
      <c r="A17" s="118"/>
      <c r="B17" s="115" t="s">
        <v>7</v>
      </c>
      <c r="C17" s="15" t="s">
        <v>0</v>
      </c>
      <c r="D17" s="61">
        <v>9</v>
      </c>
      <c r="E17" s="69">
        <v>2156</v>
      </c>
      <c r="F17" s="38">
        <f t="shared" si="4"/>
        <v>-99.582560296846012</v>
      </c>
      <c r="G17" s="90" t="s">
        <v>47</v>
      </c>
      <c r="H17" s="69" t="s">
        <v>57</v>
      </c>
      <c r="I17" s="38">
        <f t="shared" si="1"/>
        <v>-99.794053288711552</v>
      </c>
      <c r="J17" s="53">
        <f t="shared" si="2"/>
        <v>18.75</v>
      </c>
      <c r="K17" s="53">
        <f t="shared" si="2"/>
        <v>9.2504397820397308</v>
      </c>
      <c r="L17" s="54">
        <f t="shared" si="3"/>
        <v>9.4995602179602692</v>
      </c>
    </row>
    <row r="18" spans="1:12">
      <c r="A18" s="118"/>
      <c r="B18" s="115"/>
      <c r="C18" s="15" t="s">
        <v>1</v>
      </c>
      <c r="D18" s="62">
        <v>2262</v>
      </c>
      <c r="E18" s="70">
        <v>7785</v>
      </c>
      <c r="F18" s="39">
        <f t="shared" si="4"/>
        <v>-70.944123314065507</v>
      </c>
      <c r="G18" s="78">
        <v>16914</v>
      </c>
      <c r="H18" s="70">
        <v>65059</v>
      </c>
      <c r="I18" s="39">
        <f t="shared" si="1"/>
        <v>-74.002059668915905</v>
      </c>
      <c r="J18" s="51">
        <f t="shared" si="2"/>
        <v>13.373536715147216</v>
      </c>
      <c r="K18" s="51">
        <f t="shared" si="2"/>
        <v>11.966061574878188</v>
      </c>
      <c r="L18" s="52">
        <f t="shared" si="3"/>
        <v>1.4074751402690282</v>
      </c>
    </row>
    <row r="19" spans="1:12">
      <c r="A19" s="118"/>
      <c r="B19" s="115" t="s">
        <v>17</v>
      </c>
      <c r="C19" s="15" t="s">
        <v>0</v>
      </c>
      <c r="D19" s="61">
        <v>19</v>
      </c>
      <c r="E19" s="69">
        <v>6935</v>
      </c>
      <c r="F19" s="38">
        <f t="shared" si="4"/>
        <v>-99.726027397260282</v>
      </c>
      <c r="G19" s="90" t="s">
        <v>48</v>
      </c>
      <c r="H19" s="69" t="s">
        <v>58</v>
      </c>
      <c r="I19" s="38">
        <f t="shared" si="1"/>
        <v>-99.652380734574393</v>
      </c>
      <c r="J19" s="53">
        <f t="shared" si="2"/>
        <v>12.5</v>
      </c>
      <c r="K19" s="53">
        <f t="shared" si="2"/>
        <v>15.860128985043223</v>
      </c>
      <c r="L19" s="54">
        <f t="shared" si="3"/>
        <v>-3.3601289850432234</v>
      </c>
    </row>
    <row r="20" spans="1:12">
      <c r="A20" s="118"/>
      <c r="B20" s="115"/>
      <c r="C20" s="15" t="s">
        <v>1</v>
      </c>
      <c r="D20" s="62">
        <v>8904</v>
      </c>
      <c r="E20" s="70">
        <v>21562</v>
      </c>
      <c r="F20" s="39">
        <f t="shared" si="4"/>
        <v>-58.705129394304798</v>
      </c>
      <c r="G20" s="78">
        <v>47132</v>
      </c>
      <c r="H20" s="70">
        <v>134064</v>
      </c>
      <c r="I20" s="39">
        <f t="shared" si="1"/>
        <v>-64.843656760949997</v>
      </c>
      <c r="J20" s="51">
        <f t="shared" si="2"/>
        <v>18.891623525417973</v>
      </c>
      <c r="K20" s="51">
        <f t="shared" si="2"/>
        <v>16.083363169829333</v>
      </c>
      <c r="L20" s="52">
        <f t="shared" si="3"/>
        <v>2.8082603555886401</v>
      </c>
    </row>
    <row r="21" spans="1:12">
      <c r="A21" s="118"/>
      <c r="B21" s="115" t="s">
        <v>18</v>
      </c>
      <c r="C21" s="15" t="s">
        <v>0</v>
      </c>
      <c r="D21" s="61">
        <v>41</v>
      </c>
      <c r="E21" s="69">
        <v>2143</v>
      </c>
      <c r="F21" s="38">
        <f t="shared" si="4"/>
        <v>-98.086794213719088</v>
      </c>
      <c r="G21" s="82" t="s">
        <v>49</v>
      </c>
      <c r="H21" s="69" t="s">
        <v>59</v>
      </c>
      <c r="I21" s="38">
        <f t="shared" si="1"/>
        <v>-94.068794348808353</v>
      </c>
      <c r="J21" s="53">
        <f t="shared" ref="J21:K27" si="5">D21/G21*100</f>
        <v>2.1995708154506439</v>
      </c>
      <c r="K21" s="53">
        <f t="shared" si="5"/>
        <v>6.818977312501989</v>
      </c>
      <c r="L21" s="54">
        <f t="shared" si="3"/>
        <v>-4.6194064970513455</v>
      </c>
    </row>
    <row r="22" spans="1:12">
      <c r="A22" s="118"/>
      <c r="B22" s="115"/>
      <c r="C22" s="15" t="s">
        <v>1</v>
      </c>
      <c r="D22" s="62">
        <v>3852</v>
      </c>
      <c r="E22" s="70">
        <v>8176</v>
      </c>
      <c r="F22" s="39">
        <f t="shared" si="4"/>
        <v>-52.886497064579252</v>
      </c>
      <c r="G22" s="78">
        <v>40867</v>
      </c>
      <c r="H22" s="70">
        <v>94010</v>
      </c>
      <c r="I22" s="39">
        <f t="shared" si="1"/>
        <v>-56.529092649718116</v>
      </c>
      <c r="J22" s="51">
        <f t="shared" si="5"/>
        <v>9.4256979959380427</v>
      </c>
      <c r="K22" s="51">
        <f t="shared" si="5"/>
        <v>8.6969471332836932</v>
      </c>
      <c r="L22" s="52">
        <f t="shared" si="3"/>
        <v>0.72875086265434952</v>
      </c>
    </row>
    <row r="23" spans="1:12">
      <c r="A23" s="118"/>
      <c r="B23" s="115" t="s">
        <v>8</v>
      </c>
      <c r="C23" s="15" t="s">
        <v>0</v>
      </c>
      <c r="D23" s="61">
        <v>57</v>
      </c>
      <c r="E23" s="69">
        <v>3135</v>
      </c>
      <c r="F23" s="38">
        <f t="shared" si="4"/>
        <v>-98.181818181818187</v>
      </c>
      <c r="G23" s="82" t="s">
        <v>50</v>
      </c>
      <c r="H23" s="69" t="s">
        <v>60</v>
      </c>
      <c r="I23" s="38">
        <f t="shared" si="1"/>
        <v>-89.556586300242202</v>
      </c>
      <c r="J23" s="53">
        <f t="shared" si="5"/>
        <v>0.86402910413824474</v>
      </c>
      <c r="K23" s="53">
        <f t="shared" si="5"/>
        <v>4.9628773607307375</v>
      </c>
      <c r="L23" s="54">
        <f t="shared" si="3"/>
        <v>-4.0988482565924924</v>
      </c>
    </row>
    <row r="24" spans="1:12">
      <c r="A24" s="118"/>
      <c r="B24" s="115"/>
      <c r="C24" s="15" t="s">
        <v>1</v>
      </c>
      <c r="D24" s="62">
        <v>3816</v>
      </c>
      <c r="E24" s="70">
        <v>10702</v>
      </c>
      <c r="F24" s="39">
        <f t="shared" si="4"/>
        <v>-64.343113436740794</v>
      </c>
      <c r="G24" s="78">
        <v>71190</v>
      </c>
      <c r="H24" s="70">
        <v>172524</v>
      </c>
      <c r="I24" s="39">
        <f t="shared" si="1"/>
        <v>-58.736175836405366</v>
      </c>
      <c r="J24" s="51">
        <f t="shared" si="5"/>
        <v>5.3603034134007581</v>
      </c>
      <c r="K24" s="51">
        <f t="shared" si="5"/>
        <v>6.2031949178085366</v>
      </c>
      <c r="L24" s="52">
        <f t="shared" si="3"/>
        <v>-0.84289150440777849</v>
      </c>
    </row>
    <row r="25" spans="1:12">
      <c r="A25" s="118"/>
      <c r="B25" s="115" t="s">
        <v>9</v>
      </c>
      <c r="C25" s="15" t="s">
        <v>0</v>
      </c>
      <c r="D25" s="61">
        <v>42</v>
      </c>
      <c r="E25" s="69">
        <v>5528</v>
      </c>
      <c r="F25" s="38">
        <f t="shared" si="4"/>
        <v>-99.240231548480466</v>
      </c>
      <c r="G25" s="82" t="s">
        <v>51</v>
      </c>
      <c r="H25" s="69" t="s">
        <v>61</v>
      </c>
      <c r="I25" s="38">
        <f t="shared" si="1"/>
        <v>-99.571178613429709</v>
      </c>
      <c r="J25" s="53">
        <f t="shared" si="5"/>
        <v>14.046822742474916</v>
      </c>
      <c r="K25" s="53">
        <f t="shared" si="5"/>
        <v>7.9281760032125757</v>
      </c>
      <c r="L25" s="54">
        <f t="shared" si="3"/>
        <v>6.1186467392623403</v>
      </c>
    </row>
    <row r="26" spans="1:12">
      <c r="A26" s="118"/>
      <c r="B26" s="115"/>
      <c r="C26" s="15" t="s">
        <v>1</v>
      </c>
      <c r="D26" s="62">
        <v>10380</v>
      </c>
      <c r="E26" s="73">
        <v>19710</v>
      </c>
      <c r="F26" s="39">
        <f t="shared" si="4"/>
        <v>-47.336377473363775</v>
      </c>
      <c r="G26" s="79">
        <v>72913</v>
      </c>
      <c r="H26" s="58">
        <v>203380</v>
      </c>
      <c r="I26" s="39">
        <f t="shared" si="1"/>
        <v>-64.149375553151728</v>
      </c>
      <c r="J26" s="51">
        <f t="shared" si="5"/>
        <v>14.236144446120718</v>
      </c>
      <c r="K26" s="51">
        <f t="shared" si="5"/>
        <v>9.6912184088897622</v>
      </c>
      <c r="L26" s="52">
        <f t="shared" si="3"/>
        <v>4.5449260372309563</v>
      </c>
    </row>
    <row r="27" spans="1:12">
      <c r="A27" s="118"/>
      <c r="B27" s="115" t="s">
        <v>10</v>
      </c>
      <c r="C27" s="15" t="s">
        <v>0</v>
      </c>
      <c r="D27" s="61">
        <v>117</v>
      </c>
      <c r="E27" s="74">
        <v>4965</v>
      </c>
      <c r="F27" s="38">
        <f t="shared" si="4"/>
        <v>-97.643504531722058</v>
      </c>
      <c r="G27" s="80">
        <v>3671</v>
      </c>
      <c r="H27" s="59">
        <v>135329</v>
      </c>
      <c r="I27" s="38">
        <f t="shared" si="1"/>
        <v>-97.287351565444212</v>
      </c>
      <c r="J27" s="53">
        <f t="shared" si="5"/>
        <v>3.1871424679923726</v>
      </c>
      <c r="K27" s="53">
        <f t="shared" si="5"/>
        <v>3.668836686888989</v>
      </c>
      <c r="L27" s="54">
        <f t="shared" si="3"/>
        <v>-0.48169421889661646</v>
      </c>
    </row>
    <row r="28" spans="1:12">
      <c r="A28" s="119"/>
      <c r="B28" s="116"/>
      <c r="C28" s="14" t="s">
        <v>1</v>
      </c>
      <c r="D28" s="68">
        <v>6183</v>
      </c>
      <c r="E28" s="73">
        <v>18162</v>
      </c>
      <c r="F28" s="37">
        <f t="shared" si="4"/>
        <v>-65.956392467789897</v>
      </c>
      <c r="G28" s="81">
        <v>171652</v>
      </c>
      <c r="H28" s="58">
        <v>404363</v>
      </c>
      <c r="I28" s="39">
        <f t="shared" si="1"/>
        <v>-57.550023122788183</v>
      </c>
      <c r="J28" s="49">
        <f>D28/G28*100</f>
        <v>3.6020553212313282</v>
      </c>
      <c r="K28" s="49">
        <f>E28/H28*100</f>
        <v>4.4915088670328398</v>
      </c>
      <c r="L28" s="50">
        <f>J28-K28</f>
        <v>-0.88945354580151159</v>
      </c>
    </row>
    <row r="29" spans="1:12">
      <c r="A29" s="107" t="s">
        <v>19</v>
      </c>
      <c r="B29" s="110" t="s">
        <v>2</v>
      </c>
      <c r="C29" s="16" t="s">
        <v>0</v>
      </c>
      <c r="D29" s="30">
        <f>D31+D33</f>
        <v>510</v>
      </c>
      <c r="E29" s="31">
        <f>E31+E33</f>
        <v>19555</v>
      </c>
      <c r="F29" s="40">
        <f t="shared" si="4"/>
        <v>-97.391971362822801</v>
      </c>
      <c r="G29" s="86">
        <v>12299</v>
      </c>
      <c r="H29" s="66">
        <v>295864</v>
      </c>
      <c r="I29" s="36">
        <f t="shared" si="1"/>
        <v>-95.843022469783406</v>
      </c>
      <c r="J29" s="47">
        <f>D29/G29*100</f>
        <v>4.1466785917554274</v>
      </c>
      <c r="K29" s="47">
        <f t="shared" ref="K29" si="6">E29/H29*100</f>
        <v>6.6094556958602597</v>
      </c>
      <c r="L29" s="48">
        <f>J29-K29</f>
        <v>-2.4627771041048323</v>
      </c>
    </row>
    <row r="30" spans="1:12">
      <c r="A30" s="108"/>
      <c r="B30" s="111"/>
      <c r="C30" s="17" t="s">
        <v>1</v>
      </c>
      <c r="D30" s="32">
        <f>D32+D34</f>
        <v>18154</v>
      </c>
      <c r="E30" s="33">
        <f>E32+E34</f>
        <v>56278</v>
      </c>
      <c r="F30" s="41">
        <f t="shared" si="4"/>
        <v>-67.74227939869931</v>
      </c>
      <c r="G30" s="87">
        <v>367631</v>
      </c>
      <c r="H30" s="67">
        <v>888434</v>
      </c>
      <c r="I30" s="37">
        <f t="shared" si="1"/>
        <v>-58.620336457181963</v>
      </c>
      <c r="J30" s="49">
        <f>D30/G30*100</f>
        <v>4.9381036963694571</v>
      </c>
      <c r="K30" s="49">
        <f>E30/H30*100</f>
        <v>6.334516688915552</v>
      </c>
      <c r="L30" s="50">
        <f>J30-K30</f>
        <v>-1.3964129925460949</v>
      </c>
    </row>
    <row r="31" spans="1:12">
      <c r="A31" s="108"/>
      <c r="B31" s="112" t="s">
        <v>11</v>
      </c>
      <c r="C31" s="18" t="s">
        <v>0</v>
      </c>
      <c r="D31" s="61">
        <v>121</v>
      </c>
      <c r="E31" s="75">
        <v>5769</v>
      </c>
      <c r="F31" s="38">
        <f t="shared" si="4"/>
        <v>-97.902582769977471</v>
      </c>
      <c r="G31" s="82" t="s">
        <v>52</v>
      </c>
      <c r="H31" s="57" t="s">
        <v>62</v>
      </c>
      <c r="I31" s="38">
        <f t="shared" si="1"/>
        <v>-93.740977722289415</v>
      </c>
      <c r="J31" s="47">
        <f>D31/G31*100</f>
        <v>1.8856163316191368</v>
      </c>
      <c r="K31" s="47">
        <f t="shared" ref="K31:K33" si="7">E31/H31*100</f>
        <v>5.6269751472825877</v>
      </c>
      <c r="L31" s="48">
        <f>J31-K31</f>
        <v>-3.741358815663451</v>
      </c>
    </row>
    <row r="32" spans="1:12">
      <c r="A32" s="108"/>
      <c r="B32" s="113"/>
      <c r="C32" s="18" t="s">
        <v>1</v>
      </c>
      <c r="D32" s="62">
        <v>4521</v>
      </c>
      <c r="E32" s="73">
        <v>14565</v>
      </c>
      <c r="F32" s="39">
        <f t="shared" si="4"/>
        <v>-68.959835221421216</v>
      </c>
      <c r="G32" s="79">
        <v>126681</v>
      </c>
      <c r="H32" s="58">
        <v>307268</v>
      </c>
      <c r="I32" s="39">
        <f t="shared" si="1"/>
        <v>-58.771821341630101</v>
      </c>
      <c r="J32" s="51">
        <f t="shared" ref="J32:J33" si="8">D32/G32*100</f>
        <v>3.5688066876642908</v>
      </c>
      <c r="K32" s="51">
        <f t="shared" si="7"/>
        <v>4.7401616829608031</v>
      </c>
      <c r="L32" s="52">
        <f t="shared" ref="L32:L33" si="9">J32-K32</f>
        <v>-1.1713549952965123</v>
      </c>
    </row>
    <row r="33" spans="1:12" ht="17.25" customHeight="1">
      <c r="A33" s="108"/>
      <c r="B33" s="113" t="s">
        <v>10</v>
      </c>
      <c r="C33" s="18" t="s">
        <v>0</v>
      </c>
      <c r="D33" s="61">
        <v>389</v>
      </c>
      <c r="E33" s="74">
        <v>13786</v>
      </c>
      <c r="F33" s="38">
        <f t="shared" si="4"/>
        <v>-97.178296822863771</v>
      </c>
      <c r="G33" s="80">
        <v>5882</v>
      </c>
      <c r="H33" s="59">
        <v>193340</v>
      </c>
      <c r="I33" s="38">
        <f t="shared" si="1"/>
        <v>-96.957691114099504</v>
      </c>
      <c r="J33" s="53">
        <f t="shared" si="8"/>
        <v>6.6133968038082287</v>
      </c>
      <c r="K33" s="53">
        <f t="shared" si="7"/>
        <v>7.1304437778007657</v>
      </c>
      <c r="L33" s="54">
        <f t="shared" si="9"/>
        <v>-0.51704697399253696</v>
      </c>
    </row>
    <row r="34" spans="1:12" ht="17.25" thickBot="1">
      <c r="A34" s="109"/>
      <c r="B34" s="114"/>
      <c r="C34" s="19" t="s">
        <v>1</v>
      </c>
      <c r="D34" s="63">
        <v>13633</v>
      </c>
      <c r="E34" s="76">
        <v>41713</v>
      </c>
      <c r="F34" s="42">
        <f t="shared" si="4"/>
        <v>-67.317143336609689</v>
      </c>
      <c r="G34" s="83">
        <v>240950</v>
      </c>
      <c r="H34" s="60">
        <v>581166</v>
      </c>
      <c r="I34" s="42">
        <f t="shared" si="1"/>
        <v>-58.540244955830175</v>
      </c>
      <c r="J34" s="55">
        <f>D34/G34*100</f>
        <v>5.6580203361693293</v>
      </c>
      <c r="K34" s="55">
        <f>E34/H34*100</f>
        <v>7.177467367327063</v>
      </c>
      <c r="L34" s="56">
        <f>J34-K34</f>
        <v>-1.5194470311577337</v>
      </c>
    </row>
  </sheetData>
  <mergeCells count="21">
    <mergeCell ref="B27:B28"/>
    <mergeCell ref="A29:A34"/>
    <mergeCell ref="B29:B30"/>
    <mergeCell ref="B31:B32"/>
    <mergeCell ref="B33:B34"/>
    <mergeCell ref="B25:B26"/>
    <mergeCell ref="A1:L1"/>
    <mergeCell ref="D3:F3"/>
    <mergeCell ref="G3:I3"/>
    <mergeCell ref="J3:L3"/>
    <mergeCell ref="A5:B6"/>
    <mergeCell ref="A7:A28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</mergeCells>
  <phoneticPr fontId="2" type="noConversion"/>
  <pageMargins left="0.39370078740157483" right="0.39370078740157483" top="0.15748031496062992" bottom="0.15748031496062992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zoomScaleNormal="100" workbookViewId="0">
      <selection activeCell="M24" sqref="M24"/>
    </sheetView>
  </sheetViews>
  <sheetFormatPr defaultColWidth="9" defaultRowHeight="16.5"/>
  <cols>
    <col min="1" max="2" width="9.875" style="3" bestFit="1" customWidth="1"/>
    <col min="3" max="3" width="10" style="3" bestFit="1" customWidth="1"/>
    <col min="4" max="9" width="10.625" style="3" customWidth="1"/>
    <col min="10" max="16384" width="9" style="3"/>
  </cols>
  <sheetData>
    <row r="1" spans="1:12" ht="26.25">
      <c r="A1" s="123" t="s">
        <v>64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</row>
    <row r="2" spans="1:12" ht="6.95" customHeight="1" thickBot="1">
      <c r="A2" s="4"/>
      <c r="B2" s="4"/>
      <c r="C2" s="4"/>
      <c r="D2" s="4"/>
      <c r="E2" s="2"/>
      <c r="F2" s="2"/>
      <c r="G2" s="2"/>
      <c r="H2" s="2"/>
      <c r="I2" s="2"/>
    </row>
    <row r="3" spans="1:12">
      <c r="A3" s="5"/>
      <c r="B3" s="6"/>
      <c r="C3" s="7"/>
      <c r="D3" s="124" t="s">
        <v>22</v>
      </c>
      <c r="E3" s="121"/>
      <c r="F3" s="125"/>
      <c r="G3" s="126" t="s">
        <v>23</v>
      </c>
      <c r="H3" s="121"/>
      <c r="I3" s="125"/>
      <c r="J3" s="121" t="s">
        <v>25</v>
      </c>
      <c r="K3" s="121"/>
      <c r="L3" s="122"/>
    </row>
    <row r="4" spans="1:12">
      <c r="A4" s="8"/>
      <c r="B4" s="9"/>
      <c r="C4" s="10"/>
      <c r="D4" s="22" t="s">
        <v>29</v>
      </c>
      <c r="E4" s="23" t="s">
        <v>30</v>
      </c>
      <c r="F4" s="21" t="s">
        <v>24</v>
      </c>
      <c r="G4" s="24" t="s">
        <v>29</v>
      </c>
      <c r="H4" s="23" t="s">
        <v>30</v>
      </c>
      <c r="I4" s="25" t="s">
        <v>24</v>
      </c>
      <c r="J4" s="23" t="s">
        <v>29</v>
      </c>
      <c r="K4" s="23" t="s">
        <v>30</v>
      </c>
      <c r="L4" s="20" t="s">
        <v>26</v>
      </c>
    </row>
    <row r="5" spans="1:12">
      <c r="A5" s="127" t="s">
        <v>15</v>
      </c>
      <c r="B5" s="128"/>
      <c r="C5" s="11" t="s">
        <v>0</v>
      </c>
      <c r="D5" s="26">
        <f>D7+D29</f>
        <v>2486</v>
      </c>
      <c r="E5" s="27">
        <f>E7+E29</f>
        <v>147807</v>
      </c>
      <c r="F5" s="34">
        <f t="shared" ref="F5:F6" si="0">(D5-E5)/E5*100</f>
        <v>-98.318076951700533</v>
      </c>
      <c r="G5" s="88">
        <v>30861</v>
      </c>
      <c r="H5" s="64">
        <v>1485684</v>
      </c>
      <c r="I5" s="34">
        <f t="shared" ref="I5:I34" si="1">(G5-H5)/H5*100</f>
        <v>-97.922774964258892</v>
      </c>
      <c r="J5" s="43">
        <f t="shared" ref="J5:K20" si="2">D5/G5*100</f>
        <v>8.0554745471630849</v>
      </c>
      <c r="K5" s="43">
        <f t="shared" si="2"/>
        <v>9.9487508783832901</v>
      </c>
      <c r="L5" s="44">
        <f t="shared" ref="L5:L27" si="3">J5-K5</f>
        <v>-1.8932763312202052</v>
      </c>
    </row>
    <row r="6" spans="1:12">
      <c r="A6" s="129"/>
      <c r="B6" s="130"/>
      <c r="C6" s="12" t="s">
        <v>1</v>
      </c>
      <c r="D6" s="28">
        <f>D8+D30</f>
        <v>182068</v>
      </c>
      <c r="E6" s="29">
        <f>E8+E30</f>
        <v>632418</v>
      </c>
      <c r="F6" s="35">
        <f t="shared" si="0"/>
        <v>-71.210813101461383</v>
      </c>
      <c r="G6" s="89">
        <v>2101693</v>
      </c>
      <c r="H6" s="65">
        <v>6962996</v>
      </c>
      <c r="I6" s="35">
        <f t="shared" si="1"/>
        <v>-69.816254382452613</v>
      </c>
      <c r="J6" s="45">
        <f t="shared" si="2"/>
        <v>8.6629207976616946</v>
      </c>
      <c r="K6" s="45">
        <f>E6/H6*100</f>
        <v>9.0825558423414297</v>
      </c>
      <c r="L6" s="46">
        <f t="shared" si="3"/>
        <v>-0.419635044679735</v>
      </c>
    </row>
    <row r="7" spans="1:12">
      <c r="A7" s="117" t="s">
        <v>16</v>
      </c>
      <c r="B7" s="110" t="s">
        <v>2</v>
      </c>
      <c r="C7" s="13" t="s">
        <v>0</v>
      </c>
      <c r="D7" s="30">
        <f>D9+D11+D13+D15+D17+D19+D21+D23+D25+D27</f>
        <v>1352</v>
      </c>
      <c r="E7" s="31">
        <f>E9+E11+E13+E15+E17+E19+E21+E23+E25+E27</f>
        <v>131836</v>
      </c>
      <c r="F7" s="36">
        <f>(D7-E7)/E7*100</f>
        <v>-98.974483449133771</v>
      </c>
      <c r="G7" s="84">
        <v>13302</v>
      </c>
      <c r="H7" s="71">
        <v>1223905</v>
      </c>
      <c r="I7" s="36">
        <f t="shared" si="1"/>
        <v>-98.91315093900262</v>
      </c>
      <c r="J7" s="47">
        <f t="shared" si="2"/>
        <v>10.163885130055631</v>
      </c>
      <c r="K7" s="47">
        <f t="shared" si="2"/>
        <v>10.771751075451117</v>
      </c>
      <c r="L7" s="48">
        <f t="shared" si="3"/>
        <v>-0.60786594539548666</v>
      </c>
    </row>
    <row r="8" spans="1:12">
      <c r="A8" s="118"/>
      <c r="B8" s="111"/>
      <c r="C8" s="14" t="s">
        <v>1</v>
      </c>
      <c r="D8" s="32">
        <f>D10+D12+D14+D16+D18+D20+D22+D24+D26+D28</f>
        <v>162780</v>
      </c>
      <c r="E8" s="33">
        <f>E10+E12+E14+E16+E18+E20+E22+E24+E26+E28</f>
        <v>560169</v>
      </c>
      <c r="F8" s="37">
        <f>(D8-E8)/E8*100</f>
        <v>-70.940912474628192</v>
      </c>
      <c r="G8" s="85">
        <v>1716503</v>
      </c>
      <c r="H8" s="72">
        <v>5812783</v>
      </c>
      <c r="I8" s="37">
        <f t="shared" si="1"/>
        <v>-70.470203343217875</v>
      </c>
      <c r="J8" s="49">
        <f t="shared" si="2"/>
        <v>9.4832342267971566</v>
      </c>
      <c r="K8" s="49">
        <f>E8/H8*100</f>
        <v>9.6368469285710479</v>
      </c>
      <c r="L8" s="50">
        <f t="shared" si="3"/>
        <v>-0.1536127017738913</v>
      </c>
    </row>
    <row r="9" spans="1:12">
      <c r="A9" s="118"/>
      <c r="B9" s="120" t="s">
        <v>3</v>
      </c>
      <c r="C9" s="15" t="s">
        <v>0</v>
      </c>
      <c r="D9" s="61">
        <v>30</v>
      </c>
      <c r="E9" s="69">
        <v>9658</v>
      </c>
      <c r="F9" s="38">
        <f t="shared" ref="F9:F34" si="4">(D9-E9)/E9*100</f>
        <v>-99.689376682542971</v>
      </c>
      <c r="G9" s="82">
        <v>413</v>
      </c>
      <c r="H9" s="92">
        <v>286273</v>
      </c>
      <c r="I9" s="38">
        <f t="shared" si="1"/>
        <v>-99.855732115847459</v>
      </c>
      <c r="J9" s="47">
        <f t="shared" si="2"/>
        <v>7.2639225181598057</v>
      </c>
      <c r="K9" s="47">
        <f t="shared" si="2"/>
        <v>3.3737027243225874</v>
      </c>
      <c r="L9" s="48">
        <f t="shared" si="3"/>
        <v>3.8902197938372183</v>
      </c>
    </row>
    <row r="10" spans="1:12">
      <c r="A10" s="118"/>
      <c r="B10" s="115"/>
      <c r="C10" s="15" t="s">
        <v>1</v>
      </c>
      <c r="D10" s="62">
        <v>7310</v>
      </c>
      <c r="E10" s="70">
        <v>31892</v>
      </c>
      <c r="F10" s="39">
        <f t="shared" si="4"/>
        <v>-77.078891257995735</v>
      </c>
      <c r="G10" s="78">
        <v>424288</v>
      </c>
      <c r="H10" s="70">
        <v>1371210</v>
      </c>
      <c r="I10" s="39">
        <f t="shared" si="1"/>
        <v>-69.057401856754254</v>
      </c>
      <c r="J10" s="51">
        <f t="shared" si="2"/>
        <v>1.7228863413530433</v>
      </c>
      <c r="K10" s="51">
        <f>E10/H10*100</f>
        <v>2.3258290123321741</v>
      </c>
      <c r="L10" s="52">
        <f t="shared" si="3"/>
        <v>-0.60294267097913079</v>
      </c>
    </row>
    <row r="11" spans="1:12">
      <c r="A11" s="118"/>
      <c r="B11" s="115" t="s">
        <v>4</v>
      </c>
      <c r="C11" s="15" t="s">
        <v>0</v>
      </c>
      <c r="D11" s="61">
        <v>431</v>
      </c>
      <c r="E11" s="69">
        <v>84333</v>
      </c>
      <c r="F11" s="38">
        <f t="shared" si="4"/>
        <v>-99.488930786287682</v>
      </c>
      <c r="G11" s="82">
        <v>5124</v>
      </c>
      <c r="H11" s="92">
        <v>500413</v>
      </c>
      <c r="I11" s="38">
        <f t="shared" si="1"/>
        <v>-98.976045786180606</v>
      </c>
      <c r="J11" s="53">
        <f t="shared" si="2"/>
        <v>8.4113973458235751</v>
      </c>
      <c r="K11" s="53">
        <f t="shared" si="2"/>
        <v>16.852679686578888</v>
      </c>
      <c r="L11" s="54">
        <f t="shared" si="3"/>
        <v>-8.441282340755313</v>
      </c>
    </row>
    <row r="12" spans="1:12">
      <c r="A12" s="118"/>
      <c r="B12" s="115"/>
      <c r="C12" s="15" t="s">
        <v>1</v>
      </c>
      <c r="D12" s="62">
        <v>99425</v>
      </c>
      <c r="E12" s="70">
        <v>361525</v>
      </c>
      <c r="F12" s="39">
        <f t="shared" si="4"/>
        <v>-72.498444091003392</v>
      </c>
      <c r="G12" s="78">
        <v>611421</v>
      </c>
      <c r="H12" s="70">
        <v>2327479</v>
      </c>
      <c r="I12" s="39">
        <f t="shared" si="1"/>
        <v>-73.730332260785175</v>
      </c>
      <c r="J12" s="51">
        <f t="shared" si="2"/>
        <v>16.261299497400319</v>
      </c>
      <c r="K12" s="51">
        <f t="shared" si="2"/>
        <v>15.532900619081849</v>
      </c>
      <c r="L12" s="52">
        <f t="shared" si="3"/>
        <v>0.72839887831847072</v>
      </c>
    </row>
    <row r="13" spans="1:12">
      <c r="A13" s="118"/>
      <c r="B13" s="115" t="s">
        <v>5</v>
      </c>
      <c r="C13" s="15" t="s">
        <v>0</v>
      </c>
      <c r="D13" s="61">
        <v>40</v>
      </c>
      <c r="E13" s="69">
        <v>5557</v>
      </c>
      <c r="F13" s="38">
        <f t="shared" si="4"/>
        <v>-99.280187151340655</v>
      </c>
      <c r="G13" s="90">
        <v>24</v>
      </c>
      <c r="H13" s="92">
        <v>57026</v>
      </c>
      <c r="I13" s="38">
        <f t="shared" si="1"/>
        <v>-99.95791393399503</v>
      </c>
      <c r="J13" s="53">
        <f t="shared" si="2"/>
        <v>166.66666666666669</v>
      </c>
      <c r="K13" s="53">
        <f t="shared" si="2"/>
        <v>9.7446778662364544</v>
      </c>
      <c r="L13" s="54">
        <f t="shared" si="3"/>
        <v>156.92198880043023</v>
      </c>
    </row>
    <row r="14" spans="1:12">
      <c r="A14" s="118"/>
      <c r="B14" s="115"/>
      <c r="C14" s="15" t="s">
        <v>1</v>
      </c>
      <c r="D14" s="62">
        <v>9950</v>
      </c>
      <c r="E14" s="70">
        <v>20395</v>
      </c>
      <c r="F14" s="39">
        <f t="shared" si="4"/>
        <v>-51.213532728609955</v>
      </c>
      <c r="G14" s="78">
        <v>88249</v>
      </c>
      <c r="H14" s="70">
        <v>266406</v>
      </c>
      <c r="I14" s="39">
        <f t="shared" si="1"/>
        <v>-66.874244574071156</v>
      </c>
      <c r="J14" s="51">
        <f t="shared" si="2"/>
        <v>11.274915296490612</v>
      </c>
      <c r="K14" s="51">
        <f t="shared" si="2"/>
        <v>7.6556083571691333</v>
      </c>
      <c r="L14" s="52">
        <f t="shared" si="3"/>
        <v>3.6193069393214783</v>
      </c>
    </row>
    <row r="15" spans="1:12">
      <c r="A15" s="118"/>
      <c r="B15" s="115" t="s">
        <v>6</v>
      </c>
      <c r="C15" s="15" t="s">
        <v>0</v>
      </c>
      <c r="D15" s="61">
        <v>47</v>
      </c>
      <c r="E15" s="69">
        <v>9695</v>
      </c>
      <c r="F15" s="38">
        <f t="shared" si="4"/>
        <v>-99.51521402784941</v>
      </c>
      <c r="G15" s="90">
        <v>189</v>
      </c>
      <c r="H15" s="92">
        <v>101779</v>
      </c>
      <c r="I15" s="38">
        <f t="shared" si="1"/>
        <v>-99.814303540022991</v>
      </c>
      <c r="J15" s="53">
        <f t="shared" si="2"/>
        <v>24.867724867724867</v>
      </c>
      <c r="K15" s="53">
        <f t="shared" si="2"/>
        <v>9.5255406321539802</v>
      </c>
      <c r="L15" s="54">
        <f t="shared" si="3"/>
        <v>15.342184235570887</v>
      </c>
    </row>
    <row r="16" spans="1:12">
      <c r="A16" s="118"/>
      <c r="B16" s="115"/>
      <c r="C16" s="15" t="s">
        <v>1</v>
      </c>
      <c r="D16" s="62">
        <v>9894</v>
      </c>
      <c r="E16" s="70">
        <v>37667</v>
      </c>
      <c r="F16" s="39">
        <f t="shared" si="4"/>
        <v>-73.732975814373319</v>
      </c>
      <c r="G16" s="78">
        <v>164325</v>
      </c>
      <c r="H16" s="70">
        <v>495874</v>
      </c>
      <c r="I16" s="39">
        <f t="shared" si="1"/>
        <v>-66.861541439962565</v>
      </c>
      <c r="J16" s="51">
        <f t="shared" si="2"/>
        <v>6.0209949794614328</v>
      </c>
      <c r="K16" s="51">
        <f t="shared" si="2"/>
        <v>7.5960828758918604</v>
      </c>
      <c r="L16" s="52">
        <f t="shared" si="3"/>
        <v>-1.5750878964304276</v>
      </c>
    </row>
    <row r="17" spans="1:12">
      <c r="A17" s="118"/>
      <c r="B17" s="115" t="s">
        <v>7</v>
      </c>
      <c r="C17" s="15" t="s">
        <v>0</v>
      </c>
      <c r="D17" s="61">
        <v>75</v>
      </c>
      <c r="E17" s="69">
        <v>2576</v>
      </c>
      <c r="F17" s="38">
        <f t="shared" si="4"/>
        <v>-97.088509316770185</v>
      </c>
      <c r="G17" s="90">
        <v>49</v>
      </c>
      <c r="H17" s="92">
        <v>20114</v>
      </c>
      <c r="I17" s="38">
        <f t="shared" si="1"/>
        <v>-99.756388585065125</v>
      </c>
      <c r="J17" s="53">
        <f t="shared" si="2"/>
        <v>153.0612244897959</v>
      </c>
      <c r="K17" s="53">
        <f t="shared" si="2"/>
        <v>12.80700009943323</v>
      </c>
      <c r="L17" s="54">
        <f t="shared" si="3"/>
        <v>140.25422439036268</v>
      </c>
    </row>
    <row r="18" spans="1:12">
      <c r="A18" s="118"/>
      <c r="B18" s="115"/>
      <c r="C18" s="15" t="s">
        <v>1</v>
      </c>
      <c r="D18" s="62">
        <v>2337</v>
      </c>
      <c r="E18" s="70">
        <v>10361</v>
      </c>
      <c r="F18" s="39">
        <f t="shared" si="4"/>
        <v>-77.444262136859379</v>
      </c>
      <c r="G18" s="78">
        <v>16963</v>
      </c>
      <c r="H18" s="70">
        <v>85173</v>
      </c>
      <c r="I18" s="39">
        <f t="shared" si="1"/>
        <v>-80.084064198748422</v>
      </c>
      <c r="J18" s="51">
        <f t="shared" si="2"/>
        <v>13.777044154925425</v>
      </c>
      <c r="K18" s="51">
        <f t="shared" si="2"/>
        <v>12.164653117772065</v>
      </c>
      <c r="L18" s="52">
        <f t="shared" si="3"/>
        <v>1.6123910371533601</v>
      </c>
    </row>
    <row r="19" spans="1:12">
      <c r="A19" s="118"/>
      <c r="B19" s="115" t="s">
        <v>17</v>
      </c>
      <c r="C19" s="15" t="s">
        <v>0</v>
      </c>
      <c r="D19" s="61">
        <v>108</v>
      </c>
      <c r="E19" s="69">
        <v>6037</v>
      </c>
      <c r="F19" s="38">
        <f t="shared" si="4"/>
        <v>-98.211031969521287</v>
      </c>
      <c r="G19" s="90">
        <v>90</v>
      </c>
      <c r="H19" s="92">
        <v>31217</v>
      </c>
      <c r="I19" s="38">
        <f t="shared" si="1"/>
        <v>-99.711695550501332</v>
      </c>
      <c r="J19" s="53">
        <f t="shared" si="2"/>
        <v>120</v>
      </c>
      <c r="K19" s="53">
        <f t="shared" si="2"/>
        <v>19.338821795816383</v>
      </c>
      <c r="L19" s="54">
        <f t="shared" si="3"/>
        <v>100.66117820418361</v>
      </c>
    </row>
    <row r="20" spans="1:12">
      <c r="A20" s="118"/>
      <c r="B20" s="115"/>
      <c r="C20" s="15" t="s">
        <v>1</v>
      </c>
      <c r="D20" s="62">
        <v>9012</v>
      </c>
      <c r="E20" s="70">
        <v>27599</v>
      </c>
      <c r="F20" s="39">
        <f t="shared" si="4"/>
        <v>-67.346642994311395</v>
      </c>
      <c r="G20" s="78">
        <v>47222</v>
      </c>
      <c r="H20" s="70">
        <v>165281</v>
      </c>
      <c r="I20" s="39">
        <f t="shared" si="1"/>
        <v>-71.429262891681446</v>
      </c>
      <c r="J20" s="51">
        <f t="shared" si="2"/>
        <v>19.084325102706366</v>
      </c>
      <c r="K20" s="51">
        <f t="shared" si="2"/>
        <v>16.698229076542372</v>
      </c>
      <c r="L20" s="52">
        <f t="shared" si="3"/>
        <v>2.3860960261639939</v>
      </c>
    </row>
    <row r="21" spans="1:12">
      <c r="A21" s="118"/>
      <c r="B21" s="115" t="s">
        <v>18</v>
      </c>
      <c r="C21" s="15" t="s">
        <v>0</v>
      </c>
      <c r="D21" s="61">
        <v>115</v>
      </c>
      <c r="E21" s="69">
        <v>1838</v>
      </c>
      <c r="F21" s="38">
        <f t="shared" si="4"/>
        <v>-93.743199129488573</v>
      </c>
      <c r="G21" s="82">
        <v>1755</v>
      </c>
      <c r="H21" s="92">
        <v>18936</v>
      </c>
      <c r="I21" s="38">
        <f t="shared" si="1"/>
        <v>-90.731939163498097</v>
      </c>
      <c r="J21" s="53">
        <f t="shared" ref="J21:K27" si="5">D21/G21*100</f>
        <v>6.5527065527065522</v>
      </c>
      <c r="K21" s="53">
        <f t="shared" si="5"/>
        <v>9.7063793831854657</v>
      </c>
      <c r="L21" s="54">
        <f t="shared" si="3"/>
        <v>-3.1536728304789134</v>
      </c>
    </row>
    <row r="22" spans="1:12">
      <c r="A22" s="118"/>
      <c r="B22" s="115"/>
      <c r="C22" s="15" t="s">
        <v>1</v>
      </c>
      <c r="D22" s="62">
        <v>3967</v>
      </c>
      <c r="E22" s="70">
        <v>10014</v>
      </c>
      <c r="F22" s="39">
        <f t="shared" si="4"/>
        <v>-60.385460355502296</v>
      </c>
      <c r="G22" s="78">
        <v>42622</v>
      </c>
      <c r="H22" s="70">
        <v>112946</v>
      </c>
      <c r="I22" s="39">
        <f t="shared" si="1"/>
        <v>-62.263382501372334</v>
      </c>
      <c r="J22" s="51">
        <f t="shared" si="5"/>
        <v>9.3073999343062255</v>
      </c>
      <c r="K22" s="51">
        <f t="shared" si="5"/>
        <v>8.8661838400651636</v>
      </c>
      <c r="L22" s="52">
        <f t="shared" si="3"/>
        <v>0.4412160942410619</v>
      </c>
    </row>
    <row r="23" spans="1:12">
      <c r="A23" s="118"/>
      <c r="B23" s="115" t="s">
        <v>8</v>
      </c>
      <c r="C23" s="15" t="s">
        <v>0</v>
      </c>
      <c r="D23" s="61">
        <v>95</v>
      </c>
      <c r="E23" s="69">
        <v>2169</v>
      </c>
      <c r="F23" s="38">
        <f t="shared" si="4"/>
        <v>-95.620101429230061</v>
      </c>
      <c r="G23" s="82">
        <v>1381</v>
      </c>
      <c r="H23" s="92">
        <v>44416</v>
      </c>
      <c r="I23" s="38">
        <f t="shared" si="1"/>
        <v>-96.89076008645533</v>
      </c>
      <c r="J23" s="53">
        <f t="shared" si="5"/>
        <v>6.8790731354091239</v>
      </c>
      <c r="K23" s="53">
        <f t="shared" si="5"/>
        <v>4.8833753602305476</v>
      </c>
      <c r="L23" s="54">
        <f t="shared" si="3"/>
        <v>1.9956977751785763</v>
      </c>
    </row>
    <row r="24" spans="1:12">
      <c r="A24" s="118"/>
      <c r="B24" s="115"/>
      <c r="C24" s="15" t="s">
        <v>1</v>
      </c>
      <c r="D24" s="62">
        <v>3911</v>
      </c>
      <c r="E24" s="70">
        <v>12871</v>
      </c>
      <c r="F24" s="39">
        <f t="shared" si="4"/>
        <v>-69.61386061689069</v>
      </c>
      <c r="G24" s="78">
        <v>72571</v>
      </c>
      <c r="H24" s="70">
        <v>216940</v>
      </c>
      <c r="I24" s="39">
        <f t="shared" si="1"/>
        <v>-66.547893426753944</v>
      </c>
      <c r="J24" s="51">
        <f t="shared" si="5"/>
        <v>5.3892050543605574</v>
      </c>
      <c r="K24" s="51">
        <f t="shared" si="5"/>
        <v>5.9329768599612791</v>
      </c>
      <c r="L24" s="52">
        <f t="shared" si="3"/>
        <v>-0.54377180560072169</v>
      </c>
    </row>
    <row r="25" spans="1:12">
      <c r="A25" s="118"/>
      <c r="B25" s="115" t="s">
        <v>9</v>
      </c>
      <c r="C25" s="15" t="s">
        <v>0</v>
      </c>
      <c r="D25" s="61">
        <v>93</v>
      </c>
      <c r="E25" s="69">
        <v>5685</v>
      </c>
      <c r="F25" s="38">
        <f t="shared" si="4"/>
        <v>-98.364116094986812</v>
      </c>
      <c r="G25" s="82">
        <v>195</v>
      </c>
      <c r="H25" s="92">
        <v>52660</v>
      </c>
      <c r="I25" s="38">
        <f t="shared" si="1"/>
        <v>-99.62969996202051</v>
      </c>
      <c r="J25" s="53">
        <f t="shared" si="5"/>
        <v>47.692307692307693</v>
      </c>
      <c r="K25" s="53">
        <f t="shared" si="5"/>
        <v>10.795670338017471</v>
      </c>
      <c r="L25" s="54">
        <f t="shared" si="3"/>
        <v>36.89663735429022</v>
      </c>
    </row>
    <row r="26" spans="1:12">
      <c r="A26" s="118"/>
      <c r="B26" s="115"/>
      <c r="C26" s="15" t="s">
        <v>1</v>
      </c>
      <c r="D26" s="62">
        <v>10473</v>
      </c>
      <c r="E26" s="73">
        <v>25395</v>
      </c>
      <c r="F26" s="39">
        <f t="shared" si="4"/>
        <v>-58.759598346131128</v>
      </c>
      <c r="G26" s="79">
        <v>73108</v>
      </c>
      <c r="H26" s="58">
        <v>256040</v>
      </c>
      <c r="I26" s="39">
        <f t="shared" si="1"/>
        <v>-71.446648961099825</v>
      </c>
      <c r="J26" s="51">
        <f t="shared" si="5"/>
        <v>14.325381627181704</v>
      </c>
      <c r="K26" s="51">
        <f t="shared" si="5"/>
        <v>9.918372129354788</v>
      </c>
      <c r="L26" s="52">
        <f t="shared" si="3"/>
        <v>4.4070094978269161</v>
      </c>
    </row>
    <row r="27" spans="1:12">
      <c r="A27" s="118"/>
      <c r="B27" s="115" t="s">
        <v>10</v>
      </c>
      <c r="C27" s="15" t="s">
        <v>0</v>
      </c>
      <c r="D27" s="61">
        <v>318</v>
      </c>
      <c r="E27" s="74">
        <v>4288</v>
      </c>
      <c r="F27" s="38">
        <f t="shared" si="4"/>
        <v>-92.583955223880594</v>
      </c>
      <c r="G27" s="80">
        <v>4082</v>
      </c>
      <c r="H27" s="59">
        <v>111071</v>
      </c>
      <c r="I27" s="38">
        <f t="shared" si="1"/>
        <v>-96.324873279253808</v>
      </c>
      <c r="J27" s="53">
        <f t="shared" si="5"/>
        <v>7.7902988731014213</v>
      </c>
      <c r="K27" s="53">
        <f t="shared" si="5"/>
        <v>3.8605936743164282</v>
      </c>
      <c r="L27" s="54">
        <f t="shared" si="3"/>
        <v>3.9297051987849931</v>
      </c>
    </row>
    <row r="28" spans="1:12">
      <c r="A28" s="119"/>
      <c r="B28" s="116"/>
      <c r="C28" s="14" t="s">
        <v>1</v>
      </c>
      <c r="D28" s="68">
        <v>6501</v>
      </c>
      <c r="E28" s="73">
        <v>22450</v>
      </c>
      <c r="F28" s="37">
        <f t="shared" si="4"/>
        <v>-71.042316258351889</v>
      </c>
      <c r="G28" s="81">
        <v>175734</v>
      </c>
      <c r="H28" s="58">
        <v>515434</v>
      </c>
      <c r="I28" s="39">
        <f t="shared" si="1"/>
        <v>-65.905625162484426</v>
      </c>
      <c r="J28" s="49">
        <f>D28/G28*100</f>
        <v>3.699341049540783</v>
      </c>
      <c r="K28" s="49">
        <f>E28/H28*100</f>
        <v>4.3555527962842966</v>
      </c>
      <c r="L28" s="50">
        <f>J28-K28</f>
        <v>-0.65621174674351357</v>
      </c>
    </row>
    <row r="29" spans="1:12">
      <c r="A29" s="107" t="s">
        <v>19</v>
      </c>
      <c r="B29" s="110" t="s">
        <v>2</v>
      </c>
      <c r="C29" s="16" t="s">
        <v>0</v>
      </c>
      <c r="D29" s="30">
        <f>D31+D33</f>
        <v>1134</v>
      </c>
      <c r="E29" s="31">
        <f>E31+E33</f>
        <v>15971</v>
      </c>
      <c r="F29" s="40">
        <f t="shared" si="4"/>
        <v>-92.899630580427029</v>
      </c>
      <c r="G29" s="86">
        <v>17559</v>
      </c>
      <c r="H29" s="66">
        <v>261779</v>
      </c>
      <c r="I29" s="36">
        <f t="shared" si="1"/>
        <v>-93.292433694070183</v>
      </c>
      <c r="J29" s="47">
        <f>D29/G29*100</f>
        <v>6.4582265504869296</v>
      </c>
      <c r="K29" s="47">
        <f t="shared" ref="K29" si="6">E29/H29*100</f>
        <v>6.1009477459994885</v>
      </c>
      <c r="L29" s="48">
        <f>J29-K29</f>
        <v>0.35727880448744109</v>
      </c>
    </row>
    <row r="30" spans="1:12">
      <c r="A30" s="108"/>
      <c r="B30" s="111"/>
      <c r="C30" s="17" t="s">
        <v>1</v>
      </c>
      <c r="D30" s="32">
        <f>D32+D34</f>
        <v>19288</v>
      </c>
      <c r="E30" s="33">
        <f>E32+E34</f>
        <v>72249</v>
      </c>
      <c r="F30" s="41">
        <f t="shared" si="4"/>
        <v>-73.303436725767838</v>
      </c>
      <c r="G30" s="87">
        <v>385190</v>
      </c>
      <c r="H30" s="67">
        <v>1150213</v>
      </c>
      <c r="I30" s="37">
        <f t="shared" si="1"/>
        <v>-66.511420058719565</v>
      </c>
      <c r="J30" s="49">
        <f>D30/G30*100</f>
        <v>5.0073989459747139</v>
      </c>
      <c r="K30" s="49">
        <f>E30/H30*100</f>
        <v>6.2813583223281251</v>
      </c>
      <c r="L30" s="50">
        <f>J30-K30</f>
        <v>-1.2739593763534112</v>
      </c>
    </row>
    <row r="31" spans="1:12">
      <c r="A31" s="108"/>
      <c r="B31" s="112" t="s">
        <v>11</v>
      </c>
      <c r="C31" s="18" t="s">
        <v>0</v>
      </c>
      <c r="D31" s="61">
        <v>273</v>
      </c>
      <c r="E31" s="75">
        <v>4337</v>
      </c>
      <c r="F31" s="38">
        <f t="shared" si="4"/>
        <v>-93.705326262393356</v>
      </c>
      <c r="G31" s="82">
        <v>8735</v>
      </c>
      <c r="H31" s="57">
        <v>95815</v>
      </c>
      <c r="I31" s="38">
        <f t="shared" si="1"/>
        <v>-90.883473360121073</v>
      </c>
      <c r="J31" s="47">
        <f>D31/G31*100</f>
        <v>3.1253577561534058</v>
      </c>
      <c r="K31" s="47">
        <f t="shared" ref="K31:K33" si="7">E31/H31*100</f>
        <v>4.5264311433491624</v>
      </c>
      <c r="L31" s="48">
        <f>J31-K31</f>
        <v>-1.4010733871957566</v>
      </c>
    </row>
    <row r="32" spans="1:12">
      <c r="A32" s="108"/>
      <c r="B32" s="113"/>
      <c r="C32" s="18" t="s">
        <v>1</v>
      </c>
      <c r="D32" s="62">
        <v>4794</v>
      </c>
      <c r="E32" s="73">
        <v>18902</v>
      </c>
      <c r="F32" s="39">
        <f t="shared" si="4"/>
        <v>-74.637604486297747</v>
      </c>
      <c r="G32" s="79">
        <v>135416</v>
      </c>
      <c r="H32" s="58">
        <v>403083</v>
      </c>
      <c r="I32" s="39">
        <f t="shared" si="1"/>
        <v>-66.404933971415318</v>
      </c>
      <c r="J32" s="51">
        <f t="shared" ref="J32:J33" si="8">D32/G32*100</f>
        <v>3.5402020440716018</v>
      </c>
      <c r="K32" s="51">
        <f t="shared" si="7"/>
        <v>4.6893567825981251</v>
      </c>
      <c r="L32" s="52">
        <f t="shared" ref="L32:L33" si="9">J32-K32</f>
        <v>-1.1491547385265233</v>
      </c>
    </row>
    <row r="33" spans="1:12" ht="17.25" customHeight="1">
      <c r="A33" s="108"/>
      <c r="B33" s="113" t="s">
        <v>10</v>
      </c>
      <c r="C33" s="18" t="s">
        <v>0</v>
      </c>
      <c r="D33" s="61">
        <v>861</v>
      </c>
      <c r="E33" s="74">
        <v>11634</v>
      </c>
      <c r="F33" s="38">
        <f t="shared" si="4"/>
        <v>-92.599277978339344</v>
      </c>
      <c r="G33" s="80">
        <v>8824</v>
      </c>
      <c r="H33" s="59">
        <v>165964</v>
      </c>
      <c r="I33" s="38">
        <f t="shared" si="1"/>
        <v>-94.683184305030011</v>
      </c>
      <c r="J33" s="53">
        <f t="shared" si="8"/>
        <v>9.7574796010879421</v>
      </c>
      <c r="K33" s="53">
        <f t="shared" si="7"/>
        <v>7.0099539659203192</v>
      </c>
      <c r="L33" s="54">
        <f t="shared" si="9"/>
        <v>2.7475256351676229</v>
      </c>
    </row>
    <row r="34" spans="1:12" ht="17.25" thickBot="1">
      <c r="A34" s="109"/>
      <c r="B34" s="114"/>
      <c r="C34" s="19" t="s">
        <v>1</v>
      </c>
      <c r="D34" s="63">
        <v>14494</v>
      </c>
      <c r="E34" s="76">
        <v>53347</v>
      </c>
      <c r="F34" s="42">
        <f t="shared" si="4"/>
        <v>-72.830712130016678</v>
      </c>
      <c r="G34" s="83">
        <v>249774</v>
      </c>
      <c r="H34" s="60">
        <v>747130</v>
      </c>
      <c r="I34" s="42">
        <f t="shared" si="1"/>
        <v>-66.56887021000361</v>
      </c>
      <c r="J34" s="55">
        <f>D34/G34*100</f>
        <v>5.8028457725784115</v>
      </c>
      <c r="K34" s="55">
        <f>E34/H34*100</f>
        <v>7.1402567156987411</v>
      </c>
      <c r="L34" s="56">
        <f>J34-K34</f>
        <v>-1.3374109431203296</v>
      </c>
    </row>
  </sheetData>
  <mergeCells count="21">
    <mergeCell ref="B25:B26"/>
    <mergeCell ref="A1:L1"/>
    <mergeCell ref="D3:F3"/>
    <mergeCell ref="G3:I3"/>
    <mergeCell ref="J3:L3"/>
    <mergeCell ref="A5:B6"/>
    <mergeCell ref="A7:A28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7:B28"/>
    <mergeCell ref="A29:A34"/>
    <mergeCell ref="B29:B30"/>
    <mergeCell ref="B31:B32"/>
    <mergeCell ref="B33:B34"/>
  </mergeCells>
  <phoneticPr fontId="2" type="noConversion"/>
  <pageMargins left="0.39370078740157483" right="0.39370078740157483" top="0.15748031496062992" bottom="0.15748031496062992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zoomScaleNormal="100" workbookViewId="0">
      <selection sqref="A1:L1"/>
    </sheetView>
  </sheetViews>
  <sheetFormatPr defaultColWidth="9" defaultRowHeight="16.5"/>
  <cols>
    <col min="1" max="2" width="9.875" style="3" bestFit="1" customWidth="1"/>
    <col min="3" max="3" width="10" style="3" bestFit="1" customWidth="1"/>
    <col min="4" max="9" width="10.625" style="3" customWidth="1"/>
    <col min="10" max="16384" width="9" style="3"/>
  </cols>
  <sheetData>
    <row r="1" spans="1:12" ht="26.25">
      <c r="A1" s="123" t="s">
        <v>65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</row>
    <row r="2" spans="1:12" ht="6.95" customHeight="1" thickBot="1">
      <c r="A2" s="4"/>
      <c r="B2" s="4"/>
      <c r="C2" s="4"/>
      <c r="D2" s="4"/>
      <c r="E2" s="2"/>
      <c r="F2" s="2"/>
      <c r="G2" s="2"/>
      <c r="H2" s="2"/>
      <c r="I2" s="2"/>
    </row>
    <row r="3" spans="1:12">
      <c r="A3" s="5"/>
      <c r="B3" s="6"/>
      <c r="C3" s="7"/>
      <c r="D3" s="124" t="s">
        <v>22</v>
      </c>
      <c r="E3" s="121"/>
      <c r="F3" s="125"/>
      <c r="G3" s="126" t="s">
        <v>23</v>
      </c>
      <c r="H3" s="121"/>
      <c r="I3" s="125"/>
      <c r="J3" s="121" t="s">
        <v>25</v>
      </c>
      <c r="K3" s="121"/>
      <c r="L3" s="122"/>
    </row>
    <row r="4" spans="1:12">
      <c r="A4" s="8"/>
      <c r="B4" s="9"/>
      <c r="C4" s="10"/>
      <c r="D4" s="22" t="s">
        <v>29</v>
      </c>
      <c r="E4" s="23" t="s">
        <v>30</v>
      </c>
      <c r="F4" s="21" t="s">
        <v>24</v>
      </c>
      <c r="G4" s="24" t="s">
        <v>29</v>
      </c>
      <c r="H4" s="23" t="s">
        <v>30</v>
      </c>
      <c r="I4" s="25" t="s">
        <v>24</v>
      </c>
      <c r="J4" s="23" t="s">
        <v>29</v>
      </c>
      <c r="K4" s="23" t="s">
        <v>30</v>
      </c>
      <c r="L4" s="20" t="s">
        <v>26</v>
      </c>
    </row>
    <row r="5" spans="1:12">
      <c r="A5" s="127" t="s">
        <v>15</v>
      </c>
      <c r="B5" s="128"/>
      <c r="C5" s="11" t="s">
        <v>0</v>
      </c>
      <c r="D5" s="26">
        <f>D7+D29</f>
        <v>2889</v>
      </c>
      <c r="E5" s="27">
        <f>E7+E29</f>
        <v>152197</v>
      </c>
      <c r="F5" s="34">
        <f t="shared" ref="F5:F6" si="0">(D5-E5)/E5*100</f>
        <v>-98.101802269427125</v>
      </c>
      <c r="G5" s="88">
        <v>36943</v>
      </c>
      <c r="H5" s="64">
        <v>1476218</v>
      </c>
      <c r="I5" s="34">
        <f t="shared" ref="I5:I34" si="1">(G5-H5)/H5*100</f>
        <v>-97.497456337749583</v>
      </c>
      <c r="J5" s="43">
        <f t="shared" ref="J5:K20" si="2">D5/G5*100</f>
        <v>7.8201553744958447</v>
      </c>
      <c r="K5" s="43">
        <f t="shared" si="2"/>
        <v>10.309927124584581</v>
      </c>
      <c r="L5" s="44">
        <f t="shared" ref="L5:L27" si="3">J5-K5</f>
        <v>-2.4897717500887362</v>
      </c>
    </row>
    <row r="6" spans="1:12">
      <c r="A6" s="129"/>
      <c r="B6" s="130"/>
      <c r="C6" s="12" t="s">
        <v>1</v>
      </c>
      <c r="D6" s="28">
        <f>D8+D30</f>
        <v>184957</v>
      </c>
      <c r="E6" s="29">
        <f>E8+E30</f>
        <v>784615</v>
      </c>
      <c r="F6" s="35">
        <f t="shared" si="0"/>
        <v>-76.427037464234047</v>
      </c>
      <c r="G6" s="89">
        <v>2138636</v>
      </c>
      <c r="H6" s="65">
        <v>8439214</v>
      </c>
      <c r="I6" s="35">
        <f t="shared" si="1"/>
        <v>-74.658350884335917</v>
      </c>
      <c r="J6" s="45">
        <f t="shared" si="2"/>
        <v>8.6483627882444694</v>
      </c>
      <c r="K6" s="45">
        <f>E6/H6*100</f>
        <v>9.2972520900643119</v>
      </c>
      <c r="L6" s="46">
        <f t="shared" si="3"/>
        <v>-0.6488893018198425</v>
      </c>
    </row>
    <row r="7" spans="1:12">
      <c r="A7" s="117" t="s">
        <v>16</v>
      </c>
      <c r="B7" s="110" t="s">
        <v>2</v>
      </c>
      <c r="C7" s="13" t="s">
        <v>0</v>
      </c>
      <c r="D7" s="30">
        <f>D9+D11+D13+D15+D17+D19+D21+D23+D25+D27</f>
        <v>1433</v>
      </c>
      <c r="E7" s="31">
        <f>E9+E11+E13+E15+E17+E19+E21+E23+E25+E27</f>
        <v>140902</v>
      </c>
      <c r="F7" s="36">
        <f>(D7-E7)/E7*100</f>
        <v>-98.982981079047846</v>
      </c>
      <c r="G7" s="84">
        <v>17577</v>
      </c>
      <c r="H7" s="71">
        <v>1220204</v>
      </c>
      <c r="I7" s="36">
        <f t="shared" si="1"/>
        <v>-98.559503165044532</v>
      </c>
      <c r="J7" s="47">
        <f t="shared" si="2"/>
        <v>8.1526995505490127</v>
      </c>
      <c r="K7" s="47">
        <f t="shared" si="2"/>
        <v>11.547413383335901</v>
      </c>
      <c r="L7" s="48">
        <f t="shared" si="3"/>
        <v>-3.3947138327868878</v>
      </c>
    </row>
    <row r="8" spans="1:12">
      <c r="A8" s="118"/>
      <c r="B8" s="111"/>
      <c r="C8" s="14" t="s">
        <v>1</v>
      </c>
      <c r="D8" s="32">
        <f>D10+D12+D14+D16+D18+D20+D22+D24+D26+D28</f>
        <v>164213</v>
      </c>
      <c r="E8" s="33">
        <f>E10+E12+E14+E16+E18+E20+E22+E24+E26+E28</f>
        <v>701071</v>
      </c>
      <c r="F8" s="37">
        <f>(D8-E8)/E8*100</f>
        <v>-76.576837438718755</v>
      </c>
      <c r="G8" s="85">
        <v>1734080</v>
      </c>
      <c r="H8" s="72">
        <v>7032987</v>
      </c>
      <c r="I8" s="37">
        <f t="shared" si="1"/>
        <v>-75.343620001003842</v>
      </c>
      <c r="J8" s="49">
        <f t="shared" si="2"/>
        <v>9.4697476471673738</v>
      </c>
      <c r="K8" s="49">
        <f>E8/H8*100</f>
        <v>9.9683249805523602</v>
      </c>
      <c r="L8" s="50">
        <f t="shared" si="3"/>
        <v>-0.49857733338498633</v>
      </c>
    </row>
    <row r="9" spans="1:12">
      <c r="A9" s="118"/>
      <c r="B9" s="120" t="s">
        <v>3</v>
      </c>
      <c r="C9" s="15" t="s">
        <v>0</v>
      </c>
      <c r="D9" s="61">
        <v>11</v>
      </c>
      <c r="E9" s="69">
        <v>10574</v>
      </c>
      <c r="F9" s="38">
        <f t="shared" ref="F9:F34" si="4">(D9-E9)/E9*100</f>
        <v>-99.895971250236428</v>
      </c>
      <c r="G9" s="82">
        <v>498</v>
      </c>
      <c r="H9" s="92">
        <v>282476</v>
      </c>
      <c r="I9" s="38">
        <f t="shared" si="1"/>
        <v>-99.823701836616209</v>
      </c>
      <c r="J9" s="47">
        <f t="shared" si="2"/>
        <v>2.2088353413654618</v>
      </c>
      <c r="K9" s="47">
        <f t="shared" si="2"/>
        <v>3.7433268667072603</v>
      </c>
      <c r="L9" s="48">
        <f t="shared" si="3"/>
        <v>-1.5344915253417986</v>
      </c>
    </row>
    <row r="10" spans="1:12">
      <c r="A10" s="118"/>
      <c r="B10" s="115"/>
      <c r="C10" s="15" t="s">
        <v>1</v>
      </c>
      <c r="D10" s="62">
        <v>7321</v>
      </c>
      <c r="E10" s="70">
        <v>42466</v>
      </c>
      <c r="F10" s="39">
        <f t="shared" si="4"/>
        <v>-82.760325907785045</v>
      </c>
      <c r="G10" s="78">
        <v>424786</v>
      </c>
      <c r="H10" s="70">
        <v>1653686</v>
      </c>
      <c r="I10" s="39">
        <f t="shared" si="1"/>
        <v>-74.312777637350749</v>
      </c>
      <c r="J10" s="51">
        <f t="shared" si="2"/>
        <v>1.7234560461032142</v>
      </c>
      <c r="K10" s="51">
        <f>E10/H10*100</f>
        <v>2.5679603020162234</v>
      </c>
      <c r="L10" s="52">
        <f t="shared" si="3"/>
        <v>-0.84450425591300915</v>
      </c>
    </row>
    <row r="11" spans="1:12">
      <c r="A11" s="118"/>
      <c r="B11" s="115" t="s">
        <v>4</v>
      </c>
      <c r="C11" s="15" t="s">
        <v>0</v>
      </c>
      <c r="D11" s="61">
        <v>434</v>
      </c>
      <c r="E11" s="69">
        <v>94834</v>
      </c>
      <c r="F11" s="38">
        <f t="shared" si="4"/>
        <v>-99.542358225952725</v>
      </c>
      <c r="G11" s="82">
        <v>5051</v>
      </c>
      <c r="H11" s="92">
        <v>475007</v>
      </c>
      <c r="I11" s="38">
        <f t="shared" si="1"/>
        <v>-98.936647249408963</v>
      </c>
      <c r="J11" s="53">
        <f t="shared" si="2"/>
        <v>8.5923579489210056</v>
      </c>
      <c r="K11" s="53">
        <f t="shared" si="2"/>
        <v>19.964758414086528</v>
      </c>
      <c r="L11" s="54">
        <f t="shared" si="3"/>
        <v>-11.372400465165523</v>
      </c>
    </row>
    <row r="12" spans="1:12">
      <c r="A12" s="118"/>
      <c r="B12" s="115"/>
      <c r="C12" s="15" t="s">
        <v>1</v>
      </c>
      <c r="D12" s="62">
        <v>99859</v>
      </c>
      <c r="E12" s="70">
        <v>456359</v>
      </c>
      <c r="F12" s="39">
        <f t="shared" si="4"/>
        <v>-78.118323512848448</v>
      </c>
      <c r="G12" s="78">
        <v>616472</v>
      </c>
      <c r="H12" s="70">
        <v>2802486</v>
      </c>
      <c r="I12" s="39">
        <f t="shared" si="1"/>
        <v>-78.00267334074104</v>
      </c>
      <c r="J12" s="51">
        <f t="shared" si="2"/>
        <v>16.198464812676004</v>
      </c>
      <c r="K12" s="51">
        <f t="shared" si="2"/>
        <v>16.28407777951433</v>
      </c>
      <c r="L12" s="52">
        <f t="shared" si="3"/>
        <v>-8.5612966838326088E-2</v>
      </c>
    </row>
    <row r="13" spans="1:12">
      <c r="A13" s="118"/>
      <c r="B13" s="115" t="s">
        <v>5</v>
      </c>
      <c r="C13" s="15" t="s">
        <v>0</v>
      </c>
      <c r="D13" s="61">
        <v>31</v>
      </c>
      <c r="E13" s="69">
        <v>5632</v>
      </c>
      <c r="F13" s="38">
        <f t="shared" si="4"/>
        <v>-99.44957386363636</v>
      </c>
      <c r="G13" s="90">
        <v>62</v>
      </c>
      <c r="H13" s="92">
        <v>61728</v>
      </c>
      <c r="I13" s="38">
        <f t="shared" si="1"/>
        <v>-99.899559357179896</v>
      </c>
      <c r="J13" s="53">
        <f t="shared" si="2"/>
        <v>50</v>
      </c>
      <c r="K13" s="53">
        <f t="shared" si="2"/>
        <v>9.1238983929497159</v>
      </c>
      <c r="L13" s="54">
        <f t="shared" si="3"/>
        <v>40.876101607050288</v>
      </c>
    </row>
    <row r="14" spans="1:12">
      <c r="A14" s="118"/>
      <c r="B14" s="115"/>
      <c r="C14" s="15" t="s">
        <v>1</v>
      </c>
      <c r="D14" s="62">
        <v>9981</v>
      </c>
      <c r="E14" s="70">
        <v>26027</v>
      </c>
      <c r="F14" s="39">
        <f t="shared" si="4"/>
        <v>-61.651362047104932</v>
      </c>
      <c r="G14" s="78">
        <v>88311</v>
      </c>
      <c r="H14" s="70">
        <v>328134</v>
      </c>
      <c r="I14" s="39">
        <f t="shared" si="1"/>
        <v>-73.086909616193381</v>
      </c>
      <c r="J14" s="51">
        <f t="shared" si="2"/>
        <v>11.302102795801202</v>
      </c>
      <c r="K14" s="51">
        <f t="shared" si="2"/>
        <v>7.9318205367319452</v>
      </c>
      <c r="L14" s="52">
        <f t="shared" si="3"/>
        <v>3.3702822590692572</v>
      </c>
    </row>
    <row r="15" spans="1:12">
      <c r="A15" s="118"/>
      <c r="B15" s="115" t="s">
        <v>6</v>
      </c>
      <c r="C15" s="15" t="s">
        <v>0</v>
      </c>
      <c r="D15" s="61">
        <v>56</v>
      </c>
      <c r="E15" s="69">
        <v>6573</v>
      </c>
      <c r="F15" s="38">
        <f t="shared" si="4"/>
        <v>-99.148029818956346</v>
      </c>
      <c r="G15" s="90">
        <v>240</v>
      </c>
      <c r="H15" s="92">
        <v>118437</v>
      </c>
      <c r="I15" s="38">
        <f t="shared" si="1"/>
        <v>-99.7973606221029</v>
      </c>
      <c r="J15" s="53">
        <f t="shared" si="2"/>
        <v>23.333333333333332</v>
      </c>
      <c r="K15" s="53">
        <f t="shared" si="2"/>
        <v>5.5497859621570962</v>
      </c>
      <c r="L15" s="54">
        <f t="shared" si="3"/>
        <v>17.783547371176237</v>
      </c>
    </row>
    <row r="16" spans="1:12">
      <c r="A16" s="118"/>
      <c r="B16" s="115"/>
      <c r="C16" s="15" t="s">
        <v>1</v>
      </c>
      <c r="D16" s="62">
        <v>9950</v>
      </c>
      <c r="E16" s="70">
        <v>44240</v>
      </c>
      <c r="F16" s="39">
        <f t="shared" si="4"/>
        <v>-77.50904159132007</v>
      </c>
      <c r="G16" s="78">
        <v>164565</v>
      </c>
      <c r="H16" s="70">
        <v>614311</v>
      </c>
      <c r="I16" s="39">
        <f t="shared" si="1"/>
        <v>-73.21145152862313</v>
      </c>
      <c r="J16" s="51">
        <f t="shared" si="2"/>
        <v>6.0462431258165461</v>
      </c>
      <c r="K16" s="51">
        <f t="shared" si="2"/>
        <v>7.2015640286434719</v>
      </c>
      <c r="L16" s="52">
        <f t="shared" si="3"/>
        <v>-1.1553209028269258</v>
      </c>
    </row>
    <row r="17" spans="1:12">
      <c r="A17" s="118"/>
      <c r="B17" s="115" t="s">
        <v>7</v>
      </c>
      <c r="C17" s="15" t="s">
        <v>0</v>
      </c>
      <c r="D17" s="61">
        <v>53</v>
      </c>
      <c r="E17" s="69">
        <v>4801</v>
      </c>
      <c r="F17" s="38">
        <f t="shared" si="4"/>
        <v>-98.896063320141636</v>
      </c>
      <c r="G17" s="90">
        <v>50</v>
      </c>
      <c r="H17" s="92">
        <v>24743</v>
      </c>
      <c r="I17" s="38">
        <f t="shared" si="1"/>
        <v>-99.797922644788429</v>
      </c>
      <c r="J17" s="53">
        <f t="shared" si="2"/>
        <v>106</v>
      </c>
      <c r="K17" s="53">
        <f t="shared" si="2"/>
        <v>19.403467647415432</v>
      </c>
      <c r="L17" s="54">
        <f t="shared" si="3"/>
        <v>86.596532352584575</v>
      </c>
    </row>
    <row r="18" spans="1:12">
      <c r="A18" s="118"/>
      <c r="B18" s="115"/>
      <c r="C18" s="15" t="s">
        <v>1</v>
      </c>
      <c r="D18" s="62">
        <v>2390</v>
      </c>
      <c r="E18" s="70">
        <v>15162</v>
      </c>
      <c r="F18" s="39">
        <f t="shared" si="4"/>
        <v>-84.236908059622735</v>
      </c>
      <c r="G18" s="78">
        <v>17013</v>
      </c>
      <c r="H18" s="70">
        <v>109916</v>
      </c>
      <c r="I18" s="39">
        <f t="shared" si="1"/>
        <v>-84.521816659994911</v>
      </c>
      <c r="J18" s="51">
        <f t="shared" si="2"/>
        <v>14.048080879327573</v>
      </c>
      <c r="K18" s="51">
        <f t="shared" si="2"/>
        <v>13.794170093525965</v>
      </c>
      <c r="L18" s="52">
        <f t="shared" si="3"/>
        <v>0.25391078580160809</v>
      </c>
    </row>
    <row r="19" spans="1:12">
      <c r="A19" s="118"/>
      <c r="B19" s="115" t="s">
        <v>17</v>
      </c>
      <c r="C19" s="15" t="s">
        <v>0</v>
      </c>
      <c r="D19" s="61">
        <v>140</v>
      </c>
      <c r="E19" s="69">
        <v>7089</v>
      </c>
      <c r="F19" s="38">
        <f t="shared" si="4"/>
        <v>-98.025109324305262</v>
      </c>
      <c r="G19" s="90">
        <v>121</v>
      </c>
      <c r="H19" s="92">
        <v>25538</v>
      </c>
      <c r="I19" s="38">
        <f t="shared" si="1"/>
        <v>-99.526196256558848</v>
      </c>
      <c r="J19" s="53">
        <f t="shared" si="2"/>
        <v>115.70247933884296</v>
      </c>
      <c r="K19" s="53">
        <f t="shared" si="2"/>
        <v>27.758634192184196</v>
      </c>
      <c r="L19" s="54">
        <f t="shared" si="3"/>
        <v>87.943845146658759</v>
      </c>
    </row>
    <row r="20" spans="1:12">
      <c r="A20" s="118"/>
      <c r="B20" s="115"/>
      <c r="C20" s="15" t="s">
        <v>1</v>
      </c>
      <c r="D20" s="62">
        <v>9152</v>
      </c>
      <c r="E20" s="70">
        <v>34688</v>
      </c>
      <c r="F20" s="39">
        <f t="shared" si="4"/>
        <v>-73.616236162361631</v>
      </c>
      <c r="G20" s="78">
        <v>47343</v>
      </c>
      <c r="H20" s="70">
        <v>190819</v>
      </c>
      <c r="I20" s="39">
        <f t="shared" si="1"/>
        <v>-75.189577557790372</v>
      </c>
      <c r="J20" s="51">
        <f t="shared" si="2"/>
        <v>19.331263333544555</v>
      </c>
      <c r="K20" s="51">
        <f t="shared" si="2"/>
        <v>18.178483274726311</v>
      </c>
      <c r="L20" s="52">
        <f t="shared" si="3"/>
        <v>1.1527800588182444</v>
      </c>
    </row>
    <row r="21" spans="1:12">
      <c r="A21" s="118"/>
      <c r="B21" s="115" t="s">
        <v>18</v>
      </c>
      <c r="C21" s="15" t="s">
        <v>0</v>
      </c>
      <c r="D21" s="61">
        <v>148</v>
      </c>
      <c r="E21" s="69">
        <v>2641</v>
      </c>
      <c r="F21" s="38">
        <f t="shared" si="4"/>
        <v>-94.396062097690276</v>
      </c>
      <c r="G21" s="82">
        <v>2086</v>
      </c>
      <c r="H21" s="92">
        <v>27880</v>
      </c>
      <c r="I21" s="38">
        <f t="shared" si="1"/>
        <v>-92.517934002869438</v>
      </c>
      <c r="J21" s="53">
        <f t="shared" ref="J21:K27" si="5">D21/G21*100</f>
        <v>7.094918504314478</v>
      </c>
      <c r="K21" s="53">
        <f t="shared" si="5"/>
        <v>9.4727403156384504</v>
      </c>
      <c r="L21" s="54">
        <f t="shared" si="3"/>
        <v>-2.3778218113239724</v>
      </c>
    </row>
    <row r="22" spans="1:12">
      <c r="A22" s="118"/>
      <c r="B22" s="115"/>
      <c r="C22" s="15" t="s">
        <v>1</v>
      </c>
      <c r="D22" s="62">
        <v>4115</v>
      </c>
      <c r="E22" s="70">
        <v>12655</v>
      </c>
      <c r="F22" s="39">
        <f t="shared" si="4"/>
        <v>-67.483208218095612</v>
      </c>
      <c r="G22" s="78">
        <v>44708</v>
      </c>
      <c r="H22" s="70">
        <v>140826</v>
      </c>
      <c r="I22" s="39">
        <f t="shared" si="1"/>
        <v>-68.253021459105568</v>
      </c>
      <c r="J22" s="51">
        <f t="shared" si="5"/>
        <v>9.2041692761921805</v>
      </c>
      <c r="K22" s="51">
        <f t="shared" si="5"/>
        <v>8.9862667405166654</v>
      </c>
      <c r="L22" s="52">
        <f t="shared" si="3"/>
        <v>0.2179025356755151</v>
      </c>
    </row>
    <row r="23" spans="1:12">
      <c r="A23" s="118"/>
      <c r="B23" s="115" t="s">
        <v>8</v>
      </c>
      <c r="C23" s="15" t="s">
        <v>0</v>
      </c>
      <c r="D23" s="61">
        <v>80</v>
      </c>
      <c r="E23" s="69">
        <v>3098</v>
      </c>
      <c r="F23" s="38">
        <f t="shared" si="4"/>
        <v>-97.417688831504208</v>
      </c>
      <c r="G23" s="82">
        <v>1032</v>
      </c>
      <c r="H23" s="92">
        <v>58339</v>
      </c>
      <c r="I23" s="38">
        <f t="shared" si="1"/>
        <v>-98.231028985755671</v>
      </c>
      <c r="J23" s="53">
        <f t="shared" si="5"/>
        <v>7.7519379844961236</v>
      </c>
      <c r="K23" s="53">
        <f t="shared" si="5"/>
        <v>5.3103412811326898</v>
      </c>
      <c r="L23" s="54">
        <f t="shared" si="3"/>
        <v>2.4415967033634338</v>
      </c>
    </row>
    <row r="24" spans="1:12">
      <c r="A24" s="118"/>
      <c r="B24" s="115"/>
      <c r="C24" s="15" t="s">
        <v>1</v>
      </c>
      <c r="D24" s="62">
        <v>3991</v>
      </c>
      <c r="E24" s="70">
        <v>15969</v>
      </c>
      <c r="F24" s="39">
        <f t="shared" si="4"/>
        <v>-75.007827666103083</v>
      </c>
      <c r="G24" s="78">
        <v>73603</v>
      </c>
      <c r="H24" s="70">
        <v>275279</v>
      </c>
      <c r="I24" s="39">
        <f t="shared" si="1"/>
        <v>-73.262399238590675</v>
      </c>
      <c r="J24" s="51">
        <f t="shared" si="5"/>
        <v>5.4223333288045321</v>
      </c>
      <c r="K24" s="51">
        <f t="shared" si="5"/>
        <v>5.8010236886940163</v>
      </c>
      <c r="L24" s="52">
        <f t="shared" si="3"/>
        <v>-0.37869035988948418</v>
      </c>
    </row>
    <row r="25" spans="1:12">
      <c r="A25" s="118"/>
      <c r="B25" s="115" t="s">
        <v>9</v>
      </c>
      <c r="C25" s="15" t="s">
        <v>0</v>
      </c>
      <c r="D25" s="61">
        <v>41</v>
      </c>
      <c r="E25" s="69">
        <v>1214</v>
      </c>
      <c r="F25" s="38">
        <f t="shared" si="4"/>
        <v>-96.62273476112027</v>
      </c>
      <c r="G25" s="82">
        <v>313</v>
      </c>
      <c r="H25" s="92">
        <v>37684</v>
      </c>
      <c r="I25" s="38">
        <f t="shared" si="1"/>
        <v>-99.169408767646743</v>
      </c>
      <c r="J25" s="53">
        <f t="shared" si="5"/>
        <v>13.099041533546327</v>
      </c>
      <c r="K25" s="53">
        <f t="shared" si="5"/>
        <v>3.2215263772423306</v>
      </c>
      <c r="L25" s="54">
        <f t="shared" si="3"/>
        <v>9.8775151563039962</v>
      </c>
    </row>
    <row r="26" spans="1:12">
      <c r="A26" s="118"/>
      <c r="B26" s="115"/>
      <c r="C26" s="15" t="s">
        <v>1</v>
      </c>
      <c r="D26" s="62">
        <v>10514</v>
      </c>
      <c r="E26" s="73">
        <v>26609</v>
      </c>
      <c r="F26" s="39">
        <f t="shared" si="4"/>
        <v>-60.487053252658875</v>
      </c>
      <c r="G26" s="79">
        <v>73421</v>
      </c>
      <c r="H26" s="58">
        <v>293724</v>
      </c>
      <c r="I26" s="39">
        <f t="shared" si="1"/>
        <v>-75.003404556658637</v>
      </c>
      <c r="J26" s="51">
        <f t="shared" si="5"/>
        <v>14.320153634518734</v>
      </c>
      <c r="K26" s="51">
        <f t="shared" si="5"/>
        <v>9.0591848129536583</v>
      </c>
      <c r="L26" s="52">
        <f t="shared" si="3"/>
        <v>5.2609688215650756</v>
      </c>
    </row>
    <row r="27" spans="1:12">
      <c r="A27" s="118"/>
      <c r="B27" s="115" t="s">
        <v>10</v>
      </c>
      <c r="C27" s="15" t="s">
        <v>0</v>
      </c>
      <c r="D27" s="61">
        <v>439</v>
      </c>
      <c r="E27" s="74">
        <v>4446</v>
      </c>
      <c r="F27" s="38">
        <f t="shared" si="4"/>
        <v>-90.1259559154296</v>
      </c>
      <c r="G27" s="80">
        <v>8124</v>
      </c>
      <c r="H27" s="59">
        <v>108372</v>
      </c>
      <c r="I27" s="38">
        <f t="shared" si="1"/>
        <v>-92.503598715535375</v>
      </c>
      <c r="J27" s="53">
        <f t="shared" si="5"/>
        <v>5.4037419990152635</v>
      </c>
      <c r="K27" s="53">
        <f t="shared" si="5"/>
        <v>4.1025357103310816</v>
      </c>
      <c r="L27" s="54">
        <f t="shared" si="3"/>
        <v>1.301206288684182</v>
      </c>
    </row>
    <row r="28" spans="1:12">
      <c r="A28" s="119"/>
      <c r="B28" s="116"/>
      <c r="C28" s="14" t="s">
        <v>1</v>
      </c>
      <c r="D28" s="68">
        <v>6940</v>
      </c>
      <c r="E28" s="73">
        <v>26896</v>
      </c>
      <c r="F28" s="37">
        <f t="shared" si="4"/>
        <v>-74.196906603212369</v>
      </c>
      <c r="G28" s="81">
        <v>183858</v>
      </c>
      <c r="H28" s="58">
        <v>623806</v>
      </c>
      <c r="I28" s="39">
        <f t="shared" si="1"/>
        <v>-70.526413660657312</v>
      </c>
      <c r="J28" s="49">
        <f>D28/G28*100</f>
        <v>3.7746521772237274</v>
      </c>
      <c r="K28" s="49">
        <f>E28/H28*100</f>
        <v>4.3115968746693687</v>
      </c>
      <c r="L28" s="50">
        <f>J28-K28</f>
        <v>-0.53694469744564133</v>
      </c>
    </row>
    <row r="29" spans="1:12">
      <c r="A29" s="107" t="s">
        <v>19</v>
      </c>
      <c r="B29" s="110" t="s">
        <v>2</v>
      </c>
      <c r="C29" s="16" t="s">
        <v>0</v>
      </c>
      <c r="D29" s="30">
        <f>D31+D33</f>
        <v>1456</v>
      </c>
      <c r="E29" s="31">
        <f>E31+E33</f>
        <v>11295</v>
      </c>
      <c r="F29" s="40">
        <f t="shared" si="4"/>
        <v>-87.109340416113326</v>
      </c>
      <c r="G29" s="86">
        <v>19366</v>
      </c>
      <c r="H29" s="66">
        <v>256014</v>
      </c>
      <c r="I29" s="36">
        <f t="shared" si="1"/>
        <v>-92.435569929769471</v>
      </c>
      <c r="J29" s="47">
        <f>D29/G29*100</f>
        <v>7.5183310957347924</v>
      </c>
      <c r="K29" s="47">
        <f t="shared" ref="K29" si="6">E29/H29*100</f>
        <v>4.411868100963229</v>
      </c>
      <c r="L29" s="48">
        <f>J29-K29</f>
        <v>3.1064629947715634</v>
      </c>
    </row>
    <row r="30" spans="1:12">
      <c r="A30" s="108"/>
      <c r="B30" s="111"/>
      <c r="C30" s="17" t="s">
        <v>1</v>
      </c>
      <c r="D30" s="32">
        <f>D32+D34</f>
        <v>20744</v>
      </c>
      <c r="E30" s="33">
        <f>E32+E34</f>
        <v>83544</v>
      </c>
      <c r="F30" s="41">
        <f t="shared" si="4"/>
        <v>-75.169970315043571</v>
      </c>
      <c r="G30" s="87">
        <v>404556</v>
      </c>
      <c r="H30" s="67">
        <v>1406227</v>
      </c>
      <c r="I30" s="37">
        <f t="shared" si="1"/>
        <v>-71.231102802036943</v>
      </c>
      <c r="J30" s="49">
        <f>D30/G30*100</f>
        <v>5.1275966738844563</v>
      </c>
      <c r="K30" s="49">
        <f>E30/H30*100</f>
        <v>5.9410038350849472</v>
      </c>
      <c r="L30" s="50">
        <f>J30-K30</f>
        <v>-0.81340716120049095</v>
      </c>
    </row>
    <row r="31" spans="1:12">
      <c r="A31" s="108"/>
      <c r="B31" s="112" t="s">
        <v>11</v>
      </c>
      <c r="C31" s="18" t="s">
        <v>0</v>
      </c>
      <c r="D31" s="61">
        <v>465</v>
      </c>
      <c r="E31" s="75">
        <v>2498</v>
      </c>
      <c r="F31" s="38">
        <f t="shared" si="4"/>
        <v>-81.385108086469174</v>
      </c>
      <c r="G31" s="82">
        <v>9717</v>
      </c>
      <c r="H31" s="57">
        <v>105398</v>
      </c>
      <c r="I31" s="38">
        <f t="shared" si="1"/>
        <v>-90.780659974572572</v>
      </c>
      <c r="J31" s="47">
        <f>D31/G31*100</f>
        <v>4.7854276011114543</v>
      </c>
      <c r="K31" s="47">
        <f t="shared" ref="K31:K33" si="7">E31/H31*100</f>
        <v>2.3700639480825063</v>
      </c>
      <c r="L31" s="48">
        <f>J31-K31</f>
        <v>2.415363653028948</v>
      </c>
    </row>
    <row r="32" spans="1:12">
      <c r="A32" s="108"/>
      <c r="B32" s="113"/>
      <c r="C32" s="18" t="s">
        <v>1</v>
      </c>
      <c r="D32" s="62">
        <v>5259</v>
      </c>
      <c r="E32" s="73">
        <v>21400</v>
      </c>
      <c r="F32" s="39">
        <f t="shared" si="4"/>
        <v>-75.425233644859816</v>
      </c>
      <c r="G32" s="79">
        <v>145133</v>
      </c>
      <c r="H32" s="58">
        <v>508481</v>
      </c>
      <c r="I32" s="39">
        <f t="shared" si="1"/>
        <v>-71.457537253112704</v>
      </c>
      <c r="J32" s="51">
        <f t="shared" ref="J32:J33" si="8">D32/G32*100</f>
        <v>3.6235728607553073</v>
      </c>
      <c r="K32" s="51">
        <f t="shared" si="7"/>
        <v>4.2086134978494769</v>
      </c>
      <c r="L32" s="52">
        <f t="shared" ref="L32:L33" si="9">J32-K32</f>
        <v>-0.58504063709416965</v>
      </c>
    </row>
    <row r="33" spans="1:12" ht="17.25" customHeight="1">
      <c r="A33" s="108"/>
      <c r="B33" s="113" t="s">
        <v>10</v>
      </c>
      <c r="C33" s="18" t="s">
        <v>0</v>
      </c>
      <c r="D33" s="61">
        <v>991</v>
      </c>
      <c r="E33" s="74">
        <v>8797</v>
      </c>
      <c r="F33" s="38">
        <f t="shared" si="4"/>
        <v>-88.734795953165857</v>
      </c>
      <c r="G33" s="80">
        <v>9649</v>
      </c>
      <c r="H33" s="59">
        <v>150616</v>
      </c>
      <c r="I33" s="38">
        <f t="shared" si="1"/>
        <v>-93.593642109736024</v>
      </c>
      <c r="J33" s="53">
        <f t="shared" si="8"/>
        <v>10.270494351746295</v>
      </c>
      <c r="K33" s="53">
        <f t="shared" si="7"/>
        <v>5.840680936952249</v>
      </c>
      <c r="L33" s="54">
        <f t="shared" si="9"/>
        <v>4.4298134147940464</v>
      </c>
    </row>
    <row r="34" spans="1:12" ht="17.25" thickBot="1">
      <c r="A34" s="109"/>
      <c r="B34" s="114"/>
      <c r="C34" s="19" t="s">
        <v>1</v>
      </c>
      <c r="D34" s="63">
        <v>15485</v>
      </c>
      <c r="E34" s="76">
        <v>62144</v>
      </c>
      <c r="F34" s="42">
        <f t="shared" si="4"/>
        <v>-75.082067456230689</v>
      </c>
      <c r="G34" s="83">
        <v>259423</v>
      </c>
      <c r="H34" s="60">
        <v>897746</v>
      </c>
      <c r="I34" s="42">
        <f t="shared" si="1"/>
        <v>-71.10285091774287</v>
      </c>
      <c r="J34" s="55">
        <f>D34/G34*100</f>
        <v>5.9690158544153755</v>
      </c>
      <c r="K34" s="55">
        <f>E34/H34*100</f>
        <v>6.9222252173777434</v>
      </c>
      <c r="L34" s="56">
        <f>J34-K34</f>
        <v>-0.95320936296236791</v>
      </c>
    </row>
  </sheetData>
  <mergeCells count="21">
    <mergeCell ref="B27:B28"/>
    <mergeCell ref="A29:A34"/>
    <mergeCell ref="B29:B30"/>
    <mergeCell ref="B31:B32"/>
    <mergeCell ref="B33:B34"/>
    <mergeCell ref="B25:B26"/>
    <mergeCell ref="A1:L1"/>
    <mergeCell ref="D3:F3"/>
    <mergeCell ref="G3:I3"/>
    <mergeCell ref="J3:L3"/>
    <mergeCell ref="A5:B6"/>
    <mergeCell ref="A7:A28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</mergeCells>
  <phoneticPr fontId="2" type="noConversion"/>
  <pageMargins left="0.39370078740157483" right="0.39370078740157483" top="0.15748031496062992" bottom="0.15748031496062992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zoomScaleNormal="100" workbookViewId="0">
      <selection activeCell="G5" sqref="G5:G6"/>
    </sheetView>
  </sheetViews>
  <sheetFormatPr defaultColWidth="9" defaultRowHeight="16.5"/>
  <cols>
    <col min="1" max="2" width="9.875" style="3" bestFit="1" customWidth="1"/>
    <col min="3" max="3" width="10" style="3" bestFit="1" customWidth="1"/>
    <col min="4" max="9" width="10.625" style="3" customWidth="1"/>
    <col min="10" max="16384" width="9" style="3"/>
  </cols>
  <sheetData>
    <row r="1" spans="1:12" ht="26.25">
      <c r="A1" s="123" t="s">
        <v>66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</row>
    <row r="2" spans="1:12" ht="6.95" customHeight="1" thickBot="1">
      <c r="A2" s="4"/>
      <c r="B2" s="4"/>
      <c r="C2" s="4"/>
      <c r="D2" s="4"/>
      <c r="E2" s="2"/>
      <c r="F2" s="2"/>
      <c r="G2" s="2"/>
      <c r="H2" s="2"/>
      <c r="I2" s="2"/>
    </row>
    <row r="3" spans="1:12">
      <c r="A3" s="5"/>
      <c r="B3" s="6"/>
      <c r="C3" s="7"/>
      <c r="D3" s="124" t="s">
        <v>22</v>
      </c>
      <c r="E3" s="121"/>
      <c r="F3" s="125"/>
      <c r="G3" s="126" t="s">
        <v>23</v>
      </c>
      <c r="H3" s="121"/>
      <c r="I3" s="125"/>
      <c r="J3" s="121" t="s">
        <v>25</v>
      </c>
      <c r="K3" s="121"/>
      <c r="L3" s="122"/>
    </row>
    <row r="4" spans="1:12">
      <c r="A4" s="8"/>
      <c r="B4" s="9"/>
      <c r="C4" s="10"/>
      <c r="D4" s="22" t="s">
        <v>29</v>
      </c>
      <c r="E4" s="23" t="s">
        <v>30</v>
      </c>
      <c r="F4" s="21" t="s">
        <v>24</v>
      </c>
      <c r="G4" s="24" t="s">
        <v>29</v>
      </c>
      <c r="H4" s="23" t="s">
        <v>30</v>
      </c>
      <c r="I4" s="25" t="s">
        <v>24</v>
      </c>
      <c r="J4" s="23" t="s">
        <v>29</v>
      </c>
      <c r="K4" s="23" t="s">
        <v>30</v>
      </c>
      <c r="L4" s="20" t="s">
        <v>26</v>
      </c>
    </row>
    <row r="5" spans="1:12">
      <c r="A5" s="127" t="s">
        <v>15</v>
      </c>
      <c r="B5" s="128"/>
      <c r="C5" s="11" t="s">
        <v>0</v>
      </c>
      <c r="D5" s="26">
        <f>D7+D29</f>
        <v>4382</v>
      </c>
      <c r="E5" s="27">
        <f>E7+E29</f>
        <v>152629</v>
      </c>
      <c r="F5" s="34">
        <f t="shared" ref="F5:F6" si="0">(D5-E5)/E5*100</f>
        <v>-97.128985972521605</v>
      </c>
      <c r="G5" s="88">
        <v>61012</v>
      </c>
      <c r="H5" s="64">
        <v>1448067</v>
      </c>
      <c r="I5" s="34">
        <f t="shared" ref="I5:I34" si="1">(G5-H5)/H5*100</f>
        <v>-95.786659042710042</v>
      </c>
      <c r="J5" s="43">
        <f t="shared" ref="J5:K20" si="2">D5/G5*100</f>
        <v>7.182193666819642</v>
      </c>
      <c r="K5" s="43">
        <f t="shared" si="2"/>
        <v>10.540189093460455</v>
      </c>
      <c r="L5" s="44">
        <f t="shared" ref="L5:L27" si="3">J5-K5</f>
        <v>-3.3579954266408132</v>
      </c>
    </row>
    <row r="6" spans="1:12">
      <c r="A6" s="129"/>
      <c r="B6" s="130"/>
      <c r="C6" s="12" t="s">
        <v>1</v>
      </c>
      <c r="D6" s="28">
        <f>D8+D30</f>
        <v>189339</v>
      </c>
      <c r="E6" s="29">
        <f>E8+E30</f>
        <v>937244</v>
      </c>
      <c r="F6" s="35">
        <f t="shared" si="0"/>
        <v>-79.798323595563161</v>
      </c>
      <c r="G6" s="89">
        <v>2199648</v>
      </c>
      <c r="H6" s="65">
        <v>9887281</v>
      </c>
      <c r="I6" s="35">
        <f t="shared" si="1"/>
        <v>-77.752751236664565</v>
      </c>
      <c r="J6" s="45">
        <f t="shared" si="2"/>
        <v>8.6076954130842758</v>
      </c>
      <c r="K6" s="45">
        <f>E6/H6*100</f>
        <v>9.4792896044928838</v>
      </c>
      <c r="L6" s="46">
        <f t="shared" si="3"/>
        <v>-0.87159419140860805</v>
      </c>
    </row>
    <row r="7" spans="1:12">
      <c r="A7" s="117" t="s">
        <v>16</v>
      </c>
      <c r="B7" s="110" t="s">
        <v>2</v>
      </c>
      <c r="C7" s="13" t="s">
        <v>0</v>
      </c>
      <c r="D7" s="30">
        <f>D9+D11+D13+D15+D17+D19+D21+D23+D25+D27</f>
        <v>1797</v>
      </c>
      <c r="E7" s="31">
        <f>E9+E11+E13+E15+E17+E19+E21+E23+E25+E27</f>
        <v>141213</v>
      </c>
      <c r="F7" s="36">
        <f>(D7-E7)/E7*100</f>
        <v>-98.727454271207321</v>
      </c>
      <c r="G7" s="84">
        <v>37735</v>
      </c>
      <c r="H7" s="71">
        <v>1195083</v>
      </c>
      <c r="I7" s="36">
        <f t="shared" si="1"/>
        <v>-96.842478723235132</v>
      </c>
      <c r="J7" s="47">
        <f t="shared" si="2"/>
        <v>4.7621571485358425</v>
      </c>
      <c r="K7" s="47">
        <f t="shared" si="2"/>
        <v>11.816166743230387</v>
      </c>
      <c r="L7" s="48">
        <f t="shared" si="3"/>
        <v>-7.054009594694544</v>
      </c>
    </row>
    <row r="8" spans="1:12">
      <c r="A8" s="118"/>
      <c r="B8" s="111"/>
      <c r="C8" s="14" t="s">
        <v>1</v>
      </c>
      <c r="D8" s="32">
        <f>D10+D12+D14+D16+D18+D20+D22+D24+D26+D28</f>
        <v>166010</v>
      </c>
      <c r="E8" s="33">
        <f>E10+E12+E14+E16+E18+E20+E22+E24+E26+E28</f>
        <v>842284</v>
      </c>
      <c r="F8" s="37">
        <f>(D8-E8)/E8*100</f>
        <v>-80.290495842257485</v>
      </c>
      <c r="G8" s="85">
        <v>1771815</v>
      </c>
      <c r="H8" s="72">
        <v>8228070</v>
      </c>
      <c r="I8" s="37">
        <f t="shared" si="1"/>
        <v>-78.466213826571718</v>
      </c>
      <c r="J8" s="49">
        <f t="shared" si="2"/>
        <v>9.3694883495173027</v>
      </c>
      <c r="K8" s="49">
        <f>E8/H8*100</f>
        <v>10.236714077541878</v>
      </c>
      <c r="L8" s="50">
        <f t="shared" si="3"/>
        <v>-0.8672257280245752</v>
      </c>
    </row>
    <row r="9" spans="1:12">
      <c r="A9" s="118"/>
      <c r="B9" s="120" t="s">
        <v>3</v>
      </c>
      <c r="C9" s="15" t="s">
        <v>0</v>
      </c>
      <c r="D9" s="61">
        <v>34</v>
      </c>
      <c r="E9" s="69">
        <v>8475</v>
      </c>
      <c r="F9" s="38">
        <f t="shared" ref="F9:F34" si="4">(D9-E9)/E9*100</f>
        <v>-99.598820058997049</v>
      </c>
      <c r="G9" s="82">
        <v>755</v>
      </c>
      <c r="H9" s="92" t="s">
        <v>67</v>
      </c>
      <c r="I9" s="38">
        <f t="shared" si="1"/>
        <v>-99.725284721464178</v>
      </c>
      <c r="J9" s="47">
        <f t="shared" si="2"/>
        <v>4.5033112582781456</v>
      </c>
      <c r="K9" s="47">
        <f t="shared" si="2"/>
        <v>3.0837244842266127</v>
      </c>
      <c r="L9" s="48">
        <f t="shared" si="3"/>
        <v>1.4195867740515329</v>
      </c>
    </row>
    <row r="10" spans="1:12">
      <c r="A10" s="118"/>
      <c r="B10" s="115"/>
      <c r="C10" s="15" t="s">
        <v>1</v>
      </c>
      <c r="D10" s="62">
        <v>7355</v>
      </c>
      <c r="E10" s="70">
        <v>50941</v>
      </c>
      <c r="F10" s="39">
        <f t="shared" si="4"/>
        <v>-85.561728273885478</v>
      </c>
      <c r="G10" s="78">
        <v>425541</v>
      </c>
      <c r="H10" s="70">
        <v>1928516</v>
      </c>
      <c r="I10" s="39">
        <f t="shared" si="1"/>
        <v>-77.934276925884987</v>
      </c>
      <c r="J10" s="51">
        <f t="shared" si="2"/>
        <v>1.7283880989140883</v>
      </c>
      <c r="K10" s="51">
        <f>E10/H10*100</f>
        <v>2.6414611027339157</v>
      </c>
      <c r="L10" s="52">
        <f t="shared" si="3"/>
        <v>-0.91307300381982737</v>
      </c>
    </row>
    <row r="11" spans="1:12">
      <c r="A11" s="118"/>
      <c r="B11" s="115" t="s">
        <v>4</v>
      </c>
      <c r="C11" s="15" t="s">
        <v>0</v>
      </c>
      <c r="D11" s="61">
        <v>472</v>
      </c>
      <c r="E11" s="69">
        <v>102692</v>
      </c>
      <c r="F11" s="38">
        <f t="shared" si="4"/>
        <v>-99.540373154676118</v>
      </c>
      <c r="G11" s="82">
        <v>9738</v>
      </c>
      <c r="H11" s="92" t="s">
        <v>68</v>
      </c>
      <c r="I11" s="38">
        <f t="shared" si="1"/>
        <v>-98.124176510020575</v>
      </c>
      <c r="J11" s="53">
        <f t="shared" si="2"/>
        <v>4.8469911686177864</v>
      </c>
      <c r="K11" s="53">
        <f t="shared" si="2"/>
        <v>19.781481395868489</v>
      </c>
      <c r="L11" s="54">
        <f t="shared" si="3"/>
        <v>-14.934490227250702</v>
      </c>
    </row>
    <row r="12" spans="1:12">
      <c r="A12" s="118"/>
      <c r="B12" s="115"/>
      <c r="C12" s="15" t="s">
        <v>1</v>
      </c>
      <c r="D12" s="62">
        <v>100331</v>
      </c>
      <c r="E12" s="70">
        <v>559051</v>
      </c>
      <c r="F12" s="39">
        <f t="shared" si="4"/>
        <v>-82.053336815424714</v>
      </c>
      <c r="G12" s="78">
        <v>626210</v>
      </c>
      <c r="H12" s="70">
        <v>3321618</v>
      </c>
      <c r="I12" s="39">
        <f t="shared" si="1"/>
        <v>-81.147440795419584</v>
      </c>
      <c r="J12" s="51">
        <f t="shared" si="2"/>
        <v>16.021941521214927</v>
      </c>
      <c r="K12" s="51">
        <f t="shared" si="2"/>
        <v>16.830683118889649</v>
      </c>
      <c r="L12" s="52">
        <f t="shared" si="3"/>
        <v>-0.80874159767472165</v>
      </c>
    </row>
    <row r="13" spans="1:12">
      <c r="A13" s="118"/>
      <c r="B13" s="115" t="s">
        <v>5</v>
      </c>
      <c r="C13" s="15" t="s">
        <v>0</v>
      </c>
      <c r="D13" s="61">
        <v>16</v>
      </c>
      <c r="E13" s="69">
        <v>5357</v>
      </c>
      <c r="F13" s="38">
        <f t="shared" si="4"/>
        <v>-99.701325368676493</v>
      </c>
      <c r="G13" s="90">
        <v>78</v>
      </c>
      <c r="H13" s="92" t="s">
        <v>69</v>
      </c>
      <c r="I13" s="38">
        <f t="shared" si="1"/>
        <v>-99.867877227454443</v>
      </c>
      <c r="J13" s="53">
        <f t="shared" si="2"/>
        <v>20.512820512820511</v>
      </c>
      <c r="K13" s="53">
        <f t="shared" si="2"/>
        <v>9.07412426316146</v>
      </c>
      <c r="L13" s="54">
        <f t="shared" si="3"/>
        <v>11.438696249659051</v>
      </c>
    </row>
    <row r="14" spans="1:12">
      <c r="A14" s="118"/>
      <c r="B14" s="115"/>
      <c r="C14" s="15" t="s">
        <v>1</v>
      </c>
      <c r="D14" s="62">
        <v>9997</v>
      </c>
      <c r="E14" s="70">
        <v>31384</v>
      </c>
      <c r="F14" s="39">
        <f t="shared" si="4"/>
        <v>-68.146189140963557</v>
      </c>
      <c r="G14" s="78">
        <v>88389</v>
      </c>
      <c r="H14" s="70">
        <v>387170</v>
      </c>
      <c r="I14" s="39">
        <f t="shared" si="1"/>
        <v>-77.170493581630808</v>
      </c>
      <c r="J14" s="51">
        <f t="shared" si="2"/>
        <v>11.31023091108622</v>
      </c>
      <c r="K14" s="51">
        <f t="shared" si="2"/>
        <v>8.105999948343106</v>
      </c>
      <c r="L14" s="52">
        <f t="shared" si="3"/>
        <v>3.2042309627431145</v>
      </c>
    </row>
    <row r="15" spans="1:12">
      <c r="A15" s="118"/>
      <c r="B15" s="115" t="s">
        <v>6</v>
      </c>
      <c r="C15" s="15" t="s">
        <v>0</v>
      </c>
      <c r="D15" s="61">
        <v>41</v>
      </c>
      <c r="E15" s="69">
        <v>8919</v>
      </c>
      <c r="F15" s="38">
        <f t="shared" si="4"/>
        <v>-99.540307209328404</v>
      </c>
      <c r="G15" s="90">
        <v>305</v>
      </c>
      <c r="H15" s="92" t="s">
        <v>70</v>
      </c>
      <c r="I15" s="38">
        <f t="shared" si="1"/>
        <v>-99.731483356370006</v>
      </c>
      <c r="J15" s="53">
        <f t="shared" si="2"/>
        <v>13.442622950819672</v>
      </c>
      <c r="K15" s="53">
        <f t="shared" si="2"/>
        <v>7.8521309656914964</v>
      </c>
      <c r="L15" s="54">
        <f t="shared" si="3"/>
        <v>5.5904919851281756</v>
      </c>
    </row>
    <row r="16" spans="1:12">
      <c r="A16" s="118"/>
      <c r="B16" s="115"/>
      <c r="C16" s="15" t="s">
        <v>1</v>
      </c>
      <c r="D16" s="62">
        <v>9991</v>
      </c>
      <c r="E16" s="70">
        <v>53159</v>
      </c>
      <c r="F16" s="39">
        <f t="shared" si="4"/>
        <v>-81.205440282924812</v>
      </c>
      <c r="G16" s="78">
        <v>164870</v>
      </c>
      <c r="H16" s="70">
        <v>727898</v>
      </c>
      <c r="I16" s="39">
        <f t="shared" si="1"/>
        <v>-77.349848467779822</v>
      </c>
      <c r="J16" s="51">
        <f t="shared" si="2"/>
        <v>6.059926002304846</v>
      </c>
      <c r="K16" s="51">
        <f t="shared" si="2"/>
        <v>7.3030836738114404</v>
      </c>
      <c r="L16" s="52">
        <f t="shared" si="3"/>
        <v>-1.2431576715065944</v>
      </c>
    </row>
    <row r="17" spans="1:12">
      <c r="A17" s="118"/>
      <c r="B17" s="115" t="s">
        <v>7</v>
      </c>
      <c r="C17" s="15" t="s">
        <v>0</v>
      </c>
      <c r="D17" s="61">
        <v>48</v>
      </c>
      <c r="E17" s="69">
        <v>1665</v>
      </c>
      <c r="F17" s="38">
        <f t="shared" si="4"/>
        <v>-97.117117117117118</v>
      </c>
      <c r="G17" s="90">
        <v>44</v>
      </c>
      <c r="H17" s="92" t="s">
        <v>71</v>
      </c>
      <c r="I17" s="38">
        <f t="shared" si="1"/>
        <v>-99.599708879184874</v>
      </c>
      <c r="J17" s="53">
        <f t="shared" si="2"/>
        <v>109.09090909090908</v>
      </c>
      <c r="K17" s="53">
        <f t="shared" si="2"/>
        <v>15.147379912663755</v>
      </c>
      <c r="L17" s="54">
        <f t="shared" si="3"/>
        <v>93.943529178245328</v>
      </c>
    </row>
    <row r="18" spans="1:12">
      <c r="A18" s="118"/>
      <c r="B18" s="115"/>
      <c r="C18" s="15" t="s">
        <v>1</v>
      </c>
      <c r="D18" s="62">
        <v>2438</v>
      </c>
      <c r="E18" s="70">
        <v>16827</v>
      </c>
      <c r="F18" s="39">
        <f t="shared" si="4"/>
        <v>-85.511380519403332</v>
      </c>
      <c r="G18" s="78">
        <v>17057</v>
      </c>
      <c r="H18" s="70">
        <v>120908</v>
      </c>
      <c r="I18" s="39">
        <f t="shared" si="1"/>
        <v>-85.892579481920137</v>
      </c>
      <c r="J18" s="51">
        <f t="shared" si="2"/>
        <v>14.293252037286743</v>
      </c>
      <c r="K18" s="51">
        <f t="shared" si="2"/>
        <v>13.917193237833725</v>
      </c>
      <c r="L18" s="52">
        <f t="shared" si="3"/>
        <v>0.37605879945301801</v>
      </c>
    </row>
    <row r="19" spans="1:12">
      <c r="A19" s="118"/>
      <c r="B19" s="115" t="s">
        <v>17</v>
      </c>
      <c r="C19" s="15" t="s">
        <v>0</v>
      </c>
      <c r="D19" s="61">
        <v>148</v>
      </c>
      <c r="E19" s="69">
        <v>4073</v>
      </c>
      <c r="F19" s="38">
        <f t="shared" si="4"/>
        <v>-96.366314755708331</v>
      </c>
      <c r="G19" s="90">
        <v>136</v>
      </c>
      <c r="H19" s="92">
        <v>16831</v>
      </c>
      <c r="I19" s="38">
        <f t="shared" si="1"/>
        <v>-99.191967203374716</v>
      </c>
      <c r="J19" s="53">
        <f t="shared" si="2"/>
        <v>108.8235294117647</v>
      </c>
      <c r="K19" s="53">
        <f t="shared" si="2"/>
        <v>24.199393975402529</v>
      </c>
      <c r="L19" s="54">
        <f t="shared" si="3"/>
        <v>84.624135436362167</v>
      </c>
    </row>
    <row r="20" spans="1:12">
      <c r="A20" s="118"/>
      <c r="B20" s="115"/>
      <c r="C20" s="15" t="s">
        <v>1</v>
      </c>
      <c r="D20" s="62">
        <v>9300</v>
      </c>
      <c r="E20" s="70">
        <v>38761</v>
      </c>
      <c r="F20" s="39">
        <f t="shared" si="4"/>
        <v>-76.006810969789214</v>
      </c>
      <c r="G20" s="78">
        <v>47479</v>
      </c>
      <c r="H20" s="70">
        <v>207650</v>
      </c>
      <c r="I20" s="39">
        <f t="shared" si="1"/>
        <v>-77.135083072477727</v>
      </c>
      <c r="J20" s="51">
        <f t="shared" si="2"/>
        <v>19.587607152635904</v>
      </c>
      <c r="K20" s="51">
        <f t="shared" si="2"/>
        <v>18.666506140139656</v>
      </c>
      <c r="L20" s="52">
        <f t="shared" si="3"/>
        <v>0.92110101249624776</v>
      </c>
    </row>
    <row r="21" spans="1:12">
      <c r="A21" s="118"/>
      <c r="B21" s="115" t="s">
        <v>18</v>
      </c>
      <c r="C21" s="15" t="s">
        <v>0</v>
      </c>
      <c r="D21" s="61">
        <v>128</v>
      </c>
      <c r="E21" s="69">
        <v>1410</v>
      </c>
      <c r="F21" s="38">
        <f t="shared" si="4"/>
        <v>-90.921985815602838</v>
      </c>
      <c r="G21" s="82">
        <v>4089</v>
      </c>
      <c r="H21" s="92">
        <v>18260</v>
      </c>
      <c r="I21" s="38">
        <f t="shared" si="1"/>
        <v>-77.606790799561892</v>
      </c>
      <c r="J21" s="53">
        <f t="shared" ref="J21:K27" si="5">D21/G21*100</f>
        <v>3.1303497187576426</v>
      </c>
      <c r="K21" s="53">
        <f t="shared" si="5"/>
        <v>7.7217962760131433</v>
      </c>
      <c r="L21" s="54">
        <f t="shared" si="3"/>
        <v>-4.5914465572555008</v>
      </c>
    </row>
    <row r="22" spans="1:12">
      <c r="A22" s="118"/>
      <c r="B22" s="115"/>
      <c r="C22" s="15" t="s">
        <v>1</v>
      </c>
      <c r="D22" s="62">
        <v>4243</v>
      </c>
      <c r="E22" s="70">
        <v>14065</v>
      </c>
      <c r="F22" s="39">
        <f t="shared" si="4"/>
        <v>-69.832918592250266</v>
      </c>
      <c r="G22" s="78">
        <v>48797</v>
      </c>
      <c r="H22" s="70">
        <v>159086</v>
      </c>
      <c r="I22" s="39">
        <f t="shared" si="1"/>
        <v>-69.326653508165393</v>
      </c>
      <c r="J22" s="51">
        <f t="shared" si="5"/>
        <v>8.6952066725413442</v>
      </c>
      <c r="K22" s="51">
        <f t="shared" si="5"/>
        <v>8.8411299548671796</v>
      </c>
      <c r="L22" s="52">
        <f t="shared" si="3"/>
        <v>-0.1459232823258354</v>
      </c>
    </row>
    <row r="23" spans="1:12">
      <c r="A23" s="118"/>
      <c r="B23" s="115" t="s">
        <v>8</v>
      </c>
      <c r="C23" s="15" t="s">
        <v>0</v>
      </c>
      <c r="D23" s="61">
        <v>95</v>
      </c>
      <c r="E23" s="69">
        <v>1849</v>
      </c>
      <c r="F23" s="38">
        <f t="shared" si="4"/>
        <v>-94.862087614926978</v>
      </c>
      <c r="G23" s="82">
        <v>1060</v>
      </c>
      <c r="H23" s="92">
        <v>52521</v>
      </c>
      <c r="I23" s="38">
        <f t="shared" si="1"/>
        <v>-97.981759677081541</v>
      </c>
      <c r="J23" s="53">
        <f t="shared" si="5"/>
        <v>8.9622641509433958</v>
      </c>
      <c r="K23" s="53">
        <f t="shared" si="5"/>
        <v>3.5204965632794503</v>
      </c>
      <c r="L23" s="54">
        <f t="shared" si="3"/>
        <v>5.4417675876639455</v>
      </c>
    </row>
    <row r="24" spans="1:12">
      <c r="A24" s="118"/>
      <c r="B24" s="115"/>
      <c r="C24" s="15" t="s">
        <v>1</v>
      </c>
      <c r="D24" s="62">
        <v>4086</v>
      </c>
      <c r="E24" s="70">
        <v>17818</v>
      </c>
      <c r="F24" s="39">
        <f t="shared" si="4"/>
        <v>-77.068133348299469</v>
      </c>
      <c r="G24" s="78">
        <v>74663</v>
      </c>
      <c r="H24" s="70">
        <v>327800</v>
      </c>
      <c r="I24" s="39">
        <f t="shared" si="1"/>
        <v>-77.223001830384391</v>
      </c>
      <c r="J24" s="51">
        <f t="shared" si="5"/>
        <v>5.472590171838795</v>
      </c>
      <c r="K24" s="51">
        <f t="shared" si="5"/>
        <v>5.435631482611349</v>
      </c>
      <c r="L24" s="52">
        <f t="shared" si="3"/>
        <v>3.6958689227446051E-2</v>
      </c>
    </row>
    <row r="25" spans="1:12">
      <c r="A25" s="118"/>
      <c r="B25" s="115" t="s">
        <v>9</v>
      </c>
      <c r="C25" s="15" t="s">
        <v>0</v>
      </c>
      <c r="D25" s="61">
        <v>119</v>
      </c>
      <c r="E25" s="69">
        <v>2687</v>
      </c>
      <c r="F25" s="38">
        <f t="shared" si="4"/>
        <v>-95.57126907331596</v>
      </c>
      <c r="G25" s="82">
        <v>609</v>
      </c>
      <c r="H25" s="92">
        <v>37278</v>
      </c>
      <c r="I25" s="38">
        <f t="shared" si="1"/>
        <v>-98.366328665700948</v>
      </c>
      <c r="J25" s="53">
        <f t="shared" si="5"/>
        <v>19.540229885057471</v>
      </c>
      <c r="K25" s="53">
        <f t="shared" si="5"/>
        <v>7.2080047212833298</v>
      </c>
      <c r="L25" s="54">
        <f t="shared" si="3"/>
        <v>12.33222516377414</v>
      </c>
    </row>
    <row r="26" spans="1:12">
      <c r="A26" s="118"/>
      <c r="B26" s="115"/>
      <c r="C26" s="15" t="s">
        <v>1</v>
      </c>
      <c r="D26" s="62">
        <v>10633</v>
      </c>
      <c r="E26" s="73">
        <v>29296</v>
      </c>
      <c r="F26" s="39">
        <f t="shared" si="4"/>
        <v>-63.704942654287279</v>
      </c>
      <c r="G26" s="79">
        <v>74030</v>
      </c>
      <c r="H26" s="58">
        <v>331002</v>
      </c>
      <c r="I26" s="39">
        <f t="shared" si="1"/>
        <v>-77.634576226125517</v>
      </c>
      <c r="J26" s="51">
        <f t="shared" si="5"/>
        <v>14.363096042145077</v>
      </c>
      <c r="K26" s="51">
        <f t="shared" si="5"/>
        <v>8.8507018084482869</v>
      </c>
      <c r="L26" s="52">
        <f t="shared" si="3"/>
        <v>5.5123942336967904</v>
      </c>
    </row>
    <row r="27" spans="1:12">
      <c r="A27" s="118"/>
      <c r="B27" s="115" t="s">
        <v>10</v>
      </c>
      <c r="C27" s="15" t="s">
        <v>0</v>
      </c>
      <c r="D27" s="61">
        <v>696</v>
      </c>
      <c r="E27" s="74">
        <v>4086</v>
      </c>
      <c r="F27" s="38">
        <f t="shared" si="4"/>
        <v>-82.966226138032312</v>
      </c>
      <c r="G27" s="80">
        <v>20921</v>
      </c>
      <c r="H27" s="59">
        <v>92616</v>
      </c>
      <c r="I27" s="38">
        <f t="shared" si="1"/>
        <v>-77.411030491491744</v>
      </c>
      <c r="J27" s="53">
        <f t="shared" si="5"/>
        <v>3.3268008221404326</v>
      </c>
      <c r="K27" s="53">
        <f t="shared" si="5"/>
        <v>4.4117647058823533</v>
      </c>
      <c r="L27" s="54">
        <f t="shared" si="3"/>
        <v>-1.0849638837419207</v>
      </c>
    </row>
    <row r="28" spans="1:12">
      <c r="A28" s="119"/>
      <c r="B28" s="116"/>
      <c r="C28" s="14" t="s">
        <v>1</v>
      </c>
      <c r="D28" s="68">
        <v>7636</v>
      </c>
      <c r="E28" s="73">
        <v>30982</v>
      </c>
      <c r="F28" s="37">
        <f t="shared" si="4"/>
        <v>-75.35343102446582</v>
      </c>
      <c r="G28" s="81">
        <v>204779</v>
      </c>
      <c r="H28" s="58">
        <v>716422</v>
      </c>
      <c r="I28" s="39">
        <f t="shared" si="1"/>
        <v>-71.416427747891603</v>
      </c>
      <c r="J28" s="49">
        <f>D28/G28*100</f>
        <v>3.7288979827033044</v>
      </c>
      <c r="K28" s="49">
        <f>E28/H28*100</f>
        <v>4.3245461473824092</v>
      </c>
      <c r="L28" s="50">
        <f>J28-K28</f>
        <v>-0.59564816467910475</v>
      </c>
    </row>
    <row r="29" spans="1:12">
      <c r="A29" s="107" t="s">
        <v>19</v>
      </c>
      <c r="B29" s="110" t="s">
        <v>2</v>
      </c>
      <c r="C29" s="16" t="s">
        <v>0</v>
      </c>
      <c r="D29" s="30">
        <f>D31+D33</f>
        <v>2585</v>
      </c>
      <c r="E29" s="31">
        <f>E31+E33</f>
        <v>11416</v>
      </c>
      <c r="F29" s="40">
        <f t="shared" si="4"/>
        <v>-77.356341976173795</v>
      </c>
      <c r="G29" s="86">
        <v>23277</v>
      </c>
      <c r="H29" s="66">
        <v>252984</v>
      </c>
      <c r="I29" s="36">
        <f t="shared" si="1"/>
        <v>-90.799022863105975</v>
      </c>
      <c r="J29" s="47">
        <f>D29/G29*100</f>
        <v>11.105382996090562</v>
      </c>
      <c r="K29" s="47">
        <f t="shared" ref="K29" si="6">E29/H29*100</f>
        <v>4.5125383423457608</v>
      </c>
      <c r="L29" s="48">
        <f>J29-K29</f>
        <v>6.5928446537448009</v>
      </c>
    </row>
    <row r="30" spans="1:12">
      <c r="A30" s="108"/>
      <c r="B30" s="111"/>
      <c r="C30" s="17" t="s">
        <v>1</v>
      </c>
      <c r="D30" s="32">
        <f>D32+D34</f>
        <v>23329</v>
      </c>
      <c r="E30" s="33">
        <f>E32+E34</f>
        <v>94960</v>
      </c>
      <c r="F30" s="41">
        <f t="shared" si="4"/>
        <v>-75.432813816343725</v>
      </c>
      <c r="G30" s="87">
        <v>427833</v>
      </c>
      <c r="H30" s="67">
        <v>1659211</v>
      </c>
      <c r="I30" s="37">
        <f t="shared" si="1"/>
        <v>-74.214671913337128</v>
      </c>
      <c r="J30" s="49">
        <f>D30/G30*100</f>
        <v>5.4528285569369359</v>
      </c>
      <c r="K30" s="49">
        <f>E30/H30*100</f>
        <v>5.7232021725989037</v>
      </c>
      <c r="L30" s="50">
        <f>J30-K30</f>
        <v>-0.27037361566196783</v>
      </c>
    </row>
    <row r="31" spans="1:12">
      <c r="A31" s="108"/>
      <c r="B31" s="112" t="s">
        <v>11</v>
      </c>
      <c r="C31" s="18" t="s">
        <v>0</v>
      </c>
      <c r="D31" s="61">
        <v>879</v>
      </c>
      <c r="E31" s="75">
        <v>2851</v>
      </c>
      <c r="F31" s="38">
        <f t="shared" si="4"/>
        <v>-69.168712732374601</v>
      </c>
      <c r="G31" s="82">
        <v>11922</v>
      </c>
      <c r="H31" s="57">
        <v>97428</v>
      </c>
      <c r="I31" s="38">
        <f t="shared" si="1"/>
        <v>-87.763271338834841</v>
      </c>
      <c r="J31" s="47">
        <f>D31/G31*100</f>
        <v>7.3729240060392556</v>
      </c>
      <c r="K31" s="47">
        <f t="shared" ref="K31:K33" si="7">E31/H31*100</f>
        <v>2.9262634971466106</v>
      </c>
      <c r="L31" s="48">
        <f>J31-K31</f>
        <v>4.446660508892645</v>
      </c>
    </row>
    <row r="32" spans="1:12">
      <c r="A32" s="108"/>
      <c r="B32" s="113"/>
      <c r="C32" s="18" t="s">
        <v>1</v>
      </c>
      <c r="D32" s="62">
        <v>6138</v>
      </c>
      <c r="E32" s="73">
        <v>24251</v>
      </c>
      <c r="F32" s="39">
        <f t="shared" si="4"/>
        <v>-74.689703517380721</v>
      </c>
      <c r="G32" s="79">
        <v>157055</v>
      </c>
      <c r="H32" s="58">
        <v>605909</v>
      </c>
      <c r="I32" s="39">
        <f t="shared" si="1"/>
        <v>-74.079440972159176</v>
      </c>
      <c r="J32" s="51">
        <f t="shared" ref="J32:J33" si="8">D32/G32*100</f>
        <v>3.9081850307217216</v>
      </c>
      <c r="K32" s="51">
        <f t="shared" si="7"/>
        <v>4.0024162044135343</v>
      </c>
      <c r="L32" s="52">
        <f t="shared" ref="L32:L33" si="9">J32-K32</f>
        <v>-9.4231173691812664E-2</v>
      </c>
    </row>
    <row r="33" spans="1:12" ht="17.25" customHeight="1">
      <c r="A33" s="108"/>
      <c r="B33" s="113" t="s">
        <v>10</v>
      </c>
      <c r="C33" s="18" t="s">
        <v>0</v>
      </c>
      <c r="D33" s="61">
        <v>1706</v>
      </c>
      <c r="E33" s="74">
        <v>8565</v>
      </c>
      <c r="F33" s="38">
        <f t="shared" si="4"/>
        <v>-80.081727962638652</v>
      </c>
      <c r="G33" s="80">
        <v>11355</v>
      </c>
      <c r="H33" s="59">
        <v>155556</v>
      </c>
      <c r="I33" s="38">
        <f t="shared" si="1"/>
        <v>-92.700377998920004</v>
      </c>
      <c r="J33" s="53">
        <f t="shared" si="8"/>
        <v>15.024218405988551</v>
      </c>
      <c r="K33" s="53">
        <f t="shared" si="7"/>
        <v>5.5060556969837231</v>
      </c>
      <c r="L33" s="54">
        <f t="shared" si="9"/>
        <v>9.5181627090048266</v>
      </c>
    </row>
    <row r="34" spans="1:12" ht="17.25" thickBot="1">
      <c r="A34" s="109"/>
      <c r="B34" s="114"/>
      <c r="C34" s="19" t="s">
        <v>1</v>
      </c>
      <c r="D34" s="63">
        <v>17191</v>
      </c>
      <c r="E34" s="76">
        <v>70709</v>
      </c>
      <c r="F34" s="42">
        <f t="shared" si="4"/>
        <v>-75.687677664795146</v>
      </c>
      <c r="G34" s="83">
        <v>270778</v>
      </c>
      <c r="H34" s="60">
        <v>1053302</v>
      </c>
      <c r="I34" s="42">
        <f t="shared" si="1"/>
        <v>-74.292463130232349</v>
      </c>
      <c r="J34" s="55">
        <f>D34/G34*100</f>
        <v>6.3487432509288055</v>
      </c>
      <c r="K34" s="55">
        <f>E34/H34*100</f>
        <v>6.7130794397048525</v>
      </c>
      <c r="L34" s="56">
        <f>J34-K34</f>
        <v>-0.36433618877604701</v>
      </c>
    </row>
  </sheetData>
  <mergeCells count="21">
    <mergeCell ref="B25:B26"/>
    <mergeCell ref="A1:L1"/>
    <mergeCell ref="D3:F3"/>
    <mergeCell ref="G3:I3"/>
    <mergeCell ref="J3:L3"/>
    <mergeCell ref="A5:B6"/>
    <mergeCell ref="A7:A28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7:B28"/>
    <mergeCell ref="A29:A34"/>
    <mergeCell ref="B29:B30"/>
    <mergeCell ref="B31:B32"/>
    <mergeCell ref="B33:B34"/>
  </mergeCells>
  <phoneticPr fontId="2" type="noConversion"/>
  <pageMargins left="0.39370078740157483" right="0.39370078740157483" top="0.15748031496062992" bottom="0.15748031496062992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zoomScaleNormal="100" workbookViewId="0">
      <selection sqref="A1:L1"/>
    </sheetView>
  </sheetViews>
  <sheetFormatPr defaultColWidth="9" defaultRowHeight="16.5"/>
  <cols>
    <col min="1" max="2" width="9.875" style="3" bestFit="1" customWidth="1"/>
    <col min="3" max="3" width="10" style="3" bestFit="1" customWidth="1"/>
    <col min="4" max="9" width="10.625" style="3" customWidth="1"/>
    <col min="10" max="16384" width="9" style="3"/>
  </cols>
  <sheetData>
    <row r="1" spans="1:12" ht="26.25">
      <c r="A1" s="123" t="s">
        <v>72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</row>
    <row r="2" spans="1:12" ht="6.95" customHeight="1" thickBot="1">
      <c r="A2" s="4"/>
      <c r="B2" s="4"/>
      <c r="C2" s="4"/>
      <c r="D2" s="4"/>
      <c r="E2" s="2"/>
      <c r="F2" s="2"/>
      <c r="G2" s="2"/>
      <c r="H2" s="2"/>
      <c r="I2" s="2"/>
    </row>
    <row r="3" spans="1:12">
      <c r="A3" s="5"/>
      <c r="B3" s="6"/>
      <c r="C3" s="7"/>
      <c r="D3" s="124" t="s">
        <v>22</v>
      </c>
      <c r="E3" s="121"/>
      <c r="F3" s="125"/>
      <c r="G3" s="126" t="s">
        <v>23</v>
      </c>
      <c r="H3" s="121"/>
      <c r="I3" s="125"/>
      <c r="J3" s="121" t="s">
        <v>25</v>
      </c>
      <c r="K3" s="121"/>
      <c r="L3" s="122"/>
    </row>
    <row r="4" spans="1:12">
      <c r="A4" s="8"/>
      <c r="B4" s="9"/>
      <c r="C4" s="10"/>
      <c r="D4" s="22" t="s">
        <v>29</v>
      </c>
      <c r="E4" s="23" t="s">
        <v>30</v>
      </c>
      <c r="F4" s="21" t="s">
        <v>24</v>
      </c>
      <c r="G4" s="24" t="s">
        <v>29</v>
      </c>
      <c r="H4" s="23" t="s">
        <v>30</v>
      </c>
      <c r="I4" s="25" t="s">
        <v>24</v>
      </c>
      <c r="J4" s="23" t="s">
        <v>29</v>
      </c>
      <c r="K4" s="23" t="s">
        <v>30</v>
      </c>
      <c r="L4" s="20" t="s">
        <v>26</v>
      </c>
    </row>
    <row r="5" spans="1:12">
      <c r="A5" s="127" t="s">
        <v>15</v>
      </c>
      <c r="B5" s="128"/>
      <c r="C5" s="11" t="s">
        <v>0</v>
      </c>
      <c r="D5" s="26">
        <f>D7+D29</f>
        <v>5998</v>
      </c>
      <c r="E5" s="27">
        <f>E7+E29</f>
        <v>178323</v>
      </c>
      <c r="F5" s="34">
        <f t="shared" ref="F5:F6" si="0">(D5-E5)/E5*100</f>
        <v>-96.63644061618524</v>
      </c>
      <c r="G5" s="88">
        <v>68797</v>
      </c>
      <c r="H5" s="64">
        <v>1586299</v>
      </c>
      <c r="I5" s="34">
        <f t="shared" ref="I5:I34" si="1">(G5-H5)/H5*100</f>
        <v>-95.663049652051726</v>
      </c>
      <c r="J5" s="43">
        <f t="shared" ref="J5:K20" si="2">D5/G5*100</f>
        <v>8.7184034187537236</v>
      </c>
      <c r="K5" s="43">
        <f t="shared" si="2"/>
        <v>11.241449436707708</v>
      </c>
      <c r="L5" s="44">
        <f t="shared" ref="L5:L27" si="3">J5-K5</f>
        <v>-2.523046017953984</v>
      </c>
    </row>
    <row r="6" spans="1:12">
      <c r="A6" s="129"/>
      <c r="B6" s="130"/>
      <c r="C6" s="12" t="s">
        <v>1</v>
      </c>
      <c r="D6" s="28">
        <f>D8+D30</f>
        <v>195337</v>
      </c>
      <c r="E6" s="29">
        <f>E8+E30</f>
        <v>1115567</v>
      </c>
      <c r="F6" s="35">
        <f t="shared" si="0"/>
        <v>-82.489890790961013</v>
      </c>
      <c r="G6" s="89">
        <v>2268445</v>
      </c>
      <c r="H6" s="65">
        <v>11473580</v>
      </c>
      <c r="I6" s="35">
        <f t="shared" si="1"/>
        <v>-80.228969510824001</v>
      </c>
      <c r="J6" s="45">
        <f t="shared" si="2"/>
        <v>8.611052945960779</v>
      </c>
      <c r="K6" s="45">
        <f>E6/H6*100</f>
        <v>9.7229199604656973</v>
      </c>
      <c r="L6" s="46">
        <f t="shared" si="3"/>
        <v>-1.1118670145049183</v>
      </c>
    </row>
    <row r="7" spans="1:12">
      <c r="A7" s="117" t="s">
        <v>16</v>
      </c>
      <c r="B7" s="110" t="s">
        <v>2</v>
      </c>
      <c r="C7" s="13" t="s">
        <v>0</v>
      </c>
      <c r="D7" s="30">
        <f>D9+D11+D13+D15+D17+D19+D21+D23+D25+D27</f>
        <v>2844</v>
      </c>
      <c r="E7" s="31">
        <f>E9+E11+E13+E15+E17+E19+E21+E23+E25+E27</f>
        <v>165413</v>
      </c>
      <c r="F7" s="36">
        <f>(D7-E7)/E7*100</f>
        <v>-98.280667178516808</v>
      </c>
      <c r="G7" s="84">
        <v>40475</v>
      </c>
      <c r="H7" s="71">
        <v>1328344</v>
      </c>
      <c r="I7" s="36">
        <f t="shared" si="1"/>
        <v>-96.952973025059777</v>
      </c>
      <c r="J7" s="47">
        <f t="shared" si="2"/>
        <v>7.0265596046942562</v>
      </c>
      <c r="K7" s="47">
        <f t="shared" si="2"/>
        <v>12.452572526393766</v>
      </c>
      <c r="L7" s="48">
        <f t="shared" si="3"/>
        <v>-5.4260129216995097</v>
      </c>
    </row>
    <row r="8" spans="1:12">
      <c r="A8" s="118"/>
      <c r="B8" s="111"/>
      <c r="C8" s="14" t="s">
        <v>1</v>
      </c>
      <c r="D8" s="32">
        <f>D10+D12+D14+D16+D18+D20+D22+D24+D26+D28</f>
        <v>168854</v>
      </c>
      <c r="E8" s="33">
        <f>E10+E12+E14+E16+E18+E20+E22+E24+E26+E28</f>
        <v>1007697</v>
      </c>
      <c r="F8" s="37">
        <f>(D8-E8)/E8*100</f>
        <v>-83.243574209310935</v>
      </c>
      <c r="G8" s="85">
        <v>1812290</v>
      </c>
      <c r="H8" s="72">
        <v>9556414</v>
      </c>
      <c r="I8" s="37">
        <f t="shared" si="1"/>
        <v>-81.0358781023928</v>
      </c>
      <c r="J8" s="49">
        <f t="shared" si="2"/>
        <v>9.3171622643175205</v>
      </c>
      <c r="K8" s="49">
        <f>E8/H8*100</f>
        <v>10.54471897094454</v>
      </c>
      <c r="L8" s="50">
        <f t="shared" si="3"/>
        <v>-1.2275567066270199</v>
      </c>
    </row>
    <row r="9" spans="1:12">
      <c r="A9" s="118"/>
      <c r="B9" s="120" t="s">
        <v>3</v>
      </c>
      <c r="C9" s="15" t="s">
        <v>0</v>
      </c>
      <c r="D9" s="61">
        <v>59</v>
      </c>
      <c r="E9" s="69">
        <v>12213</v>
      </c>
      <c r="F9" s="38">
        <f t="shared" ref="F9:F34" si="4">(D9-E9)/E9*100</f>
        <v>-99.516908212560381</v>
      </c>
      <c r="G9" s="82">
        <v>1275</v>
      </c>
      <c r="H9" s="69" t="s">
        <v>73</v>
      </c>
      <c r="I9" s="38">
        <f t="shared" si="1"/>
        <v>-99.613228495504345</v>
      </c>
      <c r="J9" s="47">
        <f t="shared" si="2"/>
        <v>4.6274509803921564</v>
      </c>
      <c r="K9" s="47">
        <f t="shared" si="2"/>
        <v>3.7048159877689195</v>
      </c>
      <c r="L9" s="48">
        <f t="shared" si="3"/>
        <v>0.92263499262323689</v>
      </c>
    </row>
    <row r="10" spans="1:12">
      <c r="A10" s="118"/>
      <c r="B10" s="115"/>
      <c r="C10" s="15" t="s">
        <v>1</v>
      </c>
      <c r="D10" s="62">
        <v>7414</v>
      </c>
      <c r="E10" s="70">
        <v>63154</v>
      </c>
      <c r="F10" s="39">
        <f t="shared" si="4"/>
        <v>-88.260442727301509</v>
      </c>
      <c r="G10" s="78">
        <v>426816</v>
      </c>
      <c r="H10" s="70">
        <v>2258168</v>
      </c>
      <c r="I10" s="39">
        <f t="shared" si="1"/>
        <v>-81.099014776579963</v>
      </c>
      <c r="J10" s="51">
        <f t="shared" si="2"/>
        <v>1.7370482831009146</v>
      </c>
      <c r="K10" s="51">
        <f>E10/H10*100</f>
        <v>2.7966918316086313</v>
      </c>
      <c r="L10" s="52">
        <f t="shared" si="3"/>
        <v>-1.0596435485077167</v>
      </c>
    </row>
    <row r="11" spans="1:12">
      <c r="A11" s="118"/>
      <c r="B11" s="115" t="s">
        <v>4</v>
      </c>
      <c r="C11" s="15" t="s">
        <v>0</v>
      </c>
      <c r="D11" s="61">
        <v>683</v>
      </c>
      <c r="E11" s="69">
        <v>120043</v>
      </c>
      <c r="F11" s="38">
        <f t="shared" si="4"/>
        <v>-99.431037211665824</v>
      </c>
      <c r="G11" s="82">
        <v>16275</v>
      </c>
      <c r="H11" s="69" t="s">
        <v>74</v>
      </c>
      <c r="I11" s="38">
        <f t="shared" si="1"/>
        <v>-97.184801560943214</v>
      </c>
      <c r="J11" s="53">
        <f t="shared" si="2"/>
        <v>4.1966205837173582</v>
      </c>
      <c r="K11" s="53">
        <f t="shared" si="2"/>
        <v>20.764661518875236</v>
      </c>
      <c r="L11" s="54">
        <f t="shared" si="3"/>
        <v>-16.568040935157878</v>
      </c>
    </row>
    <row r="12" spans="1:12">
      <c r="A12" s="118"/>
      <c r="B12" s="115"/>
      <c r="C12" s="15" t="s">
        <v>1</v>
      </c>
      <c r="D12" s="62">
        <v>101014</v>
      </c>
      <c r="E12" s="70">
        <v>679094</v>
      </c>
      <c r="F12" s="39">
        <f t="shared" si="4"/>
        <v>-85.125181491811148</v>
      </c>
      <c r="G12" s="78">
        <v>642485</v>
      </c>
      <c r="H12" s="70">
        <v>3899730</v>
      </c>
      <c r="I12" s="39">
        <f t="shared" si="1"/>
        <v>-83.52488505614491</v>
      </c>
      <c r="J12" s="51">
        <f t="shared" si="2"/>
        <v>15.722390406001697</v>
      </c>
      <c r="K12" s="51">
        <f t="shared" si="2"/>
        <v>17.413872242437296</v>
      </c>
      <c r="L12" s="52">
        <f t="shared" si="3"/>
        <v>-1.6914818364355995</v>
      </c>
    </row>
    <row r="13" spans="1:12">
      <c r="A13" s="118"/>
      <c r="B13" s="115" t="s">
        <v>5</v>
      </c>
      <c r="C13" s="15" t="s">
        <v>0</v>
      </c>
      <c r="D13" s="61">
        <v>68</v>
      </c>
      <c r="E13" s="69">
        <v>5696</v>
      </c>
      <c r="F13" s="38">
        <f t="shared" si="4"/>
        <v>-98.806179775280896</v>
      </c>
      <c r="G13" s="90">
        <v>167</v>
      </c>
      <c r="H13" s="69" t="s">
        <v>75</v>
      </c>
      <c r="I13" s="38">
        <f t="shared" si="1"/>
        <v>-99.746808575153892</v>
      </c>
      <c r="J13" s="53">
        <f t="shared" si="2"/>
        <v>40.718562874251496</v>
      </c>
      <c r="K13" s="53">
        <f t="shared" si="2"/>
        <v>8.6357985384638702</v>
      </c>
      <c r="L13" s="54">
        <f t="shared" si="3"/>
        <v>32.08276433578763</v>
      </c>
    </row>
    <row r="14" spans="1:12">
      <c r="A14" s="118"/>
      <c r="B14" s="115"/>
      <c r="C14" s="15" t="s">
        <v>1</v>
      </c>
      <c r="D14" s="62">
        <v>10065</v>
      </c>
      <c r="E14" s="70">
        <v>37080</v>
      </c>
      <c r="F14" s="39">
        <f t="shared" si="4"/>
        <v>-72.855987055016186</v>
      </c>
      <c r="G14" s="78">
        <v>88556</v>
      </c>
      <c r="H14" s="70">
        <v>453128</v>
      </c>
      <c r="I14" s="39">
        <f t="shared" si="1"/>
        <v>-80.456736286435628</v>
      </c>
      <c r="J14" s="51">
        <f t="shared" si="2"/>
        <v>11.365689507204481</v>
      </c>
      <c r="K14" s="51">
        <f t="shared" si="2"/>
        <v>8.1831182359068517</v>
      </c>
      <c r="L14" s="52">
        <f t="shared" si="3"/>
        <v>3.1825712712976291</v>
      </c>
    </row>
    <row r="15" spans="1:12">
      <c r="A15" s="118"/>
      <c r="B15" s="115" t="s">
        <v>6</v>
      </c>
      <c r="C15" s="15" t="s">
        <v>0</v>
      </c>
      <c r="D15" s="61">
        <v>67</v>
      </c>
      <c r="E15" s="69">
        <v>8250</v>
      </c>
      <c r="F15" s="38">
        <f t="shared" si="4"/>
        <v>-99.187878787878788</v>
      </c>
      <c r="G15" s="90">
        <v>655</v>
      </c>
      <c r="H15" s="69" t="s">
        <v>76</v>
      </c>
      <c r="I15" s="38">
        <f t="shared" si="1"/>
        <v>-99.400583858775732</v>
      </c>
      <c r="J15" s="53">
        <f t="shared" si="2"/>
        <v>10.229007633587786</v>
      </c>
      <c r="K15" s="53">
        <f t="shared" si="2"/>
        <v>7.5498979619851188</v>
      </c>
      <c r="L15" s="54">
        <f t="shared" si="3"/>
        <v>2.6791096716026672</v>
      </c>
    </row>
    <row r="16" spans="1:12">
      <c r="A16" s="118"/>
      <c r="B16" s="115"/>
      <c r="C16" s="15" t="s">
        <v>1</v>
      </c>
      <c r="D16" s="62">
        <v>10058</v>
      </c>
      <c r="E16" s="70">
        <v>61409</v>
      </c>
      <c r="F16" s="39">
        <f t="shared" si="4"/>
        <v>-83.621293295770982</v>
      </c>
      <c r="G16" s="78">
        <v>165525</v>
      </c>
      <c r="H16" s="70">
        <v>837171</v>
      </c>
      <c r="I16" s="39">
        <f t="shared" si="1"/>
        <v>-80.228053766793167</v>
      </c>
      <c r="J16" s="51">
        <f t="shared" si="2"/>
        <v>6.0764235009817247</v>
      </c>
      <c r="K16" s="51">
        <f t="shared" si="2"/>
        <v>7.3352994788400459</v>
      </c>
      <c r="L16" s="52">
        <f t="shared" si="3"/>
        <v>-1.2588759778583212</v>
      </c>
    </row>
    <row r="17" spans="1:12">
      <c r="A17" s="118"/>
      <c r="B17" s="115" t="s">
        <v>7</v>
      </c>
      <c r="C17" s="15" t="s">
        <v>0</v>
      </c>
      <c r="D17" s="61">
        <v>96</v>
      </c>
      <c r="E17" s="69">
        <v>1382</v>
      </c>
      <c r="F17" s="38">
        <f t="shared" si="4"/>
        <v>-93.053545586107091</v>
      </c>
      <c r="G17" s="90">
        <v>124</v>
      </c>
      <c r="H17" s="69" t="s">
        <v>77</v>
      </c>
      <c r="I17" s="38">
        <f t="shared" si="1"/>
        <v>-99.046740467404675</v>
      </c>
      <c r="J17" s="53">
        <f t="shared" si="2"/>
        <v>77.41935483870968</v>
      </c>
      <c r="K17" s="53">
        <f t="shared" si="2"/>
        <v>10.624231242312424</v>
      </c>
      <c r="L17" s="54">
        <f t="shared" si="3"/>
        <v>66.795123596397261</v>
      </c>
    </row>
    <row r="18" spans="1:12">
      <c r="A18" s="118"/>
      <c r="B18" s="115"/>
      <c r="C18" s="15" t="s">
        <v>1</v>
      </c>
      <c r="D18" s="62">
        <v>2534</v>
      </c>
      <c r="E18" s="70">
        <v>18209</v>
      </c>
      <c r="F18" s="39">
        <f t="shared" si="4"/>
        <v>-86.083804711955622</v>
      </c>
      <c r="G18" s="78">
        <v>17181</v>
      </c>
      <c r="H18" s="70">
        <v>133916</v>
      </c>
      <c r="I18" s="39">
        <f t="shared" si="1"/>
        <v>-87.170315720302284</v>
      </c>
      <c r="J18" s="51">
        <f t="shared" si="2"/>
        <v>14.748850474361214</v>
      </c>
      <c r="K18" s="51">
        <f t="shared" si="2"/>
        <v>13.597329669344962</v>
      </c>
      <c r="L18" s="52">
        <f t="shared" si="3"/>
        <v>1.1515208050162524</v>
      </c>
    </row>
    <row r="19" spans="1:12">
      <c r="A19" s="118"/>
      <c r="B19" s="115" t="s">
        <v>17</v>
      </c>
      <c r="C19" s="15" t="s">
        <v>0</v>
      </c>
      <c r="D19" s="61">
        <v>294</v>
      </c>
      <c r="E19" s="69">
        <v>3530</v>
      </c>
      <c r="F19" s="38">
        <f t="shared" si="4"/>
        <v>-91.671388101982998</v>
      </c>
      <c r="G19" s="90">
        <v>276</v>
      </c>
      <c r="H19" s="69" t="s">
        <v>78</v>
      </c>
      <c r="I19" s="38">
        <f t="shared" si="1"/>
        <v>-98.654970760233923</v>
      </c>
      <c r="J19" s="53">
        <f t="shared" si="2"/>
        <v>106.5217391304348</v>
      </c>
      <c r="K19" s="53">
        <f t="shared" si="2"/>
        <v>17.202729044834307</v>
      </c>
      <c r="L19" s="54">
        <f t="shared" si="3"/>
        <v>89.319010085600496</v>
      </c>
    </row>
    <row r="20" spans="1:12">
      <c r="A20" s="118"/>
      <c r="B20" s="115"/>
      <c r="C20" s="15" t="s">
        <v>1</v>
      </c>
      <c r="D20" s="62">
        <v>9594</v>
      </c>
      <c r="E20" s="70">
        <v>42291</v>
      </c>
      <c r="F20" s="39">
        <f t="shared" si="4"/>
        <v>-77.314322196211961</v>
      </c>
      <c r="G20" s="78">
        <v>47755</v>
      </c>
      <c r="H20" s="70">
        <v>228170</v>
      </c>
      <c r="I20" s="39">
        <f t="shared" si="1"/>
        <v>-79.070429942586671</v>
      </c>
      <c r="J20" s="51">
        <f t="shared" si="2"/>
        <v>20.090042927442152</v>
      </c>
      <c r="K20" s="51">
        <f t="shared" si="2"/>
        <v>18.534864355524387</v>
      </c>
      <c r="L20" s="52">
        <f t="shared" si="3"/>
        <v>1.5551785719177644</v>
      </c>
    </row>
    <row r="21" spans="1:12">
      <c r="A21" s="118"/>
      <c r="B21" s="115" t="s">
        <v>18</v>
      </c>
      <c r="C21" s="15" t="s">
        <v>0</v>
      </c>
      <c r="D21" s="61">
        <v>304</v>
      </c>
      <c r="E21" s="69">
        <v>1753</v>
      </c>
      <c r="F21" s="38">
        <f t="shared" si="4"/>
        <v>-82.658300057045068</v>
      </c>
      <c r="G21" s="82">
        <v>2830</v>
      </c>
      <c r="H21" s="69" t="s">
        <v>79</v>
      </c>
      <c r="I21" s="38">
        <f t="shared" si="1"/>
        <v>-84.459088412959915</v>
      </c>
      <c r="J21" s="53">
        <f t="shared" ref="J21:K27" si="5">D21/G21*100</f>
        <v>10.742049469964664</v>
      </c>
      <c r="K21" s="53">
        <f t="shared" si="5"/>
        <v>9.6265788028555725</v>
      </c>
      <c r="L21" s="54">
        <f t="shared" si="3"/>
        <v>1.1154706671090917</v>
      </c>
    </row>
    <row r="22" spans="1:12">
      <c r="A22" s="118"/>
      <c r="B22" s="115"/>
      <c r="C22" s="15" t="s">
        <v>1</v>
      </c>
      <c r="D22" s="62">
        <v>4547</v>
      </c>
      <c r="E22" s="70">
        <v>15818</v>
      </c>
      <c r="F22" s="39">
        <f t="shared" si="4"/>
        <v>-71.254267290428629</v>
      </c>
      <c r="G22" s="78">
        <v>51627</v>
      </c>
      <c r="H22" s="70">
        <v>177296</v>
      </c>
      <c r="I22" s="39">
        <f t="shared" si="1"/>
        <v>-70.880899738290765</v>
      </c>
      <c r="J22" s="51">
        <f t="shared" si="5"/>
        <v>8.8074069769694141</v>
      </c>
      <c r="K22" s="51">
        <f t="shared" si="5"/>
        <v>8.9218030863640472</v>
      </c>
      <c r="L22" s="52">
        <f t="shared" si="3"/>
        <v>-0.11439610939463307</v>
      </c>
    </row>
    <row r="23" spans="1:12">
      <c r="A23" s="118"/>
      <c r="B23" s="115" t="s">
        <v>8</v>
      </c>
      <c r="C23" s="15" t="s">
        <v>0</v>
      </c>
      <c r="D23" s="61">
        <v>70</v>
      </c>
      <c r="E23" s="69">
        <v>1827</v>
      </c>
      <c r="F23" s="38">
        <f t="shared" si="4"/>
        <v>-96.168582375478934</v>
      </c>
      <c r="G23" s="82">
        <v>1938</v>
      </c>
      <c r="H23" s="69" t="s">
        <v>80</v>
      </c>
      <c r="I23" s="38">
        <f t="shared" si="1"/>
        <v>-95.553312071220432</v>
      </c>
      <c r="J23" s="53">
        <f t="shared" si="5"/>
        <v>3.611971104231166</v>
      </c>
      <c r="K23" s="53">
        <f t="shared" si="5"/>
        <v>4.1920014684624736</v>
      </c>
      <c r="L23" s="54">
        <f t="shared" si="3"/>
        <v>-0.5800303642313076</v>
      </c>
    </row>
    <row r="24" spans="1:12">
      <c r="A24" s="118"/>
      <c r="B24" s="115"/>
      <c r="C24" s="15" t="s">
        <v>1</v>
      </c>
      <c r="D24" s="62">
        <v>4156</v>
      </c>
      <c r="E24" s="70">
        <v>19645</v>
      </c>
      <c r="F24" s="39">
        <f t="shared" si="4"/>
        <v>-78.844489692033591</v>
      </c>
      <c r="G24" s="78">
        <v>76601</v>
      </c>
      <c r="H24" s="70">
        <v>371383</v>
      </c>
      <c r="I24" s="39">
        <f t="shared" si="1"/>
        <v>-79.374123209732275</v>
      </c>
      <c r="J24" s="51">
        <f t="shared" si="5"/>
        <v>5.4255166381639928</v>
      </c>
      <c r="K24" s="51">
        <f t="shared" si="5"/>
        <v>5.2896874655005748</v>
      </c>
      <c r="L24" s="52">
        <f t="shared" si="3"/>
        <v>0.13582917266341799</v>
      </c>
    </row>
    <row r="25" spans="1:12">
      <c r="A25" s="118"/>
      <c r="B25" s="115" t="s">
        <v>9</v>
      </c>
      <c r="C25" s="15" t="s">
        <v>0</v>
      </c>
      <c r="D25" s="61">
        <v>226</v>
      </c>
      <c r="E25" s="69">
        <v>4850</v>
      </c>
      <c r="F25" s="38">
        <f t="shared" si="4"/>
        <v>-95.340206185567013</v>
      </c>
      <c r="G25" s="82">
        <v>781</v>
      </c>
      <c r="H25" s="69" t="s">
        <v>81</v>
      </c>
      <c r="I25" s="38">
        <f t="shared" si="1"/>
        <v>-97.621078282059088</v>
      </c>
      <c r="J25" s="53">
        <f t="shared" si="5"/>
        <v>28.937259923175418</v>
      </c>
      <c r="K25" s="53">
        <f t="shared" si="5"/>
        <v>14.773073408467866</v>
      </c>
      <c r="L25" s="54">
        <f t="shared" si="3"/>
        <v>14.164186514707552</v>
      </c>
    </row>
    <row r="26" spans="1:12">
      <c r="A26" s="118"/>
      <c r="B26" s="115"/>
      <c r="C26" s="15" t="s">
        <v>1</v>
      </c>
      <c r="D26" s="62">
        <v>10859</v>
      </c>
      <c r="E26" s="73">
        <v>34146</v>
      </c>
      <c r="F26" s="39">
        <f t="shared" si="4"/>
        <v>-68.198324840391251</v>
      </c>
      <c r="G26" s="79">
        <v>74811</v>
      </c>
      <c r="H26" s="58">
        <v>363832</v>
      </c>
      <c r="I26" s="39">
        <f t="shared" si="1"/>
        <v>-79.438037335913279</v>
      </c>
      <c r="J26" s="51">
        <f t="shared" si="5"/>
        <v>14.51524508427905</v>
      </c>
      <c r="K26" s="51">
        <f t="shared" si="5"/>
        <v>9.3851008157611204</v>
      </c>
      <c r="L26" s="52">
        <f t="shared" si="3"/>
        <v>5.1301442685179293</v>
      </c>
    </row>
    <row r="27" spans="1:12">
      <c r="A27" s="118"/>
      <c r="B27" s="115" t="s">
        <v>10</v>
      </c>
      <c r="C27" s="15" t="s">
        <v>0</v>
      </c>
      <c r="D27" s="61">
        <v>977</v>
      </c>
      <c r="E27" s="74">
        <v>5869</v>
      </c>
      <c r="F27" s="38">
        <f t="shared" si="4"/>
        <v>-83.35321179076503</v>
      </c>
      <c r="G27" s="80">
        <v>16154</v>
      </c>
      <c r="H27" s="59">
        <v>117198</v>
      </c>
      <c r="I27" s="38">
        <f t="shared" si="1"/>
        <v>-86.216488335978426</v>
      </c>
      <c r="J27" s="53">
        <f t="shared" si="5"/>
        <v>6.0480376377367833</v>
      </c>
      <c r="K27" s="53">
        <f t="shared" si="5"/>
        <v>5.0077646376218024</v>
      </c>
      <c r="L27" s="54">
        <f t="shared" si="3"/>
        <v>1.0402730001149809</v>
      </c>
    </row>
    <row r="28" spans="1:12">
      <c r="A28" s="119"/>
      <c r="B28" s="116"/>
      <c r="C28" s="14" t="s">
        <v>1</v>
      </c>
      <c r="D28" s="68">
        <v>8613</v>
      </c>
      <c r="E28" s="73">
        <v>36851</v>
      </c>
      <c r="F28" s="37">
        <f t="shared" si="4"/>
        <v>-76.627499932159239</v>
      </c>
      <c r="G28" s="81">
        <v>220933</v>
      </c>
      <c r="H28" s="58">
        <v>833620</v>
      </c>
      <c r="I28" s="39">
        <f t="shared" si="1"/>
        <v>-73.497156977999566</v>
      </c>
      <c r="J28" s="49">
        <f>D28/G28*100</f>
        <v>3.8984669560454979</v>
      </c>
      <c r="K28" s="49">
        <f>E28/H28*100</f>
        <v>4.4205993138360409</v>
      </c>
      <c r="L28" s="50">
        <f>J28-K28</f>
        <v>-0.52213235779054301</v>
      </c>
    </row>
    <row r="29" spans="1:12">
      <c r="A29" s="107" t="s">
        <v>19</v>
      </c>
      <c r="B29" s="110" t="s">
        <v>2</v>
      </c>
      <c r="C29" s="16" t="s">
        <v>0</v>
      </c>
      <c r="D29" s="30">
        <f>D31+D33</f>
        <v>3154</v>
      </c>
      <c r="E29" s="31">
        <f>E31+E33</f>
        <v>12910</v>
      </c>
      <c r="F29" s="40">
        <f t="shared" si="4"/>
        <v>-75.569326103795504</v>
      </c>
      <c r="G29" s="86">
        <v>28322</v>
      </c>
      <c r="H29" s="66">
        <v>257955</v>
      </c>
      <c r="I29" s="36">
        <f t="shared" si="1"/>
        <v>-89.020565602527569</v>
      </c>
      <c r="J29" s="47">
        <f>D29/G29*100</f>
        <v>11.136219193559777</v>
      </c>
      <c r="K29" s="47">
        <f t="shared" ref="K29" si="6">E29/H29*100</f>
        <v>5.0047488903103252</v>
      </c>
      <c r="L29" s="48">
        <f>J29-K29</f>
        <v>6.1314703032494515</v>
      </c>
    </row>
    <row r="30" spans="1:12">
      <c r="A30" s="108"/>
      <c r="B30" s="111"/>
      <c r="C30" s="17" t="s">
        <v>1</v>
      </c>
      <c r="D30" s="32">
        <f>D32+D34</f>
        <v>26483</v>
      </c>
      <c r="E30" s="33">
        <f>E32+E34</f>
        <v>107870</v>
      </c>
      <c r="F30" s="41">
        <f t="shared" si="4"/>
        <v>-75.449151756744229</v>
      </c>
      <c r="G30" s="87">
        <v>456155</v>
      </c>
      <c r="H30" s="67">
        <v>1917166</v>
      </c>
      <c r="I30" s="37">
        <f t="shared" si="1"/>
        <v>-76.20680733958352</v>
      </c>
      <c r="J30" s="49">
        <f>D30/G30*100</f>
        <v>5.8057020091854739</v>
      </c>
      <c r="K30" s="49">
        <f>E30/H30*100</f>
        <v>5.6265341655339185</v>
      </c>
      <c r="L30" s="50">
        <f>J30-K30</f>
        <v>0.17916784365155536</v>
      </c>
    </row>
    <row r="31" spans="1:12">
      <c r="A31" s="108"/>
      <c r="B31" s="112" t="s">
        <v>11</v>
      </c>
      <c r="C31" s="18" t="s">
        <v>0</v>
      </c>
      <c r="D31" s="61">
        <v>842</v>
      </c>
      <c r="E31" s="75">
        <v>2996</v>
      </c>
      <c r="F31" s="38">
        <f t="shared" si="4"/>
        <v>-71.895861148197596</v>
      </c>
      <c r="G31" s="82">
        <v>13368</v>
      </c>
      <c r="H31" s="57" t="s">
        <v>82</v>
      </c>
      <c r="I31" s="38">
        <f t="shared" si="1"/>
        <v>-84.561014482710831</v>
      </c>
      <c r="J31" s="47">
        <f>D31/G31*100</f>
        <v>6.2986235786953921</v>
      </c>
      <c r="K31" s="47">
        <f t="shared" ref="K31:K33" si="7">E31/H31*100</f>
        <v>3.4601436721871894</v>
      </c>
      <c r="L31" s="48">
        <f>J31-K31</f>
        <v>2.8384799065082027</v>
      </c>
    </row>
    <row r="32" spans="1:12">
      <c r="A32" s="108"/>
      <c r="B32" s="113"/>
      <c r="C32" s="18" t="s">
        <v>1</v>
      </c>
      <c r="D32" s="62">
        <v>6980</v>
      </c>
      <c r="E32" s="73">
        <v>27247</v>
      </c>
      <c r="F32" s="39">
        <f t="shared" si="4"/>
        <v>-74.38250082577899</v>
      </c>
      <c r="G32" s="79">
        <v>170423</v>
      </c>
      <c r="H32" s="58">
        <v>692495</v>
      </c>
      <c r="I32" s="39">
        <f t="shared" si="1"/>
        <v>-75.390002815904808</v>
      </c>
      <c r="J32" s="51">
        <f t="shared" ref="J32:J33" si="8">D32/G32*100</f>
        <v>4.0956913092716363</v>
      </c>
      <c r="K32" s="51">
        <f t="shared" si="7"/>
        <v>3.9346132463050276</v>
      </c>
      <c r="L32" s="52">
        <f t="shared" ref="L32:L33" si="9">J32-K32</f>
        <v>0.16107806296660865</v>
      </c>
    </row>
    <row r="33" spans="1:12" ht="17.25" customHeight="1">
      <c r="A33" s="108"/>
      <c r="B33" s="113" t="s">
        <v>10</v>
      </c>
      <c r="C33" s="18" t="s">
        <v>0</v>
      </c>
      <c r="D33" s="61">
        <v>2312</v>
      </c>
      <c r="E33" s="74">
        <v>9914</v>
      </c>
      <c r="F33" s="38">
        <f t="shared" si="4"/>
        <v>-76.67944321161994</v>
      </c>
      <c r="G33" s="80">
        <v>14954</v>
      </c>
      <c r="H33" s="59">
        <v>171369</v>
      </c>
      <c r="I33" s="38">
        <f t="shared" si="1"/>
        <v>-91.273800979173586</v>
      </c>
      <c r="J33" s="53">
        <f t="shared" si="8"/>
        <v>15.460746288618429</v>
      </c>
      <c r="K33" s="53">
        <f t="shared" si="7"/>
        <v>5.7851770156796158</v>
      </c>
      <c r="L33" s="54">
        <f t="shared" si="9"/>
        <v>9.6755692729388123</v>
      </c>
    </row>
    <row r="34" spans="1:12" ht="17.25" thickBot="1">
      <c r="A34" s="109"/>
      <c r="B34" s="114"/>
      <c r="C34" s="19" t="s">
        <v>1</v>
      </c>
      <c r="D34" s="63">
        <v>19503</v>
      </c>
      <c r="E34" s="76">
        <v>80623</v>
      </c>
      <c r="F34" s="42">
        <f t="shared" si="4"/>
        <v>-75.809632487007434</v>
      </c>
      <c r="G34" s="83">
        <v>285732</v>
      </c>
      <c r="H34" s="60">
        <v>1224671</v>
      </c>
      <c r="I34" s="42">
        <f t="shared" si="1"/>
        <v>-76.6686726475927</v>
      </c>
      <c r="J34" s="55">
        <f>D34/G34*100</f>
        <v>6.8256268111377096</v>
      </c>
      <c r="K34" s="55">
        <f>E34/H34*100</f>
        <v>6.5832374572436194</v>
      </c>
      <c r="L34" s="56">
        <f>J34-K34</f>
        <v>0.24238935389409022</v>
      </c>
    </row>
  </sheetData>
  <mergeCells count="21">
    <mergeCell ref="B27:B28"/>
    <mergeCell ref="A29:A34"/>
    <mergeCell ref="B29:B30"/>
    <mergeCell ref="B31:B32"/>
    <mergeCell ref="B33:B34"/>
    <mergeCell ref="B25:B26"/>
    <mergeCell ref="A1:L1"/>
    <mergeCell ref="D3:F3"/>
    <mergeCell ref="G3:I3"/>
    <mergeCell ref="J3:L3"/>
    <mergeCell ref="A5:B6"/>
    <mergeCell ref="A7:A28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</mergeCells>
  <phoneticPr fontId="2" type="noConversion"/>
  <pageMargins left="0.39370078740157483" right="0.39370078740157483" top="0.15748031496062992" bottom="0.15748031496062992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표지</vt:lpstr>
      <vt:lpstr>1월</vt:lpstr>
      <vt:lpstr>2월</vt:lpstr>
      <vt:lpstr>3월</vt:lpstr>
      <vt:lpstr>4월</vt:lpstr>
      <vt:lpstr>5월</vt:lpstr>
      <vt:lpstr>6월</vt:lpstr>
      <vt:lpstr>7월</vt:lpstr>
      <vt:lpstr>8월</vt:lpstr>
      <vt:lpstr>9월</vt:lpstr>
      <vt:lpstr>10월</vt:lpstr>
      <vt:lpstr>11월</vt:lpstr>
      <vt:lpstr>12월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제주관광공사</dc:creator>
  <cp:lastModifiedBy>JTO</cp:lastModifiedBy>
  <cp:lastPrinted>2017-07-19T02:23:09Z</cp:lastPrinted>
  <dcterms:created xsi:type="dcterms:W3CDTF">2016-05-26T02:39:52Z</dcterms:created>
  <dcterms:modified xsi:type="dcterms:W3CDTF">2021-02-08T06:28:26Z</dcterms:modified>
</cp:coreProperties>
</file>