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그룹저장소\데이터알앤디그룹\001. 데이터R&amp;D그룹 업무자료\2021년\대행1. 제주 방문관광객 실태조사(198,000천원)\097. 외국인 입도통계\"/>
    </mc:Choice>
  </mc:AlternateContent>
  <bookViews>
    <workbookView xWindow="0" yWindow="0" windowWidth="28800" windowHeight="12255" activeTab="12"/>
  </bookViews>
  <sheets>
    <sheet name="표지" sheetId="8" r:id="rId1"/>
    <sheet name="1월" sheetId="10" r:id="rId2"/>
    <sheet name="2월" sheetId="22" r:id="rId3"/>
    <sheet name="3월" sheetId="21" r:id="rId4"/>
    <sheet name="4월" sheetId="23" r:id="rId5"/>
    <sheet name="5월" sheetId="24" r:id="rId6"/>
    <sheet name="6월" sheetId="25" r:id="rId7"/>
    <sheet name="7월" sheetId="26" r:id="rId8"/>
    <sheet name="8월" sheetId="27" r:id="rId9"/>
    <sheet name="9월" sheetId="28" r:id="rId10"/>
    <sheet name="10월" sheetId="29" r:id="rId11"/>
    <sheet name="11월" sheetId="30" r:id="rId12"/>
    <sheet name="12월" sheetId="31" r:id="rId13"/>
  </sheets>
  <calcPr calcId="162913"/>
</workbook>
</file>

<file path=xl/calcChain.xml><?xml version="1.0" encoding="utf-8"?>
<calcChain xmlns="http://schemas.openxmlformats.org/spreadsheetml/2006/main">
  <c r="K34" i="31" l="1"/>
  <c r="J34" i="31"/>
  <c r="I34" i="31"/>
  <c r="F34" i="31"/>
  <c r="K33" i="31"/>
  <c r="J33" i="31"/>
  <c r="I33" i="31"/>
  <c r="F33" i="31"/>
  <c r="K32" i="31"/>
  <c r="J32" i="31"/>
  <c r="I32" i="31"/>
  <c r="F32" i="31"/>
  <c r="K31" i="31"/>
  <c r="J31" i="31"/>
  <c r="I31" i="31"/>
  <c r="F31" i="31"/>
  <c r="K30" i="31"/>
  <c r="I30" i="31"/>
  <c r="D30" i="31"/>
  <c r="F30" i="31" s="1"/>
  <c r="K29" i="31"/>
  <c r="I29" i="31"/>
  <c r="D29" i="31"/>
  <c r="J29" i="31" s="1"/>
  <c r="K28" i="31"/>
  <c r="J28" i="31"/>
  <c r="L28" i="31" s="1"/>
  <c r="I28" i="31"/>
  <c r="F28" i="31"/>
  <c r="K27" i="31"/>
  <c r="J27" i="31"/>
  <c r="L27" i="31" s="1"/>
  <c r="I27" i="31"/>
  <c r="F27" i="31"/>
  <c r="K26" i="31"/>
  <c r="J26" i="31"/>
  <c r="L26" i="31" s="1"/>
  <c r="I26" i="31"/>
  <c r="F26" i="31"/>
  <c r="K25" i="31"/>
  <c r="J25" i="31"/>
  <c r="I25" i="31"/>
  <c r="F25" i="31"/>
  <c r="K24" i="31"/>
  <c r="J24" i="31"/>
  <c r="L24" i="31" s="1"/>
  <c r="I24" i="31"/>
  <c r="F24" i="31"/>
  <c r="K23" i="31"/>
  <c r="J23" i="31"/>
  <c r="L23" i="31" s="1"/>
  <c r="I23" i="31"/>
  <c r="F23" i="31"/>
  <c r="K22" i="31"/>
  <c r="J22" i="31"/>
  <c r="L22" i="31" s="1"/>
  <c r="I22" i="31"/>
  <c r="F22" i="31"/>
  <c r="K21" i="31"/>
  <c r="J21" i="31"/>
  <c r="L21" i="31" s="1"/>
  <c r="I21" i="31"/>
  <c r="F21" i="31"/>
  <c r="K20" i="31"/>
  <c r="J20" i="31"/>
  <c r="L20" i="31" s="1"/>
  <c r="I20" i="31"/>
  <c r="F20" i="31"/>
  <c r="K19" i="31"/>
  <c r="J19" i="31"/>
  <c r="L19" i="31" s="1"/>
  <c r="I19" i="31"/>
  <c r="F19" i="31"/>
  <c r="K18" i="31"/>
  <c r="J18" i="31"/>
  <c r="L18" i="31" s="1"/>
  <c r="I18" i="31"/>
  <c r="F18" i="31"/>
  <c r="K17" i="31"/>
  <c r="J17" i="31"/>
  <c r="L17" i="31" s="1"/>
  <c r="I17" i="31"/>
  <c r="F17" i="31"/>
  <c r="K16" i="31"/>
  <c r="J16" i="31"/>
  <c r="L16" i="31" s="1"/>
  <c r="I16" i="31"/>
  <c r="F16" i="31"/>
  <c r="K15" i="31"/>
  <c r="J15" i="31"/>
  <c r="L15" i="31" s="1"/>
  <c r="I15" i="31"/>
  <c r="F15" i="31"/>
  <c r="K14" i="31"/>
  <c r="J14" i="31"/>
  <c r="L14" i="31" s="1"/>
  <c r="I14" i="31"/>
  <c r="F14" i="31"/>
  <c r="K13" i="31"/>
  <c r="J13" i="31"/>
  <c r="I13" i="31"/>
  <c r="F13" i="31"/>
  <c r="K12" i="31"/>
  <c r="J12" i="31"/>
  <c r="I12" i="31"/>
  <c r="F12" i="31"/>
  <c r="K11" i="31"/>
  <c r="J11" i="31"/>
  <c r="I11" i="31"/>
  <c r="F11" i="31"/>
  <c r="K10" i="31"/>
  <c r="J10" i="31"/>
  <c r="I10" i="31"/>
  <c r="F10" i="31"/>
  <c r="K9" i="31"/>
  <c r="J9" i="31"/>
  <c r="I9" i="31"/>
  <c r="F9" i="31"/>
  <c r="K8" i="31"/>
  <c r="I8" i="31"/>
  <c r="F8" i="31"/>
  <c r="K7" i="31"/>
  <c r="I7" i="31"/>
  <c r="J7" i="31"/>
  <c r="K6" i="31"/>
  <c r="I6" i="31"/>
  <c r="D6" i="31"/>
  <c r="F6" i="31" s="1"/>
  <c r="K5" i="31"/>
  <c r="I5" i="31"/>
  <c r="L9" i="31" l="1"/>
  <c r="L13" i="31"/>
  <c r="L25" i="31"/>
  <c r="L7" i="31"/>
  <c r="L10" i="31"/>
  <c r="L11" i="31"/>
  <c r="L12" i="31"/>
  <c r="L29" i="31"/>
  <c r="L31" i="31"/>
  <c r="L32" i="31"/>
  <c r="L33" i="31"/>
  <c r="L34" i="31"/>
  <c r="J6" i="31"/>
  <c r="L6" i="31" s="1"/>
  <c r="F7" i="31"/>
  <c r="J8" i="31"/>
  <c r="L8" i="31" s="1"/>
  <c r="F29" i="31"/>
  <c r="J30" i="31"/>
  <c r="L30" i="31" s="1"/>
  <c r="D5" i="31"/>
  <c r="K34" i="30"/>
  <c r="J34" i="30"/>
  <c r="I34" i="30"/>
  <c r="F34" i="30"/>
  <c r="K33" i="30"/>
  <c r="J33" i="30"/>
  <c r="I33" i="30"/>
  <c r="F33" i="30"/>
  <c r="K32" i="30"/>
  <c r="J32" i="30"/>
  <c r="I32" i="30"/>
  <c r="F32" i="30"/>
  <c r="K31" i="30"/>
  <c r="J31" i="30"/>
  <c r="I31" i="30"/>
  <c r="F31" i="30"/>
  <c r="K30" i="30"/>
  <c r="I30" i="30"/>
  <c r="D30" i="30"/>
  <c r="J30" i="30" s="1"/>
  <c r="L30" i="30" s="1"/>
  <c r="K29" i="30"/>
  <c r="J29" i="30"/>
  <c r="I29" i="30"/>
  <c r="D29" i="30"/>
  <c r="F29" i="30" s="1"/>
  <c r="K28" i="30"/>
  <c r="J28" i="30"/>
  <c r="I28" i="30"/>
  <c r="F28" i="30"/>
  <c r="K27" i="30"/>
  <c r="J27" i="30"/>
  <c r="I27" i="30"/>
  <c r="F27" i="30"/>
  <c r="K26" i="30"/>
  <c r="J26" i="30"/>
  <c r="I26" i="30"/>
  <c r="F26" i="30"/>
  <c r="K25" i="30"/>
  <c r="J25" i="30"/>
  <c r="I25" i="30"/>
  <c r="F25" i="30"/>
  <c r="K24" i="30"/>
  <c r="J24" i="30"/>
  <c r="I24" i="30"/>
  <c r="F24" i="30"/>
  <c r="K23" i="30"/>
  <c r="J23" i="30"/>
  <c r="I23" i="30"/>
  <c r="F23" i="30"/>
  <c r="K22" i="30"/>
  <c r="J22" i="30"/>
  <c r="I22" i="30"/>
  <c r="F22" i="30"/>
  <c r="K21" i="30"/>
  <c r="J21" i="30"/>
  <c r="I21" i="30"/>
  <c r="F21" i="30"/>
  <c r="K20" i="30"/>
  <c r="J20" i="30"/>
  <c r="I20" i="30"/>
  <c r="F20" i="30"/>
  <c r="K19" i="30"/>
  <c r="J19" i="30"/>
  <c r="I19" i="30"/>
  <c r="F19" i="30"/>
  <c r="K18" i="30"/>
  <c r="J18" i="30"/>
  <c r="I18" i="30"/>
  <c r="F18" i="30"/>
  <c r="K17" i="30"/>
  <c r="J17" i="30"/>
  <c r="I17" i="30"/>
  <c r="F17" i="30"/>
  <c r="K16" i="30"/>
  <c r="J16" i="30"/>
  <c r="I16" i="30"/>
  <c r="F16" i="30"/>
  <c r="K15" i="30"/>
  <c r="J15" i="30"/>
  <c r="I15" i="30"/>
  <c r="F15" i="30"/>
  <c r="K14" i="30"/>
  <c r="J14" i="30"/>
  <c r="I14" i="30"/>
  <c r="F14" i="30"/>
  <c r="K13" i="30"/>
  <c r="J13" i="30"/>
  <c r="I13" i="30"/>
  <c r="F13" i="30"/>
  <c r="K12" i="30"/>
  <c r="J12" i="30"/>
  <c r="I12" i="30"/>
  <c r="F12" i="30"/>
  <c r="K11" i="30"/>
  <c r="J11" i="30"/>
  <c r="I11" i="30"/>
  <c r="F11" i="30"/>
  <c r="K10" i="30"/>
  <c r="J10" i="30"/>
  <c r="I10" i="30"/>
  <c r="F10" i="30"/>
  <c r="K9" i="30"/>
  <c r="J9" i="30"/>
  <c r="I9" i="30"/>
  <c r="F9" i="30"/>
  <c r="K8" i="30"/>
  <c r="I8" i="30"/>
  <c r="D8" i="30"/>
  <c r="J8" i="30" s="1"/>
  <c r="K7" i="30"/>
  <c r="I7" i="30"/>
  <c r="D7" i="30"/>
  <c r="F7" i="30" s="1"/>
  <c r="K6" i="30"/>
  <c r="I6" i="30"/>
  <c r="K5" i="30"/>
  <c r="I5" i="30"/>
  <c r="J5" i="31" l="1"/>
  <c r="L5" i="31" s="1"/>
  <c r="F5" i="31"/>
  <c r="F30" i="30"/>
  <c r="D5" i="30"/>
  <c r="J7" i="30"/>
  <c r="L7" i="30" s="1"/>
  <c r="L15" i="30"/>
  <c r="L16" i="30"/>
  <c r="L19" i="30"/>
  <c r="L27" i="30"/>
  <c r="L17" i="30"/>
  <c r="L18" i="30"/>
  <c r="L21" i="30"/>
  <c r="L22" i="30"/>
  <c r="L23" i="30"/>
  <c r="L24" i="30"/>
  <c r="L25" i="30"/>
  <c r="L26" i="30"/>
  <c r="L28" i="30"/>
  <c r="L29" i="30"/>
  <c r="L8" i="30"/>
  <c r="L31" i="30"/>
  <c r="L32" i="30"/>
  <c r="L33" i="30"/>
  <c r="L34" i="30"/>
  <c r="L9" i="30"/>
  <c r="L10" i="30"/>
  <c r="L11" i="30"/>
  <c r="L13" i="30"/>
  <c r="L14" i="30"/>
  <c r="L20" i="30"/>
  <c r="L12" i="30"/>
  <c r="D6" i="30"/>
  <c r="F8" i="30"/>
  <c r="K34" i="29"/>
  <c r="J34" i="29"/>
  <c r="I34" i="29"/>
  <c r="F34" i="29"/>
  <c r="K33" i="29"/>
  <c r="J33" i="29"/>
  <c r="I33" i="29"/>
  <c r="F33" i="29"/>
  <c r="K32" i="29"/>
  <c r="L32" i="29" s="1"/>
  <c r="J32" i="29"/>
  <c r="I32" i="29"/>
  <c r="F32" i="29"/>
  <c r="L31" i="29"/>
  <c r="K31" i="29"/>
  <c r="J31" i="29"/>
  <c r="I31" i="29"/>
  <c r="F31" i="29"/>
  <c r="K30" i="29"/>
  <c r="I30" i="29"/>
  <c r="D30" i="29"/>
  <c r="F30" i="29" s="1"/>
  <c r="K29" i="29"/>
  <c r="I29" i="29"/>
  <c r="D29" i="29"/>
  <c r="J29" i="29" s="1"/>
  <c r="L29" i="29" s="1"/>
  <c r="K28" i="29"/>
  <c r="J28" i="29"/>
  <c r="I28" i="29"/>
  <c r="F28" i="29"/>
  <c r="K27" i="29"/>
  <c r="J27" i="29"/>
  <c r="I27" i="29"/>
  <c r="F27" i="29"/>
  <c r="K26" i="29"/>
  <c r="L26" i="29" s="1"/>
  <c r="J26" i="29"/>
  <c r="I26" i="29"/>
  <c r="F26" i="29"/>
  <c r="L25" i="29"/>
  <c r="K25" i="29"/>
  <c r="J25" i="29"/>
  <c r="I25" i="29"/>
  <c r="F25" i="29"/>
  <c r="K24" i="29"/>
  <c r="J24" i="29"/>
  <c r="I24" i="29"/>
  <c r="F24" i="29"/>
  <c r="K23" i="29"/>
  <c r="J23" i="29"/>
  <c r="I23" i="29"/>
  <c r="F23" i="29"/>
  <c r="K22" i="29"/>
  <c r="J22" i="29"/>
  <c r="I22" i="29"/>
  <c r="F22" i="29"/>
  <c r="K21" i="29"/>
  <c r="J21" i="29"/>
  <c r="L21" i="29" s="1"/>
  <c r="I21" i="29"/>
  <c r="F21" i="29"/>
  <c r="K20" i="29"/>
  <c r="J20" i="29"/>
  <c r="L20" i="29" s="1"/>
  <c r="I20" i="29"/>
  <c r="F20" i="29"/>
  <c r="K19" i="29"/>
  <c r="J19" i="29"/>
  <c r="L19" i="29" s="1"/>
  <c r="I19" i="29"/>
  <c r="F19" i="29"/>
  <c r="K18" i="29"/>
  <c r="J18" i="29"/>
  <c r="I18" i="29"/>
  <c r="F18" i="29"/>
  <c r="K17" i="29"/>
  <c r="J17" i="29"/>
  <c r="I17" i="29"/>
  <c r="F17" i="29"/>
  <c r="K16" i="29"/>
  <c r="J16" i="29"/>
  <c r="L16" i="29" s="1"/>
  <c r="I16" i="29"/>
  <c r="F16" i="29"/>
  <c r="K15" i="29"/>
  <c r="J15" i="29"/>
  <c r="L15" i="29" s="1"/>
  <c r="I15" i="29"/>
  <c r="F15" i="29"/>
  <c r="K14" i="29"/>
  <c r="J14" i="29"/>
  <c r="I14" i="29"/>
  <c r="F14" i="29"/>
  <c r="K13" i="29"/>
  <c r="J13" i="29"/>
  <c r="I13" i="29"/>
  <c r="F13" i="29"/>
  <c r="K12" i="29"/>
  <c r="J12" i="29"/>
  <c r="I12" i="29"/>
  <c r="F12" i="29"/>
  <c r="K11" i="29"/>
  <c r="J11" i="29"/>
  <c r="I11" i="29"/>
  <c r="F11" i="29"/>
  <c r="K10" i="29"/>
  <c r="J10" i="29"/>
  <c r="I10" i="29"/>
  <c r="F10" i="29"/>
  <c r="K9" i="29"/>
  <c r="J9" i="29"/>
  <c r="I9" i="29"/>
  <c r="F9" i="29"/>
  <c r="K8" i="29"/>
  <c r="J8" i="29"/>
  <c r="I8" i="29"/>
  <c r="F8" i="29"/>
  <c r="D8" i="29"/>
  <c r="K7" i="29"/>
  <c r="I7" i="29"/>
  <c r="D7" i="29"/>
  <c r="J7" i="29" s="1"/>
  <c r="K6" i="29"/>
  <c r="I6" i="29"/>
  <c r="K5" i="29"/>
  <c r="I5" i="29"/>
  <c r="D5" i="29"/>
  <c r="J5" i="29" s="1"/>
  <c r="F5" i="30" l="1"/>
  <c r="J5" i="30"/>
  <c r="L5" i="30" s="1"/>
  <c r="J6" i="30"/>
  <c r="L6" i="30" s="1"/>
  <c r="F6" i="30"/>
  <c r="J30" i="29"/>
  <c r="D6" i="29"/>
  <c r="L9" i="29"/>
  <c r="L17" i="29"/>
  <c r="L10" i="29"/>
  <c r="L13" i="29"/>
  <c r="L14" i="29"/>
  <c r="L18" i="29"/>
  <c r="L22" i="29"/>
  <c r="L5" i="29"/>
  <c r="L7" i="29"/>
  <c r="L8" i="29"/>
  <c r="L23" i="29"/>
  <c r="L24" i="29"/>
  <c r="L30" i="29"/>
  <c r="L11" i="29"/>
  <c r="L12" i="29"/>
  <c r="L27" i="29"/>
  <c r="L28" i="29"/>
  <c r="L33" i="29"/>
  <c r="L34" i="29"/>
  <c r="F5" i="29"/>
  <c r="F7" i="29"/>
  <c r="F29" i="29"/>
  <c r="K34" i="28"/>
  <c r="J34" i="28"/>
  <c r="I34" i="28"/>
  <c r="F34" i="28"/>
  <c r="K33" i="28"/>
  <c r="J33" i="28"/>
  <c r="I33" i="28"/>
  <c r="F33" i="28"/>
  <c r="K32" i="28"/>
  <c r="J32" i="28"/>
  <c r="I32" i="28"/>
  <c r="F32" i="28"/>
  <c r="K31" i="28"/>
  <c r="J31" i="28"/>
  <c r="L31" i="28" s="1"/>
  <c r="I31" i="28"/>
  <c r="F31" i="28"/>
  <c r="K30" i="28"/>
  <c r="I30" i="28"/>
  <c r="D30" i="28"/>
  <c r="F30" i="28" s="1"/>
  <c r="K29" i="28"/>
  <c r="I29" i="28"/>
  <c r="D29" i="28"/>
  <c r="J29" i="28" s="1"/>
  <c r="K28" i="28"/>
  <c r="J28" i="28"/>
  <c r="I28" i="28"/>
  <c r="F28" i="28"/>
  <c r="K27" i="28"/>
  <c r="J27" i="28"/>
  <c r="L27" i="28" s="1"/>
  <c r="I27" i="28"/>
  <c r="F27" i="28"/>
  <c r="K26" i="28"/>
  <c r="J26" i="28"/>
  <c r="L26" i="28" s="1"/>
  <c r="I26" i="28"/>
  <c r="F26" i="28"/>
  <c r="K25" i="28"/>
  <c r="J25" i="28"/>
  <c r="I25" i="28"/>
  <c r="F25" i="28"/>
  <c r="K24" i="28"/>
  <c r="J24" i="28"/>
  <c r="I24" i="28"/>
  <c r="F24" i="28"/>
  <c r="K23" i="28"/>
  <c r="J23" i="28"/>
  <c r="I23" i="28"/>
  <c r="F23" i="28"/>
  <c r="K22" i="28"/>
  <c r="J22" i="28"/>
  <c r="I22" i="28"/>
  <c r="F22" i="28"/>
  <c r="K21" i="28"/>
  <c r="J21" i="28"/>
  <c r="I21" i="28"/>
  <c r="F21" i="28"/>
  <c r="K20" i="28"/>
  <c r="J20" i="28"/>
  <c r="I20" i="28"/>
  <c r="F20" i="28"/>
  <c r="K19" i="28"/>
  <c r="J19" i="28"/>
  <c r="I19" i="28"/>
  <c r="F19" i="28"/>
  <c r="K18" i="28"/>
  <c r="J18" i="28"/>
  <c r="I18" i="28"/>
  <c r="F18" i="28"/>
  <c r="K17" i="28"/>
  <c r="J17" i="28"/>
  <c r="I17" i="28"/>
  <c r="F17" i="28"/>
  <c r="L16" i="28"/>
  <c r="K16" i="28"/>
  <c r="J16" i="28"/>
  <c r="I16" i="28"/>
  <c r="F16" i="28"/>
  <c r="K15" i="28"/>
  <c r="J15" i="28"/>
  <c r="L15" i="28" s="1"/>
  <c r="I15" i="28"/>
  <c r="F15" i="28"/>
  <c r="K14" i="28"/>
  <c r="J14" i="28"/>
  <c r="L14" i="28" s="1"/>
  <c r="I14" i="28"/>
  <c r="F14" i="28"/>
  <c r="K13" i="28"/>
  <c r="J13" i="28"/>
  <c r="I13" i="28"/>
  <c r="F13" i="28"/>
  <c r="K12" i="28"/>
  <c r="J12" i="28"/>
  <c r="I12" i="28"/>
  <c r="F12" i="28"/>
  <c r="K11" i="28"/>
  <c r="J11" i="28"/>
  <c r="L11" i="28" s="1"/>
  <c r="I11" i="28"/>
  <c r="F11" i="28"/>
  <c r="K10" i="28"/>
  <c r="J10" i="28"/>
  <c r="L10" i="28" s="1"/>
  <c r="I10" i="28"/>
  <c r="F10" i="28"/>
  <c r="K9" i="28"/>
  <c r="J9" i="28"/>
  <c r="I9" i="28"/>
  <c r="F9" i="28"/>
  <c r="K8" i="28"/>
  <c r="I8" i="28"/>
  <c r="D8" i="28"/>
  <c r="F8" i="28" s="1"/>
  <c r="K7" i="28"/>
  <c r="I7" i="28"/>
  <c r="D7" i="28"/>
  <c r="J7" i="28" s="1"/>
  <c r="K6" i="28"/>
  <c r="I6" i="28"/>
  <c r="K5" i="28"/>
  <c r="I5" i="28"/>
  <c r="J6" i="29" l="1"/>
  <c r="L6" i="29" s="1"/>
  <c r="F6" i="29"/>
  <c r="D6" i="28"/>
  <c r="F6" i="28" s="1"/>
  <c r="D5" i="28"/>
  <c r="J5" i="28" s="1"/>
  <c r="L5" i="28" s="1"/>
  <c r="L17" i="28"/>
  <c r="L20" i="28"/>
  <c r="L21" i="28"/>
  <c r="L24" i="28"/>
  <c r="L25" i="28"/>
  <c r="L28" i="28"/>
  <c r="L9" i="28"/>
  <c r="L12" i="28"/>
  <c r="L13" i="28"/>
  <c r="L18" i="28"/>
  <c r="L19" i="28"/>
  <c r="L22" i="28"/>
  <c r="L23" i="28"/>
  <c r="L29" i="28"/>
  <c r="L7" i="28"/>
  <c r="L32" i="28"/>
  <c r="L33" i="28"/>
  <c r="L34" i="28"/>
  <c r="F5" i="28"/>
  <c r="J6" i="28"/>
  <c r="L6" i="28" s="1"/>
  <c r="F7" i="28"/>
  <c r="J8" i="28"/>
  <c r="L8" i="28" s="1"/>
  <c r="F29" i="28"/>
  <c r="J30" i="28"/>
  <c r="L30" i="28" s="1"/>
  <c r="K34" i="27"/>
  <c r="J34" i="27"/>
  <c r="I34" i="27"/>
  <c r="F34" i="27"/>
  <c r="L33" i="27"/>
  <c r="K33" i="27"/>
  <c r="J33" i="27"/>
  <c r="I33" i="27"/>
  <c r="F33" i="27"/>
  <c r="K32" i="27"/>
  <c r="J32" i="27"/>
  <c r="I32" i="27"/>
  <c r="F32" i="27"/>
  <c r="K31" i="27"/>
  <c r="J31" i="27"/>
  <c r="I31" i="27"/>
  <c r="F31" i="27"/>
  <c r="K30" i="27"/>
  <c r="I30" i="27"/>
  <c r="D30" i="27"/>
  <c r="F30" i="27" s="1"/>
  <c r="K29" i="27"/>
  <c r="I29" i="27"/>
  <c r="D29" i="27"/>
  <c r="J29" i="27" s="1"/>
  <c r="K28" i="27"/>
  <c r="J28" i="27"/>
  <c r="L28" i="27" s="1"/>
  <c r="I28" i="27"/>
  <c r="F28" i="27"/>
  <c r="K27" i="27"/>
  <c r="J27" i="27"/>
  <c r="I27" i="27"/>
  <c r="F27" i="27"/>
  <c r="K26" i="27"/>
  <c r="J26" i="27"/>
  <c r="I26" i="27"/>
  <c r="F26" i="27"/>
  <c r="K25" i="27"/>
  <c r="J25" i="27"/>
  <c r="I25" i="27"/>
  <c r="F25" i="27"/>
  <c r="K24" i="27"/>
  <c r="J24" i="27"/>
  <c r="L24" i="27" s="1"/>
  <c r="I24" i="27"/>
  <c r="F24" i="27"/>
  <c r="K23" i="27"/>
  <c r="J23" i="27"/>
  <c r="L23" i="27" s="1"/>
  <c r="I23" i="27"/>
  <c r="F23" i="27"/>
  <c r="K22" i="27"/>
  <c r="J22" i="27"/>
  <c r="L22" i="27" s="1"/>
  <c r="I22" i="27"/>
  <c r="F22" i="27"/>
  <c r="K21" i="27"/>
  <c r="J21" i="27"/>
  <c r="L21" i="27" s="1"/>
  <c r="I21" i="27"/>
  <c r="F21" i="27"/>
  <c r="K20" i="27"/>
  <c r="J20" i="27"/>
  <c r="L20" i="27" s="1"/>
  <c r="I20" i="27"/>
  <c r="F20" i="27"/>
  <c r="K19" i="27"/>
  <c r="J19" i="27"/>
  <c r="I19" i="27"/>
  <c r="F19" i="27"/>
  <c r="K18" i="27"/>
  <c r="J18" i="27"/>
  <c r="I18" i="27"/>
  <c r="F18" i="27"/>
  <c r="K17" i="27"/>
  <c r="J17" i="27"/>
  <c r="I17" i="27"/>
  <c r="F17" i="27"/>
  <c r="K16" i="27"/>
  <c r="J16" i="27"/>
  <c r="I16" i="27"/>
  <c r="F16" i="27"/>
  <c r="K15" i="27"/>
  <c r="J15" i="27"/>
  <c r="I15" i="27"/>
  <c r="F15" i="27"/>
  <c r="K14" i="27"/>
  <c r="J14" i="27"/>
  <c r="I14" i="27"/>
  <c r="F14" i="27"/>
  <c r="K13" i="27"/>
  <c r="J13" i="27"/>
  <c r="I13" i="27"/>
  <c r="F13" i="27"/>
  <c r="K12" i="27"/>
  <c r="J12" i="27"/>
  <c r="I12" i="27"/>
  <c r="F12" i="27"/>
  <c r="K11" i="27"/>
  <c r="J11" i="27"/>
  <c r="I11" i="27"/>
  <c r="F11" i="27"/>
  <c r="L10" i="27"/>
  <c r="K10" i="27"/>
  <c r="J10" i="27"/>
  <c r="I10" i="27"/>
  <c r="F10" i="27"/>
  <c r="K9" i="27"/>
  <c r="J9" i="27"/>
  <c r="I9" i="27"/>
  <c r="F9" i="27"/>
  <c r="K8" i="27"/>
  <c r="I8" i="27"/>
  <c r="D8" i="27"/>
  <c r="F8" i="27" s="1"/>
  <c r="K7" i="27"/>
  <c r="I7" i="27"/>
  <c r="D7" i="27"/>
  <c r="J7" i="27" s="1"/>
  <c r="K6" i="27"/>
  <c r="I6" i="27"/>
  <c r="K5" i="27"/>
  <c r="I5" i="27"/>
  <c r="D5" i="27"/>
  <c r="J5" i="27" s="1"/>
  <c r="L32" i="27" l="1"/>
  <c r="F5" i="27"/>
  <c r="L11" i="27"/>
  <c r="L18" i="27"/>
  <c r="L27" i="27"/>
  <c r="L19" i="27"/>
  <c r="L26" i="27"/>
  <c r="F7" i="27"/>
  <c r="L5" i="27"/>
  <c r="L12" i="27"/>
  <c r="L13" i="27"/>
  <c r="L14" i="27"/>
  <c r="L15" i="27"/>
  <c r="L16" i="27"/>
  <c r="L17" i="27"/>
  <c r="L7" i="27"/>
  <c r="L9" i="27"/>
  <c r="L25" i="27"/>
  <c r="L29" i="27"/>
  <c r="L31" i="27"/>
  <c r="L34" i="27"/>
  <c r="D6" i="27"/>
  <c r="J8" i="27"/>
  <c r="L8" i="27" s="1"/>
  <c r="F29" i="27"/>
  <c r="J30" i="27"/>
  <c r="L30" i="27" s="1"/>
  <c r="K34" i="26"/>
  <c r="J34" i="26"/>
  <c r="I34" i="26"/>
  <c r="F34" i="26"/>
  <c r="K33" i="26"/>
  <c r="J33" i="26"/>
  <c r="I33" i="26"/>
  <c r="F33" i="26"/>
  <c r="K32" i="26"/>
  <c r="J32" i="26"/>
  <c r="I32" i="26"/>
  <c r="F32" i="26"/>
  <c r="K31" i="26"/>
  <c r="J31" i="26"/>
  <c r="I31" i="26"/>
  <c r="F31" i="26"/>
  <c r="I30" i="26"/>
  <c r="F30" i="26"/>
  <c r="D30" i="26"/>
  <c r="J30" i="26" s="1"/>
  <c r="I29" i="26"/>
  <c r="K29" i="26"/>
  <c r="D29" i="26"/>
  <c r="F29" i="26" s="1"/>
  <c r="K28" i="26"/>
  <c r="J28" i="26"/>
  <c r="I28" i="26"/>
  <c r="F28" i="26"/>
  <c r="K27" i="26"/>
  <c r="J27" i="26"/>
  <c r="I27" i="26"/>
  <c r="F27" i="26"/>
  <c r="K26" i="26"/>
  <c r="J26" i="26"/>
  <c r="I26" i="26"/>
  <c r="F26" i="26"/>
  <c r="K25" i="26"/>
  <c r="J25" i="26"/>
  <c r="I25" i="26"/>
  <c r="F25" i="26"/>
  <c r="K24" i="26"/>
  <c r="J24" i="26"/>
  <c r="I24" i="26"/>
  <c r="F24" i="26"/>
  <c r="K23" i="26"/>
  <c r="J23" i="26"/>
  <c r="I23" i="26"/>
  <c r="F23" i="26"/>
  <c r="K22" i="26"/>
  <c r="J22" i="26"/>
  <c r="I22" i="26"/>
  <c r="F22" i="26"/>
  <c r="K21" i="26"/>
  <c r="J21" i="26"/>
  <c r="I21" i="26"/>
  <c r="F21" i="26"/>
  <c r="K20" i="26"/>
  <c r="J20" i="26"/>
  <c r="I20" i="26"/>
  <c r="F20" i="26"/>
  <c r="K19" i="26"/>
  <c r="J19" i="26"/>
  <c r="I19" i="26"/>
  <c r="F19" i="26"/>
  <c r="K18" i="26"/>
  <c r="J18" i="26"/>
  <c r="I18" i="26"/>
  <c r="F18" i="26"/>
  <c r="K17" i="26"/>
  <c r="J17" i="26"/>
  <c r="I17" i="26"/>
  <c r="F17" i="26"/>
  <c r="K16" i="26"/>
  <c r="J16" i="26"/>
  <c r="I16" i="26"/>
  <c r="F16" i="26"/>
  <c r="K15" i="26"/>
  <c r="J15" i="26"/>
  <c r="I15" i="26"/>
  <c r="F15" i="26"/>
  <c r="K14" i="26"/>
  <c r="J14" i="26"/>
  <c r="I14" i="26"/>
  <c r="F14" i="26"/>
  <c r="K13" i="26"/>
  <c r="J13" i="26"/>
  <c r="I13" i="26"/>
  <c r="F13" i="26"/>
  <c r="K12" i="26"/>
  <c r="J12" i="26"/>
  <c r="I12" i="26"/>
  <c r="F12" i="26"/>
  <c r="K11" i="26"/>
  <c r="J11" i="26"/>
  <c r="I11" i="26"/>
  <c r="F11" i="26"/>
  <c r="K10" i="26"/>
  <c r="J10" i="26"/>
  <c r="I10" i="26"/>
  <c r="F10" i="26"/>
  <c r="K9" i="26"/>
  <c r="J9" i="26"/>
  <c r="I9" i="26"/>
  <c r="F9" i="26"/>
  <c r="I8" i="26"/>
  <c r="K8" i="26"/>
  <c r="D8" i="26"/>
  <c r="F8" i="26" s="1"/>
  <c r="I7" i="26"/>
  <c r="K7" i="26"/>
  <c r="D7" i="26"/>
  <c r="J7" i="26" s="1"/>
  <c r="I6" i="26"/>
  <c r="K6" i="26"/>
  <c r="I5" i="26"/>
  <c r="K5" i="26"/>
  <c r="E30" i="25"/>
  <c r="E29" i="25"/>
  <c r="E8" i="25"/>
  <c r="E6" i="25" s="1"/>
  <c r="E7" i="25"/>
  <c r="E5" i="25" s="1"/>
  <c r="F6" i="27" l="1"/>
  <c r="J6" i="27"/>
  <c r="L6" i="27" s="1"/>
  <c r="L14" i="26"/>
  <c r="L11" i="26"/>
  <c r="L15" i="26"/>
  <c r="L16" i="26"/>
  <c r="L17" i="26"/>
  <c r="L19" i="26"/>
  <c r="L20" i="26"/>
  <c r="L21" i="26"/>
  <c r="L23" i="26"/>
  <c r="L24" i="26"/>
  <c r="L25" i="26"/>
  <c r="L27" i="26"/>
  <c r="L28" i="26"/>
  <c r="L7" i="26"/>
  <c r="L9" i="26"/>
  <c r="L12" i="26"/>
  <c r="L13" i="26"/>
  <c r="L31" i="26"/>
  <c r="L32" i="26"/>
  <c r="L33" i="26"/>
  <c r="L34" i="26"/>
  <c r="L18" i="26"/>
  <c r="F7" i="26"/>
  <c r="L22" i="26"/>
  <c r="D5" i="26"/>
  <c r="F5" i="26" s="1"/>
  <c r="L10" i="26"/>
  <c r="L26" i="26"/>
  <c r="J29" i="26"/>
  <c r="L29" i="26" s="1"/>
  <c r="K30" i="26"/>
  <c r="L30" i="26" s="1"/>
  <c r="J8" i="26"/>
  <c r="L8" i="26" s="1"/>
  <c r="D6" i="26"/>
  <c r="J5" i="26" l="1"/>
  <c r="L5" i="26" s="1"/>
  <c r="J6" i="26"/>
  <c r="L6" i="26" s="1"/>
  <c r="F6" i="26"/>
  <c r="K34" i="25" l="1"/>
  <c r="J34" i="25"/>
  <c r="I34" i="25"/>
  <c r="F34" i="25"/>
  <c r="K33" i="25"/>
  <c r="J33" i="25"/>
  <c r="I33" i="25"/>
  <c r="F33" i="25"/>
  <c r="K32" i="25"/>
  <c r="J32" i="25"/>
  <c r="I32" i="25"/>
  <c r="F32" i="25"/>
  <c r="K31" i="25"/>
  <c r="J31" i="25"/>
  <c r="L31" i="25" s="1"/>
  <c r="I31" i="25"/>
  <c r="F31" i="25"/>
  <c r="I30" i="25"/>
  <c r="K30" i="25"/>
  <c r="D30" i="25"/>
  <c r="F30" i="25" s="1"/>
  <c r="I29" i="25"/>
  <c r="F29" i="25"/>
  <c r="K29" i="25"/>
  <c r="D29" i="25"/>
  <c r="J29" i="25" s="1"/>
  <c r="L29" i="25" s="1"/>
  <c r="K28" i="25"/>
  <c r="J28" i="25"/>
  <c r="I28" i="25"/>
  <c r="F28" i="25"/>
  <c r="K27" i="25"/>
  <c r="J27" i="25"/>
  <c r="L27" i="25" s="1"/>
  <c r="I27" i="25"/>
  <c r="F27" i="25"/>
  <c r="K26" i="25"/>
  <c r="J26" i="25"/>
  <c r="I26" i="25"/>
  <c r="F26" i="25"/>
  <c r="K25" i="25"/>
  <c r="J25" i="25"/>
  <c r="L25" i="25" s="1"/>
  <c r="I25" i="25"/>
  <c r="F25" i="25"/>
  <c r="K24" i="25"/>
  <c r="J24" i="25"/>
  <c r="I24" i="25"/>
  <c r="F24" i="25"/>
  <c r="K23" i="25"/>
  <c r="J23" i="25"/>
  <c r="I23" i="25"/>
  <c r="F23" i="25"/>
  <c r="K22" i="25"/>
  <c r="J22" i="25"/>
  <c r="I22" i="25"/>
  <c r="F22" i="25"/>
  <c r="K21" i="25"/>
  <c r="J21" i="25"/>
  <c r="I21" i="25"/>
  <c r="F21" i="25"/>
  <c r="K20" i="25"/>
  <c r="J20" i="25"/>
  <c r="I20" i="25"/>
  <c r="F20" i="25"/>
  <c r="K19" i="25"/>
  <c r="J19" i="25"/>
  <c r="L19" i="25" s="1"/>
  <c r="I19" i="25"/>
  <c r="F19" i="25"/>
  <c r="K18" i="25"/>
  <c r="J18" i="25"/>
  <c r="L18" i="25" s="1"/>
  <c r="I18" i="25"/>
  <c r="F18" i="25"/>
  <c r="K17" i="25"/>
  <c r="J17" i="25"/>
  <c r="L17" i="25" s="1"/>
  <c r="I17" i="25"/>
  <c r="F17" i="25"/>
  <c r="K16" i="25"/>
  <c r="J16" i="25"/>
  <c r="L16" i="25" s="1"/>
  <c r="I16" i="25"/>
  <c r="F16" i="25"/>
  <c r="K15" i="25"/>
  <c r="J15" i="25"/>
  <c r="I15" i="25"/>
  <c r="F15" i="25"/>
  <c r="K14" i="25"/>
  <c r="J14" i="25"/>
  <c r="I14" i="25"/>
  <c r="F14" i="25"/>
  <c r="K13" i="25"/>
  <c r="J13" i="25"/>
  <c r="I13" i="25"/>
  <c r="F13" i="25"/>
  <c r="K12" i="25"/>
  <c r="J12" i="25"/>
  <c r="I12" i="25"/>
  <c r="F12" i="25"/>
  <c r="K11" i="25"/>
  <c r="J11" i="25"/>
  <c r="I11" i="25"/>
  <c r="F11" i="25"/>
  <c r="K10" i="25"/>
  <c r="J10" i="25"/>
  <c r="L10" i="25" s="1"/>
  <c r="I10" i="25"/>
  <c r="F10" i="25"/>
  <c r="K9" i="25"/>
  <c r="J9" i="25"/>
  <c r="L9" i="25" s="1"/>
  <c r="I9" i="25"/>
  <c r="F9" i="25"/>
  <c r="I8" i="25"/>
  <c r="D8" i="25"/>
  <c r="J8" i="25" s="1"/>
  <c r="I7" i="25"/>
  <c r="K7" i="25"/>
  <c r="D7" i="25"/>
  <c r="F7" i="25" s="1"/>
  <c r="I6" i="25"/>
  <c r="I5" i="25"/>
  <c r="K5" i="25"/>
  <c r="D6" i="25" l="1"/>
  <c r="J6" i="25" s="1"/>
  <c r="L11" i="25"/>
  <c r="L12" i="25"/>
  <c r="L15" i="25"/>
  <c r="L20" i="25"/>
  <c r="L23" i="25"/>
  <c r="L24" i="25"/>
  <c r="L28" i="25"/>
  <c r="L21" i="25"/>
  <c r="L22" i="25"/>
  <c r="L26" i="25"/>
  <c r="L13" i="25"/>
  <c r="L14" i="25"/>
  <c r="L32" i="25"/>
  <c r="L33" i="25"/>
  <c r="L34" i="25"/>
  <c r="F6" i="25"/>
  <c r="K6" i="25"/>
  <c r="F8" i="25"/>
  <c r="J30" i="25"/>
  <c r="L30" i="25" s="1"/>
  <c r="J7" i="25"/>
  <c r="L7" i="25" s="1"/>
  <c r="K8" i="25"/>
  <c r="L8" i="25" s="1"/>
  <c r="D5" i="25"/>
  <c r="D7" i="24"/>
  <c r="D8" i="24"/>
  <c r="E30" i="24"/>
  <c r="E29" i="24"/>
  <c r="E8" i="24"/>
  <c r="E6" i="24" s="1"/>
  <c r="E7" i="24"/>
  <c r="E5" i="24" s="1"/>
  <c r="L6" i="25" l="1"/>
  <c r="J5" i="25"/>
  <c r="L5" i="25" s="1"/>
  <c r="F5" i="25"/>
  <c r="K34" i="24"/>
  <c r="F34" i="24"/>
  <c r="K33" i="24"/>
  <c r="J33" i="24"/>
  <c r="L33" i="24" s="1"/>
  <c r="I33" i="24"/>
  <c r="F33" i="24"/>
  <c r="K32" i="24"/>
  <c r="F32" i="24"/>
  <c r="K31" i="24"/>
  <c r="J31" i="24"/>
  <c r="I31" i="24"/>
  <c r="F31" i="24"/>
  <c r="K30" i="24"/>
  <c r="D30" i="24"/>
  <c r="D6" i="24" s="1"/>
  <c r="K29" i="24"/>
  <c r="D29" i="24"/>
  <c r="J29" i="24" s="1"/>
  <c r="L29" i="24" s="1"/>
  <c r="K28" i="24"/>
  <c r="F28" i="24"/>
  <c r="K27" i="24"/>
  <c r="J27" i="24"/>
  <c r="I27" i="24"/>
  <c r="F27" i="24"/>
  <c r="K26" i="24"/>
  <c r="F26" i="24"/>
  <c r="K25" i="24"/>
  <c r="J25" i="24"/>
  <c r="I25" i="24"/>
  <c r="F25" i="24"/>
  <c r="K24" i="24"/>
  <c r="F24" i="24"/>
  <c r="K23" i="24"/>
  <c r="J23" i="24"/>
  <c r="I23" i="24"/>
  <c r="F23" i="24"/>
  <c r="K22" i="24"/>
  <c r="F22" i="24"/>
  <c r="K21" i="24"/>
  <c r="J21" i="24"/>
  <c r="I21" i="24"/>
  <c r="F21" i="24"/>
  <c r="K20" i="24"/>
  <c r="F20" i="24"/>
  <c r="K19" i="24"/>
  <c r="J19" i="24"/>
  <c r="L19" i="24" s="1"/>
  <c r="I19" i="24"/>
  <c r="F19" i="24"/>
  <c r="K18" i="24"/>
  <c r="F18" i="24"/>
  <c r="K17" i="24"/>
  <c r="J17" i="24"/>
  <c r="I17" i="24"/>
  <c r="F17" i="24"/>
  <c r="K16" i="24"/>
  <c r="F16" i="24"/>
  <c r="K15" i="24"/>
  <c r="J15" i="24"/>
  <c r="L15" i="24" s="1"/>
  <c r="I15" i="24"/>
  <c r="F15" i="24"/>
  <c r="K14" i="24"/>
  <c r="F14" i="24"/>
  <c r="K13" i="24"/>
  <c r="J13" i="24"/>
  <c r="I13" i="24"/>
  <c r="F13" i="24"/>
  <c r="K12" i="24"/>
  <c r="F12" i="24"/>
  <c r="K11" i="24"/>
  <c r="J11" i="24"/>
  <c r="I11" i="24"/>
  <c r="F11" i="24"/>
  <c r="K10" i="24"/>
  <c r="F10" i="24"/>
  <c r="K9" i="24"/>
  <c r="J9" i="24"/>
  <c r="I9" i="24"/>
  <c r="F9" i="24"/>
  <c r="K8" i="24"/>
  <c r="J7" i="24"/>
  <c r="I7" i="24"/>
  <c r="K7" i="24"/>
  <c r="K6" i="24"/>
  <c r="K5" i="24"/>
  <c r="L17" i="24" l="1"/>
  <c r="L21" i="24"/>
  <c r="F30" i="24"/>
  <c r="J34" i="24"/>
  <c r="L34" i="24" s="1"/>
  <c r="I34" i="24"/>
  <c r="J32" i="24"/>
  <c r="L32" i="24" s="1"/>
  <c r="I32" i="24"/>
  <c r="D5" i="24"/>
  <c r="F5" i="24" s="1"/>
  <c r="I10" i="24"/>
  <c r="J10" i="24"/>
  <c r="L10" i="24" s="1"/>
  <c r="I16" i="24"/>
  <c r="J16" i="24"/>
  <c r="L16" i="24" s="1"/>
  <c r="I20" i="24"/>
  <c r="J20" i="24"/>
  <c r="L20" i="24" s="1"/>
  <c r="I28" i="24"/>
  <c r="J28" i="24"/>
  <c r="L28" i="24" s="1"/>
  <c r="I12" i="24"/>
  <c r="J12" i="24"/>
  <c r="L12" i="24" s="1"/>
  <c r="I24" i="24"/>
  <c r="J24" i="24"/>
  <c r="L24" i="24" s="1"/>
  <c r="I14" i="24"/>
  <c r="J14" i="24"/>
  <c r="L14" i="24" s="1"/>
  <c r="I18" i="24"/>
  <c r="J18" i="24"/>
  <c r="L18" i="24" s="1"/>
  <c r="I22" i="24"/>
  <c r="J22" i="24"/>
  <c r="L22" i="24" s="1"/>
  <c r="I26" i="24"/>
  <c r="J26" i="24"/>
  <c r="L26" i="24" s="1"/>
  <c r="L11" i="24"/>
  <c r="I29" i="24"/>
  <c r="L9" i="24"/>
  <c r="L23" i="24"/>
  <c r="L25" i="24"/>
  <c r="L31" i="24"/>
  <c r="L13" i="24"/>
  <c r="L27" i="24"/>
  <c r="L7" i="24"/>
  <c r="F6" i="24"/>
  <c r="F29" i="24"/>
  <c r="F8" i="24"/>
  <c r="F7" i="24"/>
  <c r="G8" i="23"/>
  <c r="G6" i="23" s="1"/>
  <c r="G7" i="23"/>
  <c r="G5" i="23" s="1"/>
  <c r="G5" i="21"/>
  <c r="D7" i="23"/>
  <c r="D8" i="23"/>
  <c r="D29" i="23"/>
  <c r="D30" i="23"/>
  <c r="I30" i="24" l="1"/>
  <c r="J30" i="24"/>
  <c r="L30" i="24" s="1"/>
  <c r="I8" i="24"/>
  <c r="J8" i="24"/>
  <c r="L8" i="24" s="1"/>
  <c r="J5" i="24"/>
  <c r="L5" i="24" s="1"/>
  <c r="I5" i="24"/>
  <c r="J31" i="23"/>
  <c r="L31" i="23" s="1"/>
  <c r="J27" i="23"/>
  <c r="J23" i="23"/>
  <c r="I15" i="23"/>
  <c r="J11" i="23"/>
  <c r="K34" i="23"/>
  <c r="F34" i="23"/>
  <c r="K33" i="23"/>
  <c r="F33" i="23"/>
  <c r="K32" i="23"/>
  <c r="F32" i="23"/>
  <c r="K31" i="23"/>
  <c r="F31" i="23"/>
  <c r="E30" i="23"/>
  <c r="K30" i="23" s="1"/>
  <c r="F30" i="23"/>
  <c r="E29" i="23"/>
  <c r="K29" i="23" s="1"/>
  <c r="K28" i="23"/>
  <c r="F28" i="23"/>
  <c r="K27" i="23"/>
  <c r="F27" i="23"/>
  <c r="K26" i="23"/>
  <c r="F26" i="23"/>
  <c r="K25" i="23"/>
  <c r="J25" i="23"/>
  <c r="I25" i="23"/>
  <c r="F25" i="23"/>
  <c r="K24" i="23"/>
  <c r="F24" i="23"/>
  <c r="K23" i="23"/>
  <c r="F23" i="23"/>
  <c r="K22" i="23"/>
  <c r="F22" i="23"/>
  <c r="K21" i="23"/>
  <c r="J21" i="23"/>
  <c r="I21" i="23"/>
  <c r="F21" i="23"/>
  <c r="K20" i="23"/>
  <c r="F20" i="23"/>
  <c r="K19" i="23"/>
  <c r="I19" i="23"/>
  <c r="F19" i="23"/>
  <c r="K18" i="23"/>
  <c r="F18" i="23"/>
  <c r="K17" i="23"/>
  <c r="J17" i="23"/>
  <c r="I17" i="23"/>
  <c r="F17" i="23"/>
  <c r="K16" i="23"/>
  <c r="F16" i="23"/>
  <c r="K15" i="23"/>
  <c r="J15" i="23"/>
  <c r="L15" i="23" s="1"/>
  <c r="F15" i="23"/>
  <c r="K14" i="23"/>
  <c r="F14" i="23"/>
  <c r="K13" i="23"/>
  <c r="J13" i="23"/>
  <c r="I13" i="23"/>
  <c r="F13" i="23"/>
  <c r="K12" i="23"/>
  <c r="F12" i="23"/>
  <c r="K11" i="23"/>
  <c r="F11" i="23"/>
  <c r="K10" i="23"/>
  <c r="F10" i="23"/>
  <c r="K9" i="23"/>
  <c r="J9" i="23"/>
  <c r="I9" i="23"/>
  <c r="F9" i="23"/>
  <c r="E8" i="23"/>
  <c r="K8" i="23" s="1"/>
  <c r="K7" i="23"/>
  <c r="E7" i="23"/>
  <c r="F7" i="23" s="1"/>
  <c r="D6" i="23"/>
  <c r="E5" i="23"/>
  <c r="K5" i="23" s="1"/>
  <c r="D5" i="23"/>
  <c r="I6" i="24" l="1"/>
  <c r="J6" i="24"/>
  <c r="L6" i="24" s="1"/>
  <c r="E6" i="23"/>
  <c r="K6" i="23" s="1"/>
  <c r="F5" i="23"/>
  <c r="F29" i="23"/>
  <c r="F8" i="23"/>
  <c r="F6" i="23"/>
  <c r="L17" i="23"/>
  <c r="L13" i="23"/>
  <c r="L25" i="23"/>
  <c r="L23" i="23"/>
  <c r="L9" i="23"/>
  <c r="L21" i="23"/>
  <c r="L11" i="23"/>
  <c r="L27" i="23"/>
  <c r="J10" i="23"/>
  <c r="L10" i="23" s="1"/>
  <c r="I10" i="23"/>
  <c r="I18" i="23"/>
  <c r="J18" i="23"/>
  <c r="L18" i="23" s="1"/>
  <c r="J26" i="23"/>
  <c r="L26" i="23" s="1"/>
  <c r="I26" i="23"/>
  <c r="J20" i="23"/>
  <c r="L20" i="23" s="1"/>
  <c r="I20" i="23"/>
  <c r="I14" i="23"/>
  <c r="J14" i="23"/>
  <c r="L14" i="23" s="1"/>
  <c r="J22" i="23"/>
  <c r="L22" i="23" s="1"/>
  <c r="I22" i="23"/>
  <c r="J19" i="23"/>
  <c r="L19" i="23" s="1"/>
  <c r="I23" i="23"/>
  <c r="I11" i="23"/>
  <c r="I27" i="23"/>
  <c r="I31" i="23"/>
  <c r="I7" i="23"/>
  <c r="I32" i="23" l="1"/>
  <c r="J32" i="23"/>
  <c r="L32" i="23" s="1"/>
  <c r="I33" i="23"/>
  <c r="J33" i="23"/>
  <c r="L33" i="23" s="1"/>
  <c r="I28" i="23"/>
  <c r="J28" i="23"/>
  <c r="L28" i="23" s="1"/>
  <c r="I12" i="23"/>
  <c r="J12" i="23"/>
  <c r="L12" i="23" s="1"/>
  <c r="J7" i="23"/>
  <c r="L7" i="23" s="1"/>
  <c r="J24" i="23"/>
  <c r="L24" i="23" s="1"/>
  <c r="I24" i="23"/>
  <c r="I16" i="23"/>
  <c r="J16" i="23"/>
  <c r="L16" i="23" s="1"/>
  <c r="I34" i="23" l="1"/>
  <c r="J34" i="23"/>
  <c r="L34" i="23" s="1"/>
  <c r="I5" i="23"/>
  <c r="J5" i="23"/>
  <c r="L5" i="23" s="1"/>
  <c r="I29" i="23"/>
  <c r="J29" i="23"/>
  <c r="L29" i="23" s="1"/>
  <c r="I8" i="23"/>
  <c r="J8" i="23"/>
  <c r="L8" i="23" s="1"/>
  <c r="I6" i="23" l="1"/>
  <c r="J6" i="23"/>
  <c r="L6" i="23" s="1"/>
  <c r="I30" i="23"/>
  <c r="J30" i="23"/>
  <c r="L30" i="23" s="1"/>
  <c r="E30" i="21"/>
  <c r="E29" i="21"/>
  <c r="E8" i="21"/>
  <c r="E7" i="21"/>
  <c r="E5" i="21" s="1"/>
  <c r="E6" i="21"/>
  <c r="K34" i="21"/>
  <c r="J34" i="21"/>
  <c r="L34" i="21" s="1"/>
  <c r="I34" i="21"/>
  <c r="F34" i="21"/>
  <c r="K33" i="21"/>
  <c r="J33" i="21"/>
  <c r="L33" i="21" s="1"/>
  <c r="I33" i="21"/>
  <c r="F33" i="21"/>
  <c r="K32" i="21"/>
  <c r="J32" i="21"/>
  <c r="I32" i="21"/>
  <c r="F32" i="21"/>
  <c r="K31" i="21"/>
  <c r="J31" i="21"/>
  <c r="I31" i="21"/>
  <c r="F31" i="21"/>
  <c r="I30" i="21"/>
  <c r="K30" i="21"/>
  <c r="D30" i="21"/>
  <c r="F30" i="21" s="1"/>
  <c r="I29" i="21"/>
  <c r="K29" i="21"/>
  <c r="D29" i="21"/>
  <c r="J29" i="21" s="1"/>
  <c r="L29" i="21" s="1"/>
  <c r="K28" i="21"/>
  <c r="J28" i="21"/>
  <c r="I28" i="21"/>
  <c r="F28" i="21"/>
  <c r="K27" i="21"/>
  <c r="J27" i="21"/>
  <c r="I27" i="21"/>
  <c r="F27" i="21"/>
  <c r="K26" i="21"/>
  <c r="J26" i="21"/>
  <c r="I26" i="21"/>
  <c r="F26" i="21"/>
  <c r="K25" i="21"/>
  <c r="J25" i="21"/>
  <c r="I25" i="21"/>
  <c r="F25" i="21"/>
  <c r="K24" i="21"/>
  <c r="J24" i="21"/>
  <c r="I24" i="21"/>
  <c r="F24" i="21"/>
  <c r="K23" i="21"/>
  <c r="J23" i="21"/>
  <c r="I23" i="21"/>
  <c r="F23" i="21"/>
  <c r="K22" i="21"/>
  <c r="J22" i="21"/>
  <c r="I22" i="21"/>
  <c r="F22" i="21"/>
  <c r="K21" i="21"/>
  <c r="J21" i="21"/>
  <c r="I21" i="21"/>
  <c r="F21" i="21"/>
  <c r="K20" i="21"/>
  <c r="J20" i="21"/>
  <c r="I20" i="21"/>
  <c r="F20" i="21"/>
  <c r="K19" i="21"/>
  <c r="J19" i="21"/>
  <c r="I19" i="21"/>
  <c r="F19" i="21"/>
  <c r="K18" i="21"/>
  <c r="J18" i="21"/>
  <c r="I18" i="21"/>
  <c r="F18" i="21"/>
  <c r="K17" i="21"/>
  <c r="J17" i="21"/>
  <c r="I17" i="21"/>
  <c r="F17" i="21"/>
  <c r="K16" i="21"/>
  <c r="J16" i="21"/>
  <c r="I16" i="21"/>
  <c r="F16" i="21"/>
  <c r="K15" i="21"/>
  <c r="J15" i="21"/>
  <c r="I15" i="21"/>
  <c r="F15" i="21"/>
  <c r="K14" i="21"/>
  <c r="J14" i="21"/>
  <c r="I14" i="21"/>
  <c r="F14" i="21"/>
  <c r="K13" i="21"/>
  <c r="J13" i="21"/>
  <c r="I13" i="21"/>
  <c r="F13" i="21"/>
  <c r="K12" i="21"/>
  <c r="J12" i="21"/>
  <c r="I12" i="21"/>
  <c r="F12" i="21"/>
  <c r="K11" i="21"/>
  <c r="J11" i="21"/>
  <c r="I11" i="21"/>
  <c r="F11" i="21"/>
  <c r="K10" i="21"/>
  <c r="J10" i="21"/>
  <c r="I10" i="21"/>
  <c r="F10" i="21"/>
  <c r="K9" i="21"/>
  <c r="J9" i="21"/>
  <c r="I9" i="21"/>
  <c r="F9" i="21"/>
  <c r="K8" i="21"/>
  <c r="G8" i="21"/>
  <c r="I8" i="21" s="1"/>
  <c r="D8" i="21"/>
  <c r="G7" i="21"/>
  <c r="I7" i="21" s="1"/>
  <c r="D7" i="21"/>
  <c r="K6" i="21"/>
  <c r="J8" i="21" l="1"/>
  <c r="L8" i="21" s="1"/>
  <c r="I5" i="21"/>
  <c r="J7" i="21"/>
  <c r="F29" i="21"/>
  <c r="L31" i="21"/>
  <c r="L32" i="21"/>
  <c r="L11" i="21"/>
  <c r="L12" i="21"/>
  <c r="L15" i="21"/>
  <c r="L16" i="21"/>
  <c r="L19" i="21"/>
  <c r="L20" i="21"/>
  <c r="L23" i="21"/>
  <c r="L24" i="21"/>
  <c r="L27" i="21"/>
  <c r="L28" i="21"/>
  <c r="L13" i="21"/>
  <c r="L14" i="21"/>
  <c r="L17" i="21"/>
  <c r="L18" i="21"/>
  <c r="K7" i="21"/>
  <c r="L21" i="21"/>
  <c r="L22" i="21"/>
  <c r="L9" i="21"/>
  <c r="L10" i="21"/>
  <c r="L25" i="21"/>
  <c r="L26" i="21"/>
  <c r="J30" i="21"/>
  <c r="L30" i="21" s="1"/>
  <c r="D5" i="21"/>
  <c r="G6" i="21"/>
  <c r="I6" i="21" s="1"/>
  <c r="F7" i="21"/>
  <c r="D6" i="21"/>
  <c r="F8" i="21"/>
  <c r="E30" i="22"/>
  <c r="E29" i="22"/>
  <c r="G5" i="22"/>
  <c r="G7" i="22"/>
  <c r="G8" i="22"/>
  <c r="G6" i="22" s="1"/>
  <c r="L7" i="21" l="1"/>
  <c r="J6" i="21"/>
  <c r="L6" i="21" s="1"/>
  <c r="F6" i="21"/>
  <c r="K5" i="21"/>
  <c r="J5" i="21"/>
  <c r="L5" i="21" s="1"/>
  <c r="F5" i="21"/>
  <c r="K34" i="22"/>
  <c r="J34" i="22"/>
  <c r="I34" i="22"/>
  <c r="F34" i="22"/>
  <c r="K33" i="22"/>
  <c r="J33" i="22"/>
  <c r="I33" i="22"/>
  <c r="F33" i="22"/>
  <c r="K32" i="22"/>
  <c r="J32" i="22"/>
  <c r="L32" i="22" s="1"/>
  <c r="I32" i="22"/>
  <c r="F32" i="22"/>
  <c r="K31" i="22"/>
  <c r="J31" i="22"/>
  <c r="I31" i="22"/>
  <c r="F31" i="22"/>
  <c r="I30" i="22"/>
  <c r="K30" i="22"/>
  <c r="D30" i="22"/>
  <c r="J30" i="22" s="1"/>
  <c r="I29" i="22"/>
  <c r="K29" i="22"/>
  <c r="D29" i="22"/>
  <c r="J29" i="22" s="1"/>
  <c r="K28" i="22"/>
  <c r="J28" i="22"/>
  <c r="I28" i="22"/>
  <c r="F28" i="22"/>
  <c r="K27" i="22"/>
  <c r="J27" i="22"/>
  <c r="I27" i="22"/>
  <c r="F27" i="22"/>
  <c r="K26" i="22"/>
  <c r="J26" i="22"/>
  <c r="I26" i="22"/>
  <c r="F26" i="22"/>
  <c r="K25" i="22"/>
  <c r="J25" i="22"/>
  <c r="I25" i="22"/>
  <c r="F25" i="22"/>
  <c r="K24" i="22"/>
  <c r="J24" i="22"/>
  <c r="I24" i="22"/>
  <c r="F24" i="22"/>
  <c r="K23" i="22"/>
  <c r="J23" i="22"/>
  <c r="I23" i="22"/>
  <c r="F23" i="22"/>
  <c r="K22" i="22"/>
  <c r="J22" i="22"/>
  <c r="I22" i="22"/>
  <c r="F22" i="22"/>
  <c r="K21" i="22"/>
  <c r="J21" i="22"/>
  <c r="I21" i="22"/>
  <c r="F21" i="22"/>
  <c r="K20" i="22"/>
  <c r="J20" i="22"/>
  <c r="I20" i="22"/>
  <c r="F20" i="22"/>
  <c r="K19" i="22"/>
  <c r="J19" i="22"/>
  <c r="I19" i="22"/>
  <c r="F19" i="22"/>
  <c r="L18" i="22"/>
  <c r="K18" i="22"/>
  <c r="J18" i="22"/>
  <c r="I18" i="22"/>
  <c r="F18" i="22"/>
  <c r="K17" i="22"/>
  <c r="J17" i="22"/>
  <c r="I17" i="22"/>
  <c r="F17" i="22"/>
  <c r="K16" i="22"/>
  <c r="J16" i="22"/>
  <c r="I16" i="22"/>
  <c r="F16" i="22"/>
  <c r="K15" i="22"/>
  <c r="J15" i="22"/>
  <c r="I15" i="22"/>
  <c r="F15" i="22"/>
  <c r="K14" i="22"/>
  <c r="J14" i="22"/>
  <c r="I14" i="22"/>
  <c r="F14" i="22"/>
  <c r="K13" i="22"/>
  <c r="J13" i="22"/>
  <c r="I13" i="22"/>
  <c r="F13" i="22"/>
  <c r="K12" i="22"/>
  <c r="J12" i="22"/>
  <c r="I12" i="22"/>
  <c r="F12" i="22"/>
  <c r="K11" i="22"/>
  <c r="J11" i="22"/>
  <c r="I11" i="22"/>
  <c r="F11" i="22"/>
  <c r="K10" i="22"/>
  <c r="J10" i="22"/>
  <c r="I10" i="22"/>
  <c r="F10" i="22"/>
  <c r="K9" i="22"/>
  <c r="J9" i="22"/>
  <c r="I9" i="22"/>
  <c r="F9" i="22"/>
  <c r="H8" i="22"/>
  <c r="I8" i="22" s="1"/>
  <c r="E8" i="22"/>
  <c r="K8" i="22" s="1"/>
  <c r="D8" i="22"/>
  <c r="J8" i="22" s="1"/>
  <c r="H7" i="22"/>
  <c r="H5" i="22" s="1"/>
  <c r="I7" i="22"/>
  <c r="E7" i="22"/>
  <c r="D7" i="22"/>
  <c r="J7" i="22" s="1"/>
  <c r="E5" i="22"/>
  <c r="F30" i="22" l="1"/>
  <c r="D5" i="22"/>
  <c r="D6" i="22"/>
  <c r="J6" i="22" s="1"/>
  <c r="L29" i="22"/>
  <c r="L33" i="22"/>
  <c r="F8" i="22"/>
  <c r="E6" i="22"/>
  <c r="F6" i="22" s="1"/>
  <c r="L31" i="22"/>
  <c r="L34" i="22"/>
  <c r="K7" i="22"/>
  <c r="L7" i="22" s="1"/>
  <c r="K5" i="22"/>
  <c r="H6" i="22"/>
  <c r="I6" i="22" s="1"/>
  <c r="L9" i="22"/>
  <c r="L10" i="22"/>
  <c r="L11" i="22"/>
  <c r="L12" i="22"/>
  <c r="L13" i="22"/>
  <c r="L14" i="22"/>
  <c r="L15" i="22"/>
  <c r="L16" i="22"/>
  <c r="L17" i="22"/>
  <c r="L19" i="22"/>
  <c r="L20" i="22"/>
  <c r="L21" i="22"/>
  <c r="L22" i="22"/>
  <c r="L23" i="22"/>
  <c r="L24" i="22"/>
  <c r="L25" i="22"/>
  <c r="L26" i="22"/>
  <c r="L27" i="22"/>
  <c r="L28" i="22"/>
  <c r="L8" i="22"/>
  <c r="L30" i="22"/>
  <c r="F5" i="22"/>
  <c r="F29" i="22"/>
  <c r="I5" i="22"/>
  <c r="F7" i="22"/>
  <c r="G7" i="10"/>
  <c r="H6" i="10"/>
  <c r="H5" i="10"/>
  <c r="H8" i="10"/>
  <c r="G8" i="10"/>
  <c r="H7" i="10"/>
  <c r="G5" i="10"/>
  <c r="G6" i="10"/>
  <c r="K6" i="22" l="1"/>
  <c r="L6" i="22" s="1"/>
  <c r="J5" i="22"/>
  <c r="L5" i="22" s="1"/>
  <c r="I33" i="10"/>
  <c r="I32" i="10"/>
  <c r="I31" i="10"/>
  <c r="I30" i="10"/>
  <c r="I2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9" i="10"/>
  <c r="I8" i="10"/>
  <c r="I7" i="10"/>
  <c r="I34" i="10"/>
  <c r="I6" i="10"/>
  <c r="I5" i="10"/>
  <c r="J34" i="10" l="1"/>
  <c r="K34" i="10"/>
  <c r="J33" i="10"/>
  <c r="K33" i="10"/>
  <c r="J32" i="10"/>
  <c r="K32" i="10"/>
  <c r="J31" i="10"/>
  <c r="K31" i="10"/>
  <c r="J28" i="10"/>
  <c r="K28" i="10"/>
  <c r="J12" i="10"/>
  <c r="K12" i="10"/>
  <c r="J13" i="10"/>
  <c r="K13" i="10"/>
  <c r="J14" i="10"/>
  <c r="K14" i="10"/>
  <c r="J15" i="10"/>
  <c r="K15" i="10"/>
  <c r="J16" i="10"/>
  <c r="K16" i="10"/>
  <c r="J17" i="10"/>
  <c r="K17" i="10"/>
  <c r="J18" i="10"/>
  <c r="K18" i="10"/>
  <c r="J19" i="10"/>
  <c r="K19" i="10"/>
  <c r="J20" i="10"/>
  <c r="K20" i="10"/>
  <c r="J21" i="10"/>
  <c r="K21" i="10"/>
  <c r="J22" i="10"/>
  <c r="K22" i="10"/>
  <c r="J23" i="10"/>
  <c r="K23" i="10"/>
  <c r="J24" i="10"/>
  <c r="K24" i="10"/>
  <c r="J25" i="10"/>
  <c r="K25" i="10"/>
  <c r="J26" i="10"/>
  <c r="K26" i="10"/>
  <c r="J27" i="10"/>
  <c r="K27" i="10"/>
  <c r="K11" i="10"/>
  <c r="J11" i="10"/>
  <c r="K10" i="10"/>
  <c r="J10" i="10"/>
  <c r="J9" i="10"/>
  <c r="K9" i="10"/>
  <c r="E8" i="10"/>
  <c r="K8" i="10" s="1"/>
  <c r="D8" i="10"/>
  <c r="E7" i="10"/>
  <c r="D7" i="10"/>
  <c r="F34" i="10"/>
  <c r="F33" i="10"/>
  <c r="F32" i="10"/>
  <c r="F31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E30" i="10"/>
  <c r="E6" i="10" s="1"/>
  <c r="K6" i="10" s="1"/>
  <c r="D30" i="10"/>
  <c r="J30" i="10" s="1"/>
  <c r="E29" i="10"/>
  <c r="K29" i="10" s="1"/>
  <c r="D29" i="10"/>
  <c r="F29" i="10" l="1"/>
  <c r="F8" i="10"/>
  <c r="F7" i="10"/>
  <c r="L11" i="10"/>
  <c r="L15" i="10"/>
  <c r="J29" i="10"/>
  <c r="D5" i="10"/>
  <c r="D6" i="10"/>
  <c r="F6" i="10" s="1"/>
  <c r="J7" i="10"/>
  <c r="L10" i="10"/>
  <c r="L27" i="10"/>
  <c r="L25" i="10"/>
  <c r="L23" i="10"/>
  <c r="L21" i="10"/>
  <c r="L19" i="10"/>
  <c r="L17" i="10"/>
  <c r="J8" i="10"/>
  <c r="L8" i="10" s="1"/>
  <c r="L14" i="10"/>
  <c r="L12" i="10"/>
  <c r="L32" i="10"/>
  <c r="L34" i="10"/>
  <c r="L29" i="10"/>
  <c r="L26" i="10"/>
  <c r="L24" i="10"/>
  <c r="L22" i="10"/>
  <c r="L20" i="10"/>
  <c r="L18" i="10"/>
  <c r="L16" i="10"/>
  <c r="L9" i="10"/>
  <c r="L13" i="10"/>
  <c r="L28" i="10"/>
  <c r="L31" i="10"/>
  <c r="L33" i="10"/>
  <c r="K30" i="10"/>
  <c r="L30" i="10" s="1"/>
  <c r="F30" i="10"/>
  <c r="E5" i="10"/>
  <c r="K5" i="10" s="1"/>
  <c r="K7" i="10"/>
  <c r="L7" i="10" s="1"/>
  <c r="J6" i="10" l="1"/>
  <c r="L6" i="10" s="1"/>
  <c r="J5" i="10"/>
  <c r="L5" i="10" s="1"/>
  <c r="F5" i="10"/>
</calcChain>
</file>

<file path=xl/sharedStrings.xml><?xml version="1.0" encoding="utf-8"?>
<sst xmlns="http://schemas.openxmlformats.org/spreadsheetml/2006/main" count="746" uniqueCount="64">
  <si>
    <t>월계</t>
  </si>
  <si>
    <t>누계</t>
  </si>
  <si>
    <t>소계</t>
  </si>
  <si>
    <t>일본</t>
  </si>
  <si>
    <t>중국</t>
  </si>
  <si>
    <t>홍콩</t>
  </si>
  <si>
    <t>대만</t>
  </si>
  <si>
    <t>싱가폴</t>
  </si>
  <si>
    <t>베트남</t>
  </si>
  <si>
    <t>태국</t>
  </si>
  <si>
    <t>기타</t>
  </si>
  <si>
    <t>미국</t>
  </si>
  <si>
    <t xml:space="preserve">제주관광공사 </t>
    <phoneticPr fontId="2" type="noConversion"/>
  </si>
  <si>
    <t>* 제주특별자치도관광협회 입도통계 및 한국관광공사 한국관광통계에서 발췌∙수정</t>
    <phoneticPr fontId="2" type="noConversion"/>
  </si>
  <si>
    <t>* 제주특별자치도 입도통계는 확정치가 발표되지 않은 경우 잠정치를 이용함</t>
    <phoneticPr fontId="2" type="noConversion"/>
  </si>
  <si>
    <t>총계</t>
    <phoneticPr fontId="2" type="noConversion"/>
  </si>
  <si>
    <t>아시아</t>
    <phoneticPr fontId="2" type="noConversion"/>
  </si>
  <si>
    <t>말레이시아</t>
    <phoneticPr fontId="2" type="noConversion"/>
  </si>
  <si>
    <t>인도네시아</t>
    <phoneticPr fontId="2" type="noConversion"/>
  </si>
  <si>
    <t>서구 등</t>
    <phoneticPr fontId="2" type="noConversion"/>
  </si>
  <si>
    <t>연구조사센터</t>
    <phoneticPr fontId="2" type="noConversion"/>
  </si>
  <si>
    <t>제주 외국인관광통계 1월</t>
    <phoneticPr fontId="2" type="noConversion"/>
  </si>
  <si>
    <t>제주(A)</t>
    <phoneticPr fontId="2" type="noConversion"/>
  </si>
  <si>
    <t>한국(B)</t>
    <phoneticPr fontId="2" type="noConversion"/>
  </si>
  <si>
    <t>증감률(%)</t>
    <phoneticPr fontId="2" type="noConversion"/>
  </si>
  <si>
    <t>제주 점유율(%)</t>
    <phoneticPr fontId="2" type="noConversion"/>
  </si>
  <si>
    <t>증감</t>
    <phoneticPr fontId="2" type="noConversion"/>
  </si>
  <si>
    <t>2020년</t>
    <phoneticPr fontId="2" type="noConversion"/>
  </si>
  <si>
    <r>
      <rPr>
        <sz val="36"/>
        <color rgb="FF0000CC"/>
        <rFont val="HY견고딕"/>
        <family val="1"/>
        <charset val="129"/>
      </rPr>
      <t>2021년 제주특별자치도</t>
    </r>
    <r>
      <rPr>
        <sz val="36"/>
        <color theme="1"/>
        <rFont val="HY견고딕"/>
        <family val="1"/>
        <charset val="129"/>
      </rPr>
      <t xml:space="preserve">
 외국인관광객 입도통계</t>
    </r>
    <phoneticPr fontId="2" type="noConversion"/>
  </si>
  <si>
    <t>064) 740-6055</t>
    <phoneticPr fontId="2" type="noConversion"/>
  </si>
  <si>
    <t>2021년</t>
    <phoneticPr fontId="2" type="noConversion"/>
  </si>
  <si>
    <t>2020년</t>
    <phoneticPr fontId="2" type="noConversion"/>
  </si>
  <si>
    <t>2020년</t>
    <phoneticPr fontId="2" type="noConversion"/>
  </si>
  <si>
    <t>제주 외국인관광통계 2월</t>
    <phoneticPr fontId="2" type="noConversion"/>
  </si>
  <si>
    <t>211,199</t>
  </si>
  <si>
    <t>104,086</t>
  </si>
  <si>
    <t>20,966</t>
  </si>
  <si>
    <t>53,042</t>
  </si>
  <si>
    <t>5,909</t>
  </si>
  <si>
    <t>18,541</t>
  </si>
  <si>
    <t>15,800</t>
  </si>
  <si>
    <t>30,313</t>
  </si>
  <si>
    <t>31,777</t>
  </si>
  <si>
    <t>42,439</t>
  </si>
  <si>
    <t>제주 외국인관광통계 3월</t>
    <phoneticPr fontId="2" type="noConversion"/>
  </si>
  <si>
    <t>제주 외국인관광통계 4월</t>
    <phoneticPr fontId="2" type="noConversion"/>
  </si>
  <si>
    <t>360</t>
  </si>
  <si>
    <t>3,935</t>
  </si>
  <si>
    <t>35</t>
  </si>
  <si>
    <t>155</t>
  </si>
  <si>
    <t>48</t>
  </si>
  <si>
    <t>152</t>
  </si>
  <si>
    <t>1,864</t>
  </si>
  <si>
    <t>6,597</t>
  </si>
  <si>
    <t>299</t>
  </si>
  <si>
    <t>6,417</t>
  </si>
  <si>
    <t>제주 외국인관광통계 5월</t>
    <phoneticPr fontId="2" type="noConversion"/>
  </si>
  <si>
    <t>제주 외국인관광통계 6월</t>
    <phoneticPr fontId="2" type="noConversion"/>
  </si>
  <si>
    <t>제주 외국인관광통계 7월</t>
    <phoneticPr fontId="2" type="noConversion"/>
  </si>
  <si>
    <t>제주 외국인관광통계 8월</t>
    <phoneticPr fontId="2" type="noConversion"/>
  </si>
  <si>
    <t>제주 외국인관광통계 9월</t>
    <phoneticPr fontId="2" type="noConversion"/>
  </si>
  <si>
    <t>제주 외국인관광통계 10월</t>
    <phoneticPr fontId="2" type="noConversion"/>
  </si>
  <si>
    <t>제주 외국인관광통계 11월</t>
    <phoneticPr fontId="2" type="noConversion"/>
  </si>
  <si>
    <t>제주 외국인관광통계 12월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</si>
</sst>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0_ "/>
    <numFmt numFmtId="177" formatCode="_ * #,##0.00_ ;_ * \-#,##0.00_ ;_ * &quot;-&quot;??_ ;_ @_ "/>
    <numFmt numFmtId="178" formatCode="#,##0_ ;[Red]\-#,##0\ "/>
    <numFmt numFmtId="179" formatCode="#,##0.0_ ;[Red]\-#,##0.0\ "/>
    <numFmt numFmtId="180" formatCode="#,##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inor"/>
    </font>
    <font>
      <sz val="11"/>
      <color theme="1"/>
      <name val="휴먼명조"/>
      <family val="3"/>
      <charset val="129"/>
    </font>
    <font>
      <sz val="12"/>
      <color theme="1"/>
      <name val="휴먼명조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sz val="36"/>
      <color theme="1"/>
      <name val="HY견고딕"/>
      <family val="1"/>
      <charset val="129"/>
    </font>
    <font>
      <sz val="36"/>
      <color rgb="FF0000CC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24">
    <xf numFmtId="0" fontId="0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0" fillId="0" borderId="0" xfId="0" applyFont="1" applyAlignment="1">
      <alignment vertical="center"/>
    </xf>
    <xf numFmtId="0" fontId="7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24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13" fillId="2" borderId="11" xfId="1" applyNumberFormat="1" applyFont="1" applyFill="1" applyBorder="1" applyAlignment="1">
      <alignment horizontal="distributed" vertical="center" indent="1" shrinkToFit="1"/>
    </xf>
    <xf numFmtId="0" fontId="13" fillId="2" borderId="1" xfId="1" applyNumberFormat="1" applyFont="1" applyFill="1" applyBorder="1" applyAlignment="1">
      <alignment horizontal="distributed" vertical="center" indent="1" shrinkToFit="1"/>
    </xf>
    <xf numFmtId="0" fontId="9" fillId="2" borderId="11" xfId="1" applyNumberFormat="1" applyFont="1" applyFill="1" applyBorder="1" applyAlignment="1">
      <alignment horizontal="distributed" vertical="center" indent="1" shrinkToFit="1"/>
    </xf>
    <xf numFmtId="0" fontId="9" fillId="2" borderId="1" xfId="1" applyNumberFormat="1" applyFont="1" applyFill="1" applyBorder="1" applyAlignment="1">
      <alignment horizontal="distributed" vertical="center" indent="1" shrinkToFit="1"/>
    </xf>
    <xf numFmtId="0" fontId="9" fillId="2" borderId="3" xfId="1" applyNumberFormat="1" applyFont="1" applyFill="1" applyBorder="1" applyAlignment="1">
      <alignment horizontal="distributed" vertical="center" indent="1" shrinkToFit="1"/>
    </xf>
    <xf numFmtId="0" fontId="14" fillId="2" borderId="11" xfId="1" applyNumberFormat="1" applyFont="1" applyFill="1" applyBorder="1" applyAlignment="1">
      <alignment horizontal="distributed" vertical="center" indent="1" shrinkToFit="1"/>
    </xf>
    <xf numFmtId="0" fontId="14" fillId="2" borderId="1" xfId="1" applyNumberFormat="1" applyFont="1" applyFill="1" applyBorder="1" applyAlignment="1">
      <alignment horizontal="distributed" vertical="center" indent="1" shrinkToFit="1"/>
    </xf>
    <xf numFmtId="0" fontId="14" fillId="2" borderId="3" xfId="1" applyNumberFormat="1" applyFont="1" applyFill="1" applyBorder="1" applyAlignment="1">
      <alignment horizontal="distributed" vertical="center" indent="1" shrinkToFit="1"/>
    </xf>
    <xf numFmtId="0" fontId="14" fillId="2" borderId="4" xfId="1" applyNumberFormat="1" applyFont="1" applyFill="1" applyBorder="1" applyAlignment="1">
      <alignment horizontal="distributed" vertical="center" indent="1" shrinkToFit="1"/>
    </xf>
    <xf numFmtId="176" fontId="15" fillId="2" borderId="8" xfId="1" applyNumberFormat="1" applyFont="1" applyFill="1" applyBorder="1" applyAlignment="1">
      <alignment horizontal="center" vertical="center"/>
    </xf>
    <xf numFmtId="176" fontId="15" fillId="2" borderId="31" xfId="1" applyNumberFormat="1" applyFont="1" applyFill="1" applyBorder="1" applyAlignment="1">
      <alignment horizontal="center" vertical="center"/>
    </xf>
    <xf numFmtId="41" fontId="15" fillId="2" borderId="36" xfId="3" applyFont="1" applyFill="1" applyBorder="1" applyAlignment="1">
      <alignment horizontal="center" vertical="center"/>
    </xf>
    <xf numFmtId="41" fontId="15" fillId="2" borderId="37" xfId="3" applyFont="1" applyFill="1" applyBorder="1" applyAlignment="1">
      <alignment horizontal="center" vertical="center"/>
    </xf>
    <xf numFmtId="41" fontId="15" fillId="2" borderId="38" xfId="3" applyFont="1" applyFill="1" applyBorder="1" applyAlignment="1">
      <alignment horizontal="center" vertical="center"/>
    </xf>
    <xf numFmtId="176" fontId="15" fillId="2" borderId="44" xfId="1" applyNumberFormat="1" applyFont="1" applyFill="1" applyBorder="1" applyAlignment="1">
      <alignment horizontal="center" vertical="center"/>
    </xf>
    <xf numFmtId="178" fontId="15" fillId="3" borderId="5" xfId="3" applyNumberFormat="1" applyFont="1" applyFill="1" applyBorder="1" applyAlignment="1">
      <alignment horizontal="right" vertical="center"/>
    </xf>
    <xf numFmtId="178" fontId="15" fillId="3" borderId="19" xfId="3" applyNumberFormat="1" applyFont="1" applyFill="1" applyBorder="1" applyAlignment="1">
      <alignment horizontal="right" vertical="center"/>
    </xf>
    <xf numFmtId="178" fontId="15" fillId="4" borderId="9" xfId="3" applyNumberFormat="1" applyFont="1" applyFill="1" applyBorder="1" applyAlignment="1">
      <alignment horizontal="right" vertical="center"/>
    </xf>
    <xf numFmtId="178" fontId="15" fillId="4" borderId="22" xfId="3" applyNumberFormat="1" applyFont="1" applyFill="1" applyBorder="1" applyAlignment="1">
      <alignment horizontal="right" vertical="center"/>
    </xf>
    <xf numFmtId="178" fontId="14" fillId="3" borderId="5" xfId="3" applyNumberFormat="1" applyFont="1" applyFill="1" applyBorder="1" applyAlignment="1">
      <alignment horizontal="right" vertical="center"/>
    </xf>
    <xf numFmtId="178" fontId="14" fillId="3" borderId="19" xfId="3" applyNumberFormat="1" applyFont="1" applyFill="1" applyBorder="1" applyAlignment="1">
      <alignment horizontal="right" vertical="center"/>
    </xf>
    <xf numFmtId="178" fontId="14" fillId="4" borderId="9" xfId="3" applyNumberFormat="1" applyFont="1" applyFill="1" applyBorder="1" applyAlignment="1">
      <alignment horizontal="right" vertical="center"/>
    </xf>
    <xf numFmtId="178" fontId="14" fillId="4" borderId="22" xfId="3" applyNumberFormat="1" applyFont="1" applyFill="1" applyBorder="1" applyAlignment="1">
      <alignment horizontal="right" vertical="center"/>
    </xf>
    <xf numFmtId="179" fontId="15" fillId="3" borderId="32" xfId="2" applyNumberFormat="1" applyFont="1" applyFill="1" applyBorder="1" applyAlignment="1">
      <alignment horizontal="right" vertical="center"/>
    </xf>
    <xf numFmtId="179" fontId="15" fillId="4" borderId="33" xfId="2" applyNumberFormat="1" applyFont="1" applyFill="1" applyBorder="1" applyAlignment="1">
      <alignment horizontal="right" vertical="center"/>
    </xf>
    <xf numFmtId="179" fontId="14" fillId="3" borderId="32" xfId="2" applyNumberFormat="1" applyFont="1" applyFill="1" applyBorder="1" applyAlignment="1">
      <alignment horizontal="right" vertical="center"/>
    </xf>
    <xf numFmtId="179" fontId="14" fillId="4" borderId="33" xfId="2" applyNumberFormat="1" applyFont="1" applyFill="1" applyBorder="1" applyAlignment="1">
      <alignment horizontal="right" vertical="center"/>
    </xf>
    <xf numFmtId="179" fontId="14" fillId="3" borderId="31" xfId="2" applyNumberFormat="1" applyFont="1" applyFill="1" applyBorder="1" applyAlignment="1">
      <alignment horizontal="right" vertical="center"/>
    </xf>
    <xf numFmtId="179" fontId="14" fillId="4" borderId="31" xfId="2" applyNumberFormat="1" applyFont="1" applyFill="1" applyBorder="1" applyAlignment="1">
      <alignment horizontal="right" vertical="center"/>
    </xf>
    <xf numFmtId="179" fontId="9" fillId="3" borderId="32" xfId="0" applyNumberFormat="1" applyFont="1" applyFill="1" applyBorder="1" applyAlignment="1">
      <alignment horizontal="right" vertical="center"/>
    </xf>
    <xf numFmtId="179" fontId="9" fillId="4" borderId="33" xfId="0" applyNumberFormat="1" applyFont="1" applyFill="1" applyBorder="1" applyAlignment="1">
      <alignment horizontal="right" vertical="center"/>
    </xf>
    <xf numFmtId="179" fontId="14" fillId="4" borderId="34" xfId="2" applyNumberFormat="1" applyFont="1" applyFill="1" applyBorder="1" applyAlignment="1">
      <alignment horizontal="right" vertical="center"/>
    </xf>
    <xf numFmtId="179" fontId="15" fillId="3" borderId="19" xfId="3" applyNumberFormat="1" applyFont="1" applyFill="1" applyBorder="1" applyAlignment="1">
      <alignment horizontal="right" vertical="center"/>
    </xf>
    <xf numFmtId="179" fontId="15" fillId="3" borderId="6" xfId="3" applyNumberFormat="1" applyFont="1" applyFill="1" applyBorder="1" applyAlignment="1">
      <alignment horizontal="right" vertical="center"/>
    </xf>
    <xf numFmtId="179" fontId="15" fillId="4" borderId="22" xfId="3" applyNumberFormat="1" applyFont="1" applyFill="1" applyBorder="1" applyAlignment="1">
      <alignment horizontal="right" vertical="center"/>
    </xf>
    <xf numFmtId="179" fontId="15" fillId="4" borderId="10" xfId="2" applyNumberFormat="1" applyFont="1" applyFill="1" applyBorder="1" applyAlignment="1">
      <alignment horizontal="right" vertical="center"/>
    </xf>
    <xf numFmtId="179" fontId="14" fillId="3" borderId="19" xfId="3" applyNumberFormat="1" applyFont="1" applyFill="1" applyBorder="1" applyAlignment="1">
      <alignment horizontal="right" vertical="center"/>
    </xf>
    <xf numFmtId="179" fontId="14" fillId="3" borderId="6" xfId="3" applyNumberFormat="1" applyFont="1" applyFill="1" applyBorder="1" applyAlignment="1">
      <alignment horizontal="right" vertical="center"/>
    </xf>
    <xf numFmtId="179" fontId="14" fillId="4" borderId="22" xfId="3" applyNumberFormat="1" applyFont="1" applyFill="1" applyBorder="1" applyAlignment="1">
      <alignment horizontal="right" vertical="center"/>
    </xf>
    <xf numFmtId="179" fontId="14" fillId="4" borderId="10" xfId="2" applyNumberFormat="1" applyFont="1" applyFill="1" applyBorder="1" applyAlignment="1">
      <alignment horizontal="right" vertical="center"/>
    </xf>
    <xf numFmtId="179" fontId="14" fillId="4" borderId="0" xfId="3" applyNumberFormat="1" applyFont="1" applyFill="1" applyBorder="1" applyAlignment="1">
      <alignment horizontal="right" vertical="center"/>
    </xf>
    <xf numFmtId="179" fontId="14" fillId="4" borderId="8" xfId="2" applyNumberFormat="1" applyFont="1" applyFill="1" applyBorder="1" applyAlignment="1">
      <alignment horizontal="right" vertical="center"/>
    </xf>
    <xf numFmtId="179" fontId="14" fillId="3" borderId="0" xfId="3" applyNumberFormat="1" applyFont="1" applyFill="1" applyBorder="1" applyAlignment="1">
      <alignment horizontal="right" vertical="center"/>
    </xf>
    <xf numFmtId="179" fontId="14" fillId="3" borderId="8" xfId="3" applyNumberFormat="1" applyFont="1" applyFill="1" applyBorder="1" applyAlignment="1">
      <alignment horizontal="right" vertical="center"/>
    </xf>
    <xf numFmtId="179" fontId="14" fillId="4" borderId="2" xfId="3" applyNumberFormat="1" applyFont="1" applyFill="1" applyBorder="1" applyAlignment="1">
      <alignment horizontal="right" vertical="center"/>
    </xf>
    <xf numFmtId="179" fontId="14" fillId="4" borderId="26" xfId="2" applyNumberFormat="1" applyFont="1" applyFill="1" applyBorder="1" applyAlignment="1">
      <alignment horizontal="right" vertical="center"/>
    </xf>
    <xf numFmtId="3" fontId="9" fillId="3" borderId="0" xfId="34" applyNumberFormat="1" applyFont="1" applyFill="1" applyBorder="1" applyAlignment="1">
      <alignment horizontal="right" vertical="center" wrapText="1"/>
    </xf>
    <xf numFmtId="41" fontId="14" fillId="3" borderId="7" xfId="3" applyFont="1" applyFill="1" applyBorder="1" applyAlignment="1">
      <alignment horizontal="right" vertical="center"/>
    </xf>
    <xf numFmtId="41" fontId="14" fillId="4" borderId="7" xfId="3" applyFont="1" applyFill="1" applyBorder="1" applyAlignment="1">
      <alignment horizontal="right" vertical="center"/>
    </xf>
    <xf numFmtId="41" fontId="14" fillId="4" borderId="28" xfId="3" applyFont="1" applyFill="1" applyBorder="1" applyAlignment="1">
      <alignment horizontal="right" vertical="center"/>
    </xf>
    <xf numFmtId="3" fontId="15" fillId="3" borderId="19" xfId="33" applyNumberFormat="1" applyFont="1" applyFill="1" applyBorder="1" applyAlignment="1">
      <alignment horizontal="right" vertical="center" wrapText="1"/>
    </xf>
    <xf numFmtId="3" fontId="15" fillId="4" borderId="22" xfId="34" applyNumberFormat="1" applyFont="1" applyFill="1" applyBorder="1" applyAlignment="1">
      <alignment horizontal="right" vertical="center" wrapText="1"/>
    </xf>
    <xf numFmtId="3" fontId="9" fillId="3" borderId="19" xfId="58" applyNumberFormat="1" applyFont="1" applyFill="1" applyBorder="1">
      <alignment vertical="center"/>
    </xf>
    <xf numFmtId="3" fontId="9" fillId="4" borderId="22" xfId="58" applyNumberFormat="1" applyFont="1" applyFill="1" applyBorder="1">
      <alignment vertical="center"/>
    </xf>
    <xf numFmtId="41" fontId="14" fillId="4" borderId="9" xfId="3" applyFont="1" applyFill="1" applyBorder="1" applyAlignment="1">
      <alignment horizontal="right" vertical="center"/>
    </xf>
    <xf numFmtId="41" fontId="9" fillId="3" borderId="19" xfId="123" applyFont="1" applyFill="1" applyBorder="1" applyAlignment="1">
      <alignment horizontal="right" vertical="center" wrapText="1"/>
    </xf>
    <xf numFmtId="41" fontId="16" fillId="4" borderId="22" xfId="123" applyFont="1" applyFill="1" applyBorder="1" applyAlignment="1">
      <alignment horizontal="right" vertical="center" wrapText="1"/>
    </xf>
    <xf numFmtId="3" fontId="9" fillId="3" borderId="42" xfId="0" applyNumberFormat="1" applyFont="1" applyFill="1" applyBorder="1" applyAlignment="1">
      <alignment horizontal="right" vertical="center"/>
    </xf>
    <xf numFmtId="3" fontId="9" fillId="3" borderId="42" xfId="34" applyNumberFormat="1" applyFont="1" applyFill="1" applyBorder="1" applyAlignment="1">
      <alignment horizontal="right" vertical="center" wrapText="1"/>
    </xf>
    <xf numFmtId="3" fontId="9" fillId="4" borderId="43" xfId="0" applyNumberFormat="1" applyFont="1" applyFill="1" applyBorder="1" applyAlignment="1">
      <alignment horizontal="right" vertical="center"/>
    </xf>
    <xf numFmtId="41" fontId="9" fillId="3" borderId="40" xfId="34" applyFont="1" applyFill="1" applyBorder="1" applyAlignment="1">
      <alignment horizontal="right" vertical="center" wrapText="1"/>
    </xf>
    <xf numFmtId="41" fontId="16" fillId="4" borderId="41" xfId="34" applyFont="1" applyFill="1" applyBorder="1" applyAlignment="1">
      <alignment horizontal="right" vertical="center" wrapText="1"/>
    </xf>
    <xf numFmtId="3" fontId="9" fillId="3" borderId="40" xfId="58" applyNumberFormat="1" applyFont="1" applyFill="1" applyBorder="1" applyAlignment="1">
      <alignment horizontal="right" vertical="center"/>
    </xf>
    <xf numFmtId="3" fontId="9" fillId="4" borderId="41" xfId="58" applyNumberFormat="1" applyFont="1" applyFill="1" applyBorder="1" applyAlignment="1">
      <alignment horizontal="right" vertical="center"/>
    </xf>
    <xf numFmtId="3" fontId="15" fillId="3" borderId="40" xfId="33" applyNumberFormat="1" applyFont="1" applyFill="1" applyBorder="1" applyAlignment="1">
      <alignment horizontal="right" vertical="center" wrapText="1"/>
    </xf>
    <xf numFmtId="3" fontId="15" fillId="4" borderId="41" xfId="34" applyNumberFormat="1" applyFont="1" applyFill="1" applyBorder="1" applyAlignment="1">
      <alignment horizontal="right" vertical="center" wrapText="1"/>
    </xf>
    <xf numFmtId="3" fontId="16" fillId="4" borderId="42" xfId="34" applyNumberFormat="1" applyFont="1" applyFill="1" applyBorder="1" applyAlignment="1">
      <alignment horizontal="right" vertical="center" wrapText="1"/>
    </xf>
    <xf numFmtId="41" fontId="14" fillId="3" borderId="0" xfId="3" applyFont="1" applyFill="1" applyBorder="1" applyAlignment="1">
      <alignment horizontal="right" vertical="center"/>
    </xf>
    <xf numFmtId="41" fontId="14" fillId="4" borderId="0" xfId="3" applyFont="1" applyFill="1" applyBorder="1" applyAlignment="1">
      <alignment horizontal="right" vertical="center"/>
    </xf>
    <xf numFmtId="41" fontId="14" fillId="4" borderId="22" xfId="3" applyFont="1" applyFill="1" applyBorder="1" applyAlignment="1">
      <alignment horizontal="right" vertical="center"/>
    </xf>
    <xf numFmtId="41" fontId="14" fillId="3" borderId="5" xfId="3" applyFont="1" applyFill="1" applyBorder="1" applyAlignment="1">
      <alignment horizontal="right" vertical="center"/>
    </xf>
    <xf numFmtId="41" fontId="14" fillId="4" borderId="2" xfId="3" applyFont="1" applyFill="1" applyBorder="1" applyAlignment="1">
      <alignment horizontal="right" vertical="center"/>
    </xf>
    <xf numFmtId="0" fontId="4" fillId="2" borderId="0" xfId="0" applyFont="1" applyFill="1" applyBorder="1">
      <alignment vertical="center"/>
    </xf>
    <xf numFmtId="178" fontId="14" fillId="3" borderId="0" xfId="3" applyNumberFormat="1" applyFont="1" applyFill="1" applyBorder="1" applyAlignment="1">
      <alignment horizontal="right" vertical="center"/>
    </xf>
    <xf numFmtId="41" fontId="14" fillId="3" borderId="19" xfId="3" applyFont="1" applyFill="1" applyBorder="1" applyAlignment="1">
      <alignment horizontal="right" vertical="center"/>
    </xf>
    <xf numFmtId="3" fontId="16" fillId="4" borderId="0" xfId="34" applyNumberFormat="1" applyFont="1" applyFill="1" applyBorder="1" applyAlignment="1">
      <alignment horizontal="right" vertical="center" wrapText="1"/>
    </xf>
    <xf numFmtId="3" fontId="9" fillId="3" borderId="0" xfId="0" applyNumberFormat="1" applyFont="1" applyFill="1" applyBorder="1" applyAlignment="1">
      <alignment horizontal="right" vertical="center"/>
    </xf>
    <xf numFmtId="180" fontId="9" fillId="4" borderId="0" xfId="0" applyNumberFormat="1" applyFont="1" applyFill="1" applyBorder="1" applyAlignment="1">
      <alignment horizontal="right" vertical="center"/>
    </xf>
    <xf numFmtId="3" fontId="9" fillId="3" borderId="40" xfId="34" applyNumberFormat="1" applyFont="1" applyFill="1" applyBorder="1" applyAlignment="1">
      <alignment horizontal="right" vertical="center" wrapText="1"/>
    </xf>
    <xf numFmtId="180" fontId="9" fillId="4" borderId="41" xfId="0" applyNumberFormat="1" applyFont="1" applyFill="1" applyBorder="1" applyAlignment="1">
      <alignment horizontal="right" vertical="center"/>
    </xf>
    <xf numFmtId="3" fontId="9" fillId="4" borderId="2" xfId="0" applyNumberFormat="1" applyFont="1" applyFill="1" applyBorder="1" applyAlignment="1">
      <alignment horizontal="right" vertical="center"/>
    </xf>
    <xf numFmtId="180" fontId="16" fillId="4" borderId="0" xfId="34" applyNumberFormat="1" applyFont="1" applyFill="1" applyBorder="1" applyAlignment="1">
      <alignment horizontal="right" vertical="center" wrapText="1"/>
    </xf>
    <xf numFmtId="41" fontId="9" fillId="3" borderId="0" xfId="34" applyFont="1" applyFill="1" applyBorder="1" applyAlignment="1">
      <alignment horizontal="right" vertical="center" wrapText="1"/>
    </xf>
    <xf numFmtId="41" fontId="16" fillId="4" borderId="0" xfId="34" applyFont="1" applyFill="1" applyBorder="1" applyAlignment="1">
      <alignment horizontal="right" vertical="center" wrapText="1"/>
    </xf>
    <xf numFmtId="3" fontId="9" fillId="3" borderId="19" xfId="58" applyNumberFormat="1" applyFont="1" applyFill="1" applyBorder="1" applyAlignment="1">
      <alignment horizontal="right" vertical="center"/>
    </xf>
    <xf numFmtId="3" fontId="9" fillId="4" borderId="22" xfId="58" applyNumberFormat="1" applyFont="1" applyFill="1" applyBorder="1" applyAlignment="1">
      <alignment horizontal="right" vertical="center"/>
    </xf>
    <xf numFmtId="180" fontId="9" fillId="4" borderId="22" xfId="0" applyNumberFormat="1" applyFont="1" applyFill="1" applyBorder="1" applyAlignment="1">
      <alignment horizontal="right" vertical="center"/>
    </xf>
    <xf numFmtId="3" fontId="9" fillId="3" borderId="19" xfId="34" applyNumberFormat="1" applyFont="1" applyFill="1" applyBorder="1" applyAlignment="1">
      <alignment horizontal="right" vertical="center" wrapText="1"/>
    </xf>
    <xf numFmtId="41" fontId="9" fillId="3" borderId="19" xfId="34" applyFont="1" applyFill="1" applyBorder="1" applyAlignment="1">
      <alignment horizontal="right" vertical="center" wrapText="1"/>
    </xf>
    <xf numFmtId="41" fontId="16" fillId="4" borderId="22" xfId="34" applyFont="1" applyFill="1" applyBorder="1" applyAlignment="1">
      <alignment horizontal="right" vertical="center" wrapText="1"/>
    </xf>
    <xf numFmtId="0" fontId="9" fillId="3" borderId="0" xfId="34" applyNumberFormat="1" applyFont="1" applyFill="1" applyBorder="1" applyAlignment="1">
      <alignment horizontal="right" vertical="center" wrapText="1"/>
    </xf>
    <xf numFmtId="41" fontId="9" fillId="3" borderId="0" xfId="123" applyFont="1" applyFill="1" applyBorder="1" applyAlignment="1">
      <alignment horizontal="right" vertical="center" wrapText="1"/>
    </xf>
    <xf numFmtId="41" fontId="16" fillId="4" borderId="0" xfId="123" applyFont="1" applyFill="1" applyBorder="1" applyAlignment="1">
      <alignment horizontal="right" vertical="center" wrapText="1"/>
    </xf>
    <xf numFmtId="3" fontId="9" fillId="3" borderId="0" xfId="0" applyNumberFormat="1" applyFont="1" applyFill="1" applyBorder="1">
      <alignment vertical="center"/>
    </xf>
    <xf numFmtId="3" fontId="9" fillId="4" borderId="2" xfId="0" applyNumberFormat="1" applyFont="1" applyFill="1" applyBorder="1">
      <alignment vertical="center"/>
    </xf>
    <xf numFmtId="3" fontId="9" fillId="3" borderId="42" xfId="0" applyNumberFormat="1" applyFont="1" applyFill="1" applyBorder="1">
      <alignment vertical="center"/>
    </xf>
    <xf numFmtId="41" fontId="16" fillId="4" borderId="42" xfId="123" applyFont="1" applyFill="1" applyBorder="1" applyAlignment="1">
      <alignment horizontal="right" vertical="center" wrapText="1"/>
    </xf>
    <xf numFmtId="41" fontId="9" fillId="3" borderId="40" xfId="123" applyFont="1" applyFill="1" applyBorder="1" applyAlignment="1">
      <alignment horizontal="right" vertical="center" wrapText="1"/>
    </xf>
    <xf numFmtId="41" fontId="16" fillId="4" borderId="41" xfId="123" applyFont="1" applyFill="1" applyBorder="1" applyAlignment="1">
      <alignment horizontal="right" vertical="center" wrapText="1"/>
    </xf>
    <xf numFmtId="41" fontId="9" fillId="3" borderId="42" xfId="123" applyFont="1" applyFill="1" applyBorder="1" applyAlignment="1">
      <alignment horizontal="right" vertical="center" wrapText="1"/>
    </xf>
    <xf numFmtId="3" fontId="9" fillId="3" borderId="40" xfId="58" applyNumberFormat="1" applyFont="1" applyFill="1" applyBorder="1">
      <alignment vertical="center"/>
    </xf>
    <xf numFmtId="3" fontId="9" fillId="4" borderId="41" xfId="58" applyNumberFormat="1" applyFont="1" applyFill="1" applyBorder="1">
      <alignment vertical="center"/>
    </xf>
    <xf numFmtId="0" fontId="18" fillId="0" borderId="2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9" xfId="0" applyFont="1" applyBorder="1" applyAlignment="1">
      <alignment horizontal="right" vertical="center" indent="1"/>
    </xf>
    <xf numFmtId="0" fontId="12" fillId="0" borderId="22" xfId="0" applyFont="1" applyBorder="1" applyAlignment="1">
      <alignment horizontal="right" vertical="center" indent="1"/>
    </xf>
    <xf numFmtId="0" fontId="12" fillId="0" borderId="23" xfId="0" applyFont="1" applyBorder="1" applyAlignment="1">
      <alignment horizontal="right" vertical="center" indent="1"/>
    </xf>
    <xf numFmtId="0" fontId="12" fillId="0" borderId="5" xfId="0" applyFont="1" applyBorder="1" applyAlignment="1">
      <alignment horizontal="left" vertical="center" indent="1"/>
    </xf>
    <xf numFmtId="0" fontId="12" fillId="0" borderId="19" xfId="0" applyFont="1" applyBorder="1" applyAlignment="1">
      <alignment horizontal="left" vertical="center" indent="1"/>
    </xf>
    <xf numFmtId="0" fontId="12" fillId="0" borderId="20" xfId="0" applyFont="1" applyBorder="1" applyAlignment="1">
      <alignment horizontal="left" vertical="center" indent="1"/>
    </xf>
    <xf numFmtId="0" fontId="13" fillId="2" borderId="15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176" fontId="13" fillId="2" borderId="18" xfId="1" applyNumberFormat="1" applyFont="1" applyFill="1" applyBorder="1" applyAlignment="1">
      <alignment horizontal="center" vertical="center" shrinkToFit="1"/>
    </xf>
    <xf numFmtId="176" fontId="13" fillId="2" borderId="20" xfId="1" applyNumberFormat="1" applyFont="1" applyFill="1" applyBorder="1" applyAlignment="1">
      <alignment horizontal="center" vertical="center" shrinkToFit="1"/>
    </xf>
    <xf numFmtId="176" fontId="13" fillId="2" borderId="21" xfId="1" applyNumberFormat="1" applyFont="1" applyFill="1" applyBorder="1" applyAlignment="1">
      <alignment horizontal="center" vertical="center" shrinkToFit="1"/>
    </xf>
    <xf numFmtId="176" fontId="13" fillId="2" borderId="23" xfId="1" applyNumberFormat="1" applyFont="1" applyFill="1" applyBorder="1" applyAlignment="1">
      <alignment horizontal="center" vertical="center" shrinkToFit="1"/>
    </xf>
    <xf numFmtId="176" fontId="15" fillId="2" borderId="12" xfId="1" applyNumberFormat="1" applyFont="1" applyFill="1" applyBorder="1" applyAlignment="1">
      <alignment horizontal="center" vertical="distributed" textRotation="255" indent="1"/>
    </xf>
    <xf numFmtId="176" fontId="15" fillId="2" borderId="13" xfId="1" applyNumberFormat="1" applyFont="1" applyFill="1" applyBorder="1" applyAlignment="1">
      <alignment horizontal="center" vertical="distributed" textRotation="255" indent="1"/>
    </xf>
    <xf numFmtId="176" fontId="15" fillId="2" borderId="14" xfId="1" applyNumberFormat="1" applyFont="1" applyFill="1" applyBorder="1" applyAlignment="1">
      <alignment horizontal="center" vertical="distributed" textRotation="255" indent="1"/>
    </xf>
    <xf numFmtId="176" fontId="13" fillId="2" borderId="11" xfId="1" applyNumberFormat="1" applyFont="1" applyFill="1" applyBorder="1" applyAlignment="1">
      <alignment horizontal="center" vertical="center" shrinkToFit="1"/>
    </xf>
    <xf numFmtId="176" fontId="13" fillId="2" borderId="1" xfId="1" applyNumberFormat="1" applyFont="1" applyFill="1" applyBorder="1" applyAlignment="1">
      <alignment horizontal="center" vertical="center" shrinkToFit="1"/>
    </xf>
    <xf numFmtId="176" fontId="14" fillId="2" borderId="11" xfId="1" applyNumberFormat="1" applyFont="1" applyFill="1" applyBorder="1" applyAlignment="1">
      <alignment horizontal="center" vertical="distributed" shrinkToFit="1"/>
    </xf>
    <xf numFmtId="176" fontId="14" fillId="2" borderId="3" xfId="1" applyNumberFormat="1" applyFont="1" applyFill="1" applyBorder="1" applyAlignment="1">
      <alignment horizontal="center" vertical="distributed" shrinkToFit="1"/>
    </xf>
    <xf numFmtId="176" fontId="14" fillId="2" borderId="4" xfId="1" applyNumberFormat="1" applyFont="1" applyFill="1" applyBorder="1" applyAlignment="1">
      <alignment horizontal="center" vertical="distributed" shrinkToFit="1"/>
    </xf>
    <xf numFmtId="176" fontId="9" fillId="2" borderId="3" xfId="1" applyNumberFormat="1" applyFont="1" applyFill="1" applyBorder="1" applyAlignment="1">
      <alignment horizontal="center" vertical="distributed" shrinkToFit="1"/>
    </xf>
    <xf numFmtId="176" fontId="9" fillId="2" borderId="1" xfId="1" applyNumberFormat="1" applyFont="1" applyFill="1" applyBorder="1" applyAlignment="1">
      <alignment horizontal="center" vertical="distributed" shrinkToFit="1"/>
    </xf>
    <xf numFmtId="176" fontId="13" fillId="2" borderId="18" xfId="1" applyNumberFormat="1" applyFont="1" applyFill="1" applyBorder="1" applyAlignment="1">
      <alignment horizontal="center" vertical="distributed" textRotation="255" indent="5"/>
    </xf>
    <xf numFmtId="176" fontId="13" fillId="2" borderId="29" xfId="1" applyNumberFormat="1" applyFont="1" applyFill="1" applyBorder="1" applyAlignment="1">
      <alignment horizontal="center" vertical="distributed" textRotation="255" indent="5"/>
    </xf>
    <xf numFmtId="176" fontId="13" fillId="2" borderId="21" xfId="1" applyNumberFormat="1" applyFont="1" applyFill="1" applyBorder="1" applyAlignment="1">
      <alignment horizontal="center" vertical="distributed" textRotation="255" indent="5"/>
    </xf>
    <xf numFmtId="176" fontId="9" fillId="2" borderId="11" xfId="1" applyNumberFormat="1" applyFont="1" applyFill="1" applyBorder="1" applyAlignment="1">
      <alignment horizontal="center" vertical="distributed" shrinkToFit="1"/>
    </xf>
  </cellXfs>
  <cellStyles count="124">
    <cellStyle name="백분율 10" xfId="5"/>
    <cellStyle name="백분율 11" xfId="6"/>
    <cellStyle name="백분율 12" xfId="7"/>
    <cellStyle name="백분율 13" xfId="8"/>
    <cellStyle name="백분율 14" xfId="9"/>
    <cellStyle name="백분율 15" xfId="10"/>
    <cellStyle name="백분율 16" xfId="11"/>
    <cellStyle name="백분율 17" xfId="12"/>
    <cellStyle name="백분율 18" xfId="13"/>
    <cellStyle name="백분율 19" xfId="14"/>
    <cellStyle name="백분율 2" xfId="2"/>
    <cellStyle name="백분율 2 2" xfId="15"/>
    <cellStyle name="백분율 20" xfId="16"/>
    <cellStyle name="백분율 21" xfId="17"/>
    <cellStyle name="백분율 22" xfId="18"/>
    <cellStyle name="백분율 23" xfId="19"/>
    <cellStyle name="백분율 24" xfId="20"/>
    <cellStyle name="백분율 25" xfId="21"/>
    <cellStyle name="백분율 26" xfId="22"/>
    <cellStyle name="백분율 27" xfId="23"/>
    <cellStyle name="백분율 28" xfId="24"/>
    <cellStyle name="백분율 29" xfId="25"/>
    <cellStyle name="백분율 3" xfId="26"/>
    <cellStyle name="백분율 4" xfId="27"/>
    <cellStyle name="백분율 5" xfId="28"/>
    <cellStyle name="백분율 6" xfId="29"/>
    <cellStyle name="백분율 7" xfId="30"/>
    <cellStyle name="백분율 8" xfId="31"/>
    <cellStyle name="백분율 9" xfId="32"/>
    <cellStyle name="쉼표 [0]" xfId="123" builtinId="6"/>
    <cellStyle name="쉼표 [0] 10" xfId="34"/>
    <cellStyle name="쉼표 [0] 11" xfId="35"/>
    <cellStyle name="쉼표 [0] 12" xfId="36"/>
    <cellStyle name="쉼표 [0] 13" xfId="37"/>
    <cellStyle name="쉼표 [0] 14" xfId="38"/>
    <cellStyle name="쉼표 [0] 15" xfId="39"/>
    <cellStyle name="쉼표 [0] 16" xfId="40"/>
    <cellStyle name="쉼표 [0] 17" xfId="41"/>
    <cellStyle name="쉼표 [0] 18" xfId="42"/>
    <cellStyle name="쉼표 [0] 19" xfId="43"/>
    <cellStyle name="쉼표 [0] 2" xfId="3"/>
    <cellStyle name="쉼표 [0] 2 2" xfId="44"/>
    <cellStyle name="쉼표 [0] 20" xfId="45"/>
    <cellStyle name="쉼표 [0] 21" xfId="33"/>
    <cellStyle name="쉼표 [0] 3" xfId="46"/>
    <cellStyle name="쉼표 [0] 4" xfId="47"/>
    <cellStyle name="쉼표 [0] 5" xfId="48"/>
    <cellStyle name="쉼표 [0] 6" xfId="49"/>
    <cellStyle name="쉼표 [0] 7" xfId="50"/>
    <cellStyle name="쉼표 [0] 8" xfId="51"/>
    <cellStyle name="쉼표 [0] 9" xfId="52"/>
    <cellStyle name="쉼표 2" xfId="53"/>
    <cellStyle name="쉼표 3" xfId="54"/>
    <cellStyle name="쉼표 4" xfId="55"/>
    <cellStyle name="표준" xfId="0" builtinId="0"/>
    <cellStyle name="표준 10" xfId="56"/>
    <cellStyle name="표준 11" xfId="57"/>
    <cellStyle name="표준 12" xfId="58"/>
    <cellStyle name="표준 13" xfId="59"/>
    <cellStyle name="표준 14" xfId="60"/>
    <cellStyle name="표준 15" xfId="61"/>
    <cellStyle name="표준 16" xfId="62"/>
    <cellStyle name="표준 17" xfId="63"/>
    <cellStyle name="표준 18" xfId="64"/>
    <cellStyle name="표준 19" xfId="65"/>
    <cellStyle name="표준 2" xfId="1"/>
    <cellStyle name="표준 2 2" xfId="66"/>
    <cellStyle name="표준 20" xfId="67"/>
    <cellStyle name="표준 21" xfId="68"/>
    <cellStyle name="표준 22" xfId="69"/>
    <cellStyle name="표준 23" xfId="70"/>
    <cellStyle name="표준 24" xfId="71"/>
    <cellStyle name="표준 25" xfId="72"/>
    <cellStyle name="표준 26" xfId="73"/>
    <cellStyle name="표준 27" xfId="74"/>
    <cellStyle name="표준 28" xfId="75"/>
    <cellStyle name="표준 29" xfId="76"/>
    <cellStyle name="표준 3" xfId="77"/>
    <cellStyle name="표준 30" xfId="78"/>
    <cellStyle name="표준 31" xfId="79"/>
    <cellStyle name="표준 32" xfId="80"/>
    <cellStyle name="표준 33" xfId="81"/>
    <cellStyle name="표준 34" xfId="82"/>
    <cellStyle name="표준 35" xfId="83"/>
    <cellStyle name="표준 36" xfId="84"/>
    <cellStyle name="표준 37" xfId="85"/>
    <cellStyle name="표준 38" xfId="86"/>
    <cellStyle name="표준 39" xfId="87"/>
    <cellStyle name="표준 4" xfId="88"/>
    <cellStyle name="표준 40" xfId="89"/>
    <cellStyle name="표준 41" xfId="90"/>
    <cellStyle name="표준 42" xfId="91"/>
    <cellStyle name="표준 43" xfId="92"/>
    <cellStyle name="표준 44" xfId="93"/>
    <cellStyle name="표준 45" xfId="94"/>
    <cellStyle name="표준 46" xfId="95"/>
    <cellStyle name="표준 47" xfId="96"/>
    <cellStyle name="표준 48" xfId="97"/>
    <cellStyle name="표준 49" xfId="98"/>
    <cellStyle name="표준 5" xfId="99"/>
    <cellStyle name="표준 50" xfId="100"/>
    <cellStyle name="표준 51" xfId="101"/>
    <cellStyle name="표준 52" xfId="102"/>
    <cellStyle name="표준 53" xfId="103"/>
    <cellStyle name="표준 54" xfId="104"/>
    <cellStyle name="표준 55" xfId="105"/>
    <cellStyle name="표준 56" xfId="106"/>
    <cellStyle name="표준 57" xfId="107"/>
    <cellStyle name="표준 58" xfId="108"/>
    <cellStyle name="표준 59" xfId="109"/>
    <cellStyle name="표준 6" xfId="110"/>
    <cellStyle name="표준 6 2" xfId="111"/>
    <cellStyle name="표준 6 3" xfId="112"/>
    <cellStyle name="표준 60" xfId="113"/>
    <cellStyle name="표준 61" xfId="114"/>
    <cellStyle name="표준 62" xfId="115"/>
    <cellStyle name="표준 63" xfId="116"/>
    <cellStyle name="표준 64" xfId="120"/>
    <cellStyle name="표준 65" xfId="4"/>
    <cellStyle name="표준 65 2" xfId="121"/>
    <cellStyle name="표준 66" xfId="122"/>
    <cellStyle name="표준 7" xfId="117"/>
    <cellStyle name="표준 8" xfId="118"/>
    <cellStyle name="표준 9" xfId="119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23</xdr:row>
      <xdr:rowOff>200025</xdr:rowOff>
    </xdr:from>
    <xdr:to>
      <xdr:col>7</xdr:col>
      <xdr:colOff>9525</xdr:colOff>
      <xdr:row>27</xdr:row>
      <xdr:rowOff>66675</xdr:rowOff>
    </xdr:to>
    <xdr:pic>
      <xdr:nvPicPr>
        <xdr:cNvPr id="1027" name="_x129348800" descr="EMB0000217c0d5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5048250"/>
          <a:ext cx="2057400" cy="7048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161925</xdr:colOff>
      <xdr:row>0</xdr:row>
      <xdr:rowOff>194350</xdr:rowOff>
    </xdr:from>
    <xdr:to>
      <xdr:col>2</xdr:col>
      <xdr:colOff>568161</xdr:colOff>
      <xdr:row>5</xdr:row>
      <xdr:rowOff>57150</xdr:rowOff>
    </xdr:to>
    <xdr:pic>
      <xdr:nvPicPr>
        <xdr:cNvPr id="2050" name="_x14804545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1925" y="194350"/>
          <a:ext cx="1777836" cy="910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showGridLines="0" workbookViewId="0">
      <selection activeCell="F4" sqref="F4"/>
    </sheetView>
  </sheetViews>
  <sheetFormatPr defaultRowHeight="16.5" x14ac:dyDescent="0.3"/>
  <sheetData>
    <row r="2" spans="1:11" ht="16.5" customHeight="1" x14ac:dyDescent="0.3">
      <c r="B2" s="1"/>
      <c r="C2" s="1"/>
      <c r="D2" s="1"/>
    </row>
    <row r="3" spans="1:11" ht="16.5" customHeight="1" x14ac:dyDescent="0.3">
      <c r="B3" s="1"/>
      <c r="C3" s="1"/>
      <c r="D3" s="1"/>
      <c r="E3" s="1"/>
    </row>
    <row r="7" spans="1:11" ht="17.25" thickBot="1" x14ac:dyDescent="0.35"/>
    <row r="8" spans="1:11" ht="16.5" customHeight="1" x14ac:dyDescent="0.3">
      <c r="A8" s="113" t="s">
        <v>28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</row>
    <row r="9" spans="1:11" ht="16.5" customHeight="1" x14ac:dyDescent="0.3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</row>
    <row r="10" spans="1:11" ht="16.5" customHeight="1" x14ac:dyDescent="0.3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ht="16.5" customHeight="1" x14ac:dyDescent="0.3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</row>
    <row r="12" spans="1:11" ht="16.5" customHeight="1" x14ac:dyDescent="0.3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</row>
    <row r="13" spans="1:11" ht="16.5" customHeight="1" x14ac:dyDescent="0.3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ht="16.5" customHeight="1" x14ac:dyDescent="0.3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</row>
    <row r="15" spans="1:11" ht="17.25" thickBot="1" x14ac:dyDescent="0.35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</row>
    <row r="16" spans="1:11" ht="17.25" thickTop="1" x14ac:dyDescent="0.3"/>
    <row r="20" spans="1:11" x14ac:dyDescent="0.3">
      <c r="G20" s="117" t="s">
        <v>12</v>
      </c>
      <c r="H20" s="118"/>
      <c r="I20" s="124" t="s">
        <v>20</v>
      </c>
      <c r="J20" s="125"/>
      <c r="K20" s="126"/>
    </row>
    <row r="21" spans="1:11" x14ac:dyDescent="0.3">
      <c r="G21" s="119"/>
      <c r="H21" s="120"/>
      <c r="I21" s="121" t="s">
        <v>29</v>
      </c>
      <c r="J21" s="122"/>
      <c r="K21" s="123"/>
    </row>
    <row r="32" spans="1:11" x14ac:dyDescent="0.3">
      <c r="A32" s="116" t="s">
        <v>13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</row>
    <row r="33" spans="1:11" x14ac:dyDescent="0.3">
      <c r="A33" s="116" t="s">
        <v>14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</row>
  </sheetData>
  <mergeCells count="6">
    <mergeCell ref="A8:K15"/>
    <mergeCell ref="A32:K32"/>
    <mergeCell ref="A33:K33"/>
    <mergeCell ref="G20:H21"/>
    <mergeCell ref="I21:K21"/>
    <mergeCell ref="I20:K20"/>
  </mergeCells>
  <phoneticPr fontId="2" type="noConversion"/>
  <pageMargins left="0.39370078740157483" right="0.39370078740157483" top="0.19685039370078741" bottom="0.15748031496062992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Normal="100" workbookViewId="0">
      <selection activeCell="G30" sqref="G30"/>
    </sheetView>
  </sheetViews>
  <sheetFormatPr defaultColWidth="9" defaultRowHeight="16.5" x14ac:dyDescent="0.3"/>
  <cols>
    <col min="1" max="2" width="9.875" style="3" bestFit="1" customWidth="1"/>
    <col min="3" max="3" width="10" style="3" bestFit="1" customWidth="1"/>
    <col min="4" max="9" width="10.625" style="3" customWidth="1"/>
    <col min="10" max="16384" width="9" style="3"/>
  </cols>
  <sheetData>
    <row r="1" spans="1:15" ht="26.25" x14ac:dyDescent="0.3">
      <c r="A1" s="129" t="s">
        <v>21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5" ht="6.95" customHeight="1" thickBot="1" x14ac:dyDescent="0.35">
      <c r="A2" s="4"/>
      <c r="B2" s="4"/>
      <c r="C2" s="4"/>
      <c r="D2" s="4"/>
      <c r="E2" s="2"/>
      <c r="F2" s="2"/>
      <c r="G2" s="2"/>
      <c r="H2" s="2"/>
      <c r="I2" s="2"/>
    </row>
    <row r="3" spans="1:15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5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31</v>
      </c>
      <c r="I4" s="25" t="s">
        <v>24</v>
      </c>
      <c r="J4" s="23" t="s">
        <v>30</v>
      </c>
      <c r="K4" s="23" t="s">
        <v>32</v>
      </c>
      <c r="L4" s="20" t="s">
        <v>26</v>
      </c>
    </row>
    <row r="5" spans="1:15" x14ac:dyDescent="0.3">
      <c r="A5" s="133" t="s">
        <v>15</v>
      </c>
      <c r="B5" s="134"/>
      <c r="C5" s="11" t="s">
        <v>0</v>
      </c>
      <c r="D5" s="26">
        <f>D7+D29</f>
        <v>2344</v>
      </c>
      <c r="E5" s="27">
        <f>E7+E29</f>
        <v>145608</v>
      </c>
      <c r="F5" s="34">
        <f t="shared" ref="F5:F6" si="0">(D5-E5)/E5*100</f>
        <v>-98.390198340750516</v>
      </c>
      <c r="G5" s="75">
        <f>G7+G29</f>
        <v>224318</v>
      </c>
      <c r="H5" s="61">
        <f>H7+H29</f>
        <v>1269082</v>
      </c>
      <c r="I5" s="34">
        <f>(G5-H5)/H5*100</f>
        <v>-82.324388810179329</v>
      </c>
      <c r="J5" s="43">
        <f t="shared" ref="J5:J11" si="1">D5/G5*100</f>
        <v>1.0449451225492381</v>
      </c>
      <c r="K5" s="43">
        <f t="shared" ref="K5" si="2">E5/H5*100</f>
        <v>11.473490286679663</v>
      </c>
      <c r="L5" s="44">
        <f t="shared" ref="L5:L11" si="3">J5-K5</f>
        <v>-10.428545164130425</v>
      </c>
    </row>
    <row r="6" spans="1:15" x14ac:dyDescent="0.3">
      <c r="A6" s="135"/>
      <c r="B6" s="136"/>
      <c r="C6" s="12" t="s">
        <v>1</v>
      </c>
      <c r="D6" s="28">
        <f>D8+D30</f>
        <v>2344</v>
      </c>
      <c r="E6" s="29">
        <f>E8+E30</f>
        <v>145608</v>
      </c>
      <c r="F6" s="35">
        <f t="shared" si="0"/>
        <v>-98.390198340750516</v>
      </c>
      <c r="G6" s="76">
        <f>G8+G30</f>
        <v>224318</v>
      </c>
      <c r="H6" s="62">
        <f>H8+H30</f>
        <v>1269082</v>
      </c>
      <c r="I6" s="35">
        <f>(G6-H6)/H6*100</f>
        <v>-82.324388810179329</v>
      </c>
      <c r="J6" s="45">
        <f t="shared" si="1"/>
        <v>1.0449451225492381</v>
      </c>
      <c r="K6" s="45">
        <f>E6/H6*100</f>
        <v>11.473490286679663</v>
      </c>
      <c r="L6" s="46">
        <f t="shared" si="3"/>
        <v>-10.428545164130425</v>
      </c>
      <c r="O6" s="83"/>
    </row>
    <row r="7" spans="1:15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964</v>
      </c>
      <c r="E7" s="31">
        <f>E9+E11+E13+E15+E17+E19+E21+E23+E25+E27</f>
        <v>134318</v>
      </c>
      <c r="F7" s="36">
        <f>(D7-E7)/E7*100</f>
        <v>-99.282300212927538</v>
      </c>
      <c r="G7" s="71">
        <f>G9+G11+G13+G15+G17+G19+G21+G23+G25+G27</f>
        <v>32839</v>
      </c>
      <c r="H7" s="66">
        <f>H9+H11+H13+H15+H17+H19+H21+H23+H25+H27</f>
        <v>1081229</v>
      </c>
      <c r="I7" s="36">
        <f>(G7-H7)/H7*100</f>
        <v>-96.962808063786682</v>
      </c>
      <c r="J7" s="47">
        <f t="shared" si="1"/>
        <v>2.9355339687566611</v>
      </c>
      <c r="K7" s="47">
        <f t="shared" ref="K7" si="4">E7/H7*100</f>
        <v>12.42271526198428</v>
      </c>
      <c r="L7" s="48">
        <f t="shared" si="3"/>
        <v>-9.4871812932276178</v>
      </c>
    </row>
    <row r="8" spans="1:15" x14ac:dyDescent="0.3">
      <c r="A8" s="148"/>
      <c r="B8" s="141"/>
      <c r="C8" s="14" t="s">
        <v>1</v>
      </c>
      <c r="D8" s="32">
        <f>D10+D12+D14+D16+D18+D20+D22+D24+D26+D28</f>
        <v>964</v>
      </c>
      <c r="E8" s="33">
        <f>E10+E12+E14+E16+E18+E20+E22+E24+E26+E28</f>
        <v>134318</v>
      </c>
      <c r="F8" s="37">
        <f>(D8-E8)/E8*100</f>
        <v>-99.282300212927538</v>
      </c>
      <c r="G8" s="72">
        <f>G10+G12+G14+G16+G18+G20+G22+G24+G26+G28</f>
        <v>32839</v>
      </c>
      <c r="H8" s="67">
        <f>H10+H12+H14+H16+H18+H20+H22+H24+H26+H28</f>
        <v>1081229</v>
      </c>
      <c r="I8" s="37">
        <f>(G8-H8)/H8*100</f>
        <v>-96.962808063786682</v>
      </c>
      <c r="J8" s="49">
        <f t="shared" si="1"/>
        <v>2.9355339687566611</v>
      </c>
      <c r="K8" s="49">
        <f>E8/H8*100</f>
        <v>12.42271526198428</v>
      </c>
      <c r="L8" s="50">
        <f t="shared" si="3"/>
        <v>-9.4871812932276178</v>
      </c>
    </row>
    <row r="9" spans="1:15" x14ac:dyDescent="0.3">
      <c r="A9" s="148"/>
      <c r="B9" s="150" t="s">
        <v>3</v>
      </c>
      <c r="C9" s="15" t="s">
        <v>0</v>
      </c>
      <c r="D9" s="81">
        <v>28</v>
      </c>
      <c r="E9" s="85">
        <v>4616</v>
      </c>
      <c r="F9" s="38">
        <f t="shared" ref="F9:F34" si="5">(D9-E9)/E9*100</f>
        <v>-99.393414211438483</v>
      </c>
      <c r="G9" s="89">
        <v>1299</v>
      </c>
      <c r="H9" s="57">
        <v>203969</v>
      </c>
      <c r="I9" s="38">
        <f>(G9-H9)/H9*100</f>
        <v>-99.36313851614706</v>
      </c>
      <c r="J9" s="47">
        <f t="shared" si="1"/>
        <v>2.1555042340261741</v>
      </c>
      <c r="K9" s="47">
        <f t="shared" ref="K9" si="6">E9/H9*100</f>
        <v>2.2630889988184482</v>
      </c>
      <c r="L9" s="48">
        <f t="shared" si="3"/>
        <v>-0.10758476479227408</v>
      </c>
    </row>
    <row r="10" spans="1:15" x14ac:dyDescent="0.3">
      <c r="A10" s="148"/>
      <c r="B10" s="145"/>
      <c r="C10" s="15" t="s">
        <v>1</v>
      </c>
      <c r="D10" s="59">
        <v>28</v>
      </c>
      <c r="E10" s="79">
        <v>4616</v>
      </c>
      <c r="F10" s="39">
        <f t="shared" si="5"/>
        <v>-99.393414211438483</v>
      </c>
      <c r="G10" s="77">
        <v>1299</v>
      </c>
      <c r="H10" s="86">
        <v>203969</v>
      </c>
      <c r="I10" s="39">
        <f t="shared" ref="I10:I28" si="7">(G10-H10)/H10*100</f>
        <v>-99.36313851614706</v>
      </c>
      <c r="J10" s="51">
        <f t="shared" si="1"/>
        <v>2.1555042340261741</v>
      </c>
      <c r="K10" s="51">
        <f>E10/H10*100</f>
        <v>2.2630889988184482</v>
      </c>
      <c r="L10" s="52">
        <f t="shared" si="3"/>
        <v>-0.10758476479227408</v>
      </c>
    </row>
    <row r="11" spans="1:15" x14ac:dyDescent="0.3">
      <c r="A11" s="148"/>
      <c r="B11" s="145" t="s">
        <v>4</v>
      </c>
      <c r="C11" s="15" t="s">
        <v>0</v>
      </c>
      <c r="D11" s="58">
        <v>418</v>
      </c>
      <c r="E11" s="78">
        <v>94328</v>
      </c>
      <c r="F11" s="38">
        <f t="shared" si="5"/>
        <v>-99.556865405818002</v>
      </c>
      <c r="G11" s="69">
        <v>7346</v>
      </c>
      <c r="H11" s="57">
        <v>481681</v>
      </c>
      <c r="I11" s="38">
        <f t="shared" si="7"/>
        <v>-98.474924275609794</v>
      </c>
      <c r="J11" s="53">
        <f t="shared" si="1"/>
        <v>5.6901715219166888</v>
      </c>
      <c r="K11" s="53">
        <f t="shared" ref="K11:K12" si="8">E11/H11*100</f>
        <v>19.583085070824882</v>
      </c>
      <c r="L11" s="54">
        <f t="shared" si="3"/>
        <v>-13.892913548908194</v>
      </c>
    </row>
    <row r="12" spans="1:15" x14ac:dyDescent="0.3">
      <c r="A12" s="148"/>
      <c r="B12" s="145"/>
      <c r="C12" s="15" t="s">
        <v>1</v>
      </c>
      <c r="D12" s="59">
        <v>418</v>
      </c>
      <c r="E12" s="79">
        <v>94328</v>
      </c>
      <c r="F12" s="39">
        <f t="shared" si="5"/>
        <v>-99.556865405818002</v>
      </c>
      <c r="G12" s="77">
        <v>7346</v>
      </c>
      <c r="H12" s="86">
        <v>481681</v>
      </c>
      <c r="I12" s="39">
        <f t="shared" si="7"/>
        <v>-98.474924275609794</v>
      </c>
      <c r="J12" s="51">
        <f t="shared" ref="J12:J27" si="9">D12/G12*100</f>
        <v>5.6901715219166888</v>
      </c>
      <c r="K12" s="51">
        <f t="shared" si="8"/>
        <v>19.583085070824882</v>
      </c>
      <c r="L12" s="52">
        <f t="shared" ref="L12:L27" si="10">J12-K12</f>
        <v>-13.892913548908194</v>
      </c>
    </row>
    <row r="13" spans="1:15" x14ac:dyDescent="0.3">
      <c r="A13" s="148"/>
      <c r="B13" s="145" t="s">
        <v>5</v>
      </c>
      <c r="C13" s="15" t="s">
        <v>0</v>
      </c>
      <c r="D13" s="58">
        <v>18</v>
      </c>
      <c r="E13" s="78">
        <v>6633</v>
      </c>
      <c r="F13" s="38">
        <f t="shared" si="5"/>
        <v>-99.728629579375848</v>
      </c>
      <c r="G13" s="69">
        <v>61</v>
      </c>
      <c r="H13" s="57">
        <v>66962</v>
      </c>
      <c r="I13" s="38">
        <f t="shared" si="7"/>
        <v>-99.90890355724143</v>
      </c>
      <c r="J13" s="53">
        <f t="shared" si="9"/>
        <v>29.508196721311474</v>
      </c>
      <c r="K13" s="53">
        <f t="shared" ref="K13:K27" si="11">E13/H13*100</f>
        <v>9.9056181117648823</v>
      </c>
      <c r="L13" s="54">
        <f t="shared" si="10"/>
        <v>19.60257860954659</v>
      </c>
    </row>
    <row r="14" spans="1:15" x14ac:dyDescent="0.3">
      <c r="A14" s="148"/>
      <c r="B14" s="145"/>
      <c r="C14" s="15" t="s">
        <v>1</v>
      </c>
      <c r="D14" s="59">
        <v>18</v>
      </c>
      <c r="E14" s="79">
        <v>6633</v>
      </c>
      <c r="F14" s="39">
        <f t="shared" si="5"/>
        <v>-99.728629579375848</v>
      </c>
      <c r="G14" s="77">
        <v>61</v>
      </c>
      <c r="H14" s="86">
        <v>66962</v>
      </c>
      <c r="I14" s="39">
        <f t="shared" si="7"/>
        <v>-99.90890355724143</v>
      </c>
      <c r="J14" s="51">
        <f t="shared" si="9"/>
        <v>29.508196721311474</v>
      </c>
      <c r="K14" s="51">
        <f t="shared" si="11"/>
        <v>9.9056181117648823</v>
      </c>
      <c r="L14" s="52">
        <f t="shared" si="10"/>
        <v>19.60257860954659</v>
      </c>
    </row>
    <row r="15" spans="1:15" x14ac:dyDescent="0.3">
      <c r="A15" s="148"/>
      <c r="B15" s="145" t="s">
        <v>6</v>
      </c>
      <c r="C15" s="15" t="s">
        <v>0</v>
      </c>
      <c r="D15" s="58">
        <v>24</v>
      </c>
      <c r="E15" s="78">
        <v>6310</v>
      </c>
      <c r="F15" s="38">
        <f t="shared" si="5"/>
        <v>-99.619651347068157</v>
      </c>
      <c r="G15" s="69">
        <v>253</v>
      </c>
      <c r="H15" s="57">
        <v>110354</v>
      </c>
      <c r="I15" s="38">
        <f t="shared" si="7"/>
        <v>-99.770737807419763</v>
      </c>
      <c r="J15" s="53">
        <f t="shared" si="9"/>
        <v>9.4861660079051369</v>
      </c>
      <c r="K15" s="53">
        <f t="shared" si="11"/>
        <v>5.7179621943925909</v>
      </c>
      <c r="L15" s="54">
        <f t="shared" si="10"/>
        <v>3.768203813512546</v>
      </c>
      <c r="O15" s="83"/>
    </row>
    <row r="16" spans="1:15" x14ac:dyDescent="0.3">
      <c r="A16" s="148"/>
      <c r="B16" s="145"/>
      <c r="C16" s="15" t="s">
        <v>1</v>
      </c>
      <c r="D16" s="59">
        <v>24</v>
      </c>
      <c r="E16" s="79">
        <v>6310</v>
      </c>
      <c r="F16" s="39">
        <f t="shared" si="5"/>
        <v>-99.619651347068157</v>
      </c>
      <c r="G16" s="77">
        <v>253</v>
      </c>
      <c r="H16" s="86">
        <v>110354</v>
      </c>
      <c r="I16" s="39">
        <f t="shared" si="7"/>
        <v>-99.770737807419763</v>
      </c>
      <c r="J16" s="51">
        <f t="shared" si="9"/>
        <v>9.4861660079051369</v>
      </c>
      <c r="K16" s="51">
        <f t="shared" si="11"/>
        <v>5.7179621943925909</v>
      </c>
      <c r="L16" s="52">
        <f t="shared" si="10"/>
        <v>3.768203813512546</v>
      </c>
    </row>
    <row r="17" spans="1:12" x14ac:dyDescent="0.3">
      <c r="A17" s="148"/>
      <c r="B17" s="145" t="s">
        <v>7</v>
      </c>
      <c r="C17" s="15" t="s">
        <v>0</v>
      </c>
      <c r="D17" s="58">
        <v>0</v>
      </c>
      <c r="E17" s="78">
        <v>1674</v>
      </c>
      <c r="F17" s="38">
        <f t="shared" si="5"/>
        <v>-100</v>
      </c>
      <c r="G17" s="69">
        <v>86</v>
      </c>
      <c r="H17" s="57">
        <v>10738</v>
      </c>
      <c r="I17" s="38">
        <f t="shared" si="7"/>
        <v>-99.199105978766994</v>
      </c>
      <c r="J17" s="53">
        <f t="shared" si="9"/>
        <v>0</v>
      </c>
      <c r="K17" s="53">
        <f t="shared" si="11"/>
        <v>15.589495250512201</v>
      </c>
      <c r="L17" s="54">
        <f t="shared" si="10"/>
        <v>-15.589495250512201</v>
      </c>
    </row>
    <row r="18" spans="1:12" x14ac:dyDescent="0.3">
      <c r="A18" s="148"/>
      <c r="B18" s="145"/>
      <c r="C18" s="15" t="s">
        <v>1</v>
      </c>
      <c r="D18" s="59">
        <v>0</v>
      </c>
      <c r="E18" s="79">
        <v>1674</v>
      </c>
      <c r="F18" s="39">
        <f t="shared" si="5"/>
        <v>-100</v>
      </c>
      <c r="G18" s="77">
        <v>86</v>
      </c>
      <c r="H18" s="86">
        <v>10738</v>
      </c>
      <c r="I18" s="39">
        <f t="shared" si="7"/>
        <v>-99.199105978766994</v>
      </c>
      <c r="J18" s="51">
        <f t="shared" si="9"/>
        <v>0</v>
      </c>
      <c r="K18" s="51">
        <f t="shared" si="11"/>
        <v>15.589495250512201</v>
      </c>
      <c r="L18" s="52">
        <f t="shared" si="10"/>
        <v>-15.589495250512201</v>
      </c>
    </row>
    <row r="19" spans="1:12" x14ac:dyDescent="0.3">
      <c r="A19" s="148"/>
      <c r="B19" s="145" t="s">
        <v>17</v>
      </c>
      <c r="C19" s="15" t="s">
        <v>0</v>
      </c>
      <c r="D19" s="58">
        <v>36</v>
      </c>
      <c r="E19" s="78">
        <v>5129</v>
      </c>
      <c r="F19" s="38">
        <f t="shared" si="5"/>
        <v>-99.298108793137061</v>
      </c>
      <c r="G19" s="69">
        <v>237</v>
      </c>
      <c r="H19" s="57">
        <v>27549</v>
      </c>
      <c r="I19" s="38">
        <f t="shared" si="7"/>
        <v>-99.139714690188399</v>
      </c>
      <c r="J19" s="53">
        <f t="shared" si="9"/>
        <v>15.18987341772152</v>
      </c>
      <c r="K19" s="53">
        <f t="shared" si="11"/>
        <v>18.617735670986242</v>
      </c>
      <c r="L19" s="54">
        <f t="shared" si="10"/>
        <v>-3.4278622532647223</v>
      </c>
    </row>
    <row r="20" spans="1:12" x14ac:dyDescent="0.3">
      <c r="A20" s="148"/>
      <c r="B20" s="145"/>
      <c r="C20" s="15" t="s">
        <v>1</v>
      </c>
      <c r="D20" s="59">
        <v>36</v>
      </c>
      <c r="E20" s="79">
        <v>5129</v>
      </c>
      <c r="F20" s="39">
        <f t="shared" si="5"/>
        <v>-99.298108793137061</v>
      </c>
      <c r="G20" s="77">
        <v>237</v>
      </c>
      <c r="H20" s="86">
        <v>27549</v>
      </c>
      <c r="I20" s="39">
        <f t="shared" si="7"/>
        <v>-99.139714690188399</v>
      </c>
      <c r="J20" s="51">
        <f t="shared" si="9"/>
        <v>15.18987341772152</v>
      </c>
      <c r="K20" s="51">
        <f t="shared" si="11"/>
        <v>18.617735670986242</v>
      </c>
      <c r="L20" s="52">
        <f t="shared" si="10"/>
        <v>-3.4278622532647223</v>
      </c>
    </row>
    <row r="21" spans="1:12" x14ac:dyDescent="0.3">
      <c r="A21" s="148"/>
      <c r="B21" s="145" t="s">
        <v>18</v>
      </c>
      <c r="C21" s="15" t="s">
        <v>0</v>
      </c>
      <c r="D21" s="58">
        <v>6</v>
      </c>
      <c r="E21" s="78">
        <v>2663</v>
      </c>
      <c r="F21" s="38">
        <f t="shared" si="5"/>
        <v>-99.774690199023652</v>
      </c>
      <c r="G21" s="69">
        <v>3193</v>
      </c>
      <c r="H21" s="57">
        <v>19443</v>
      </c>
      <c r="I21" s="38">
        <f t="shared" si="7"/>
        <v>-83.577637195905979</v>
      </c>
      <c r="J21" s="53">
        <f t="shared" si="9"/>
        <v>0.18791105543376135</v>
      </c>
      <c r="K21" s="53">
        <f t="shared" si="11"/>
        <v>13.696446021704469</v>
      </c>
      <c r="L21" s="54">
        <f t="shared" si="10"/>
        <v>-13.508534966270707</v>
      </c>
    </row>
    <row r="22" spans="1:12" x14ac:dyDescent="0.3">
      <c r="A22" s="148"/>
      <c r="B22" s="145"/>
      <c r="C22" s="15" t="s">
        <v>1</v>
      </c>
      <c r="D22" s="59">
        <v>6</v>
      </c>
      <c r="E22" s="79">
        <v>2663</v>
      </c>
      <c r="F22" s="39">
        <f t="shared" si="5"/>
        <v>-99.774690199023652</v>
      </c>
      <c r="G22" s="77">
        <v>3193</v>
      </c>
      <c r="H22" s="86">
        <v>19443</v>
      </c>
      <c r="I22" s="39">
        <f t="shared" si="7"/>
        <v>-83.577637195905979</v>
      </c>
      <c r="J22" s="51">
        <f t="shared" si="9"/>
        <v>0.18791105543376135</v>
      </c>
      <c r="K22" s="51">
        <f t="shared" si="11"/>
        <v>13.696446021704469</v>
      </c>
      <c r="L22" s="52">
        <f t="shared" si="10"/>
        <v>-13.508534966270707</v>
      </c>
    </row>
    <row r="23" spans="1:12" x14ac:dyDescent="0.3">
      <c r="A23" s="148"/>
      <c r="B23" s="145" t="s">
        <v>8</v>
      </c>
      <c r="C23" s="15" t="s">
        <v>0</v>
      </c>
      <c r="D23" s="58">
        <v>11</v>
      </c>
      <c r="E23" s="78">
        <v>2813</v>
      </c>
      <c r="F23" s="38">
        <f t="shared" si="5"/>
        <v>-99.60895840739424</v>
      </c>
      <c r="G23" s="69">
        <v>1012</v>
      </c>
      <c r="H23" s="57">
        <v>30232</v>
      </c>
      <c r="I23" s="38">
        <f t="shared" si="7"/>
        <v>-96.652553585604664</v>
      </c>
      <c r="J23" s="53">
        <f t="shared" si="9"/>
        <v>1.0869565217391304</v>
      </c>
      <c r="K23" s="53">
        <f t="shared" si="11"/>
        <v>9.3047102408044449</v>
      </c>
      <c r="L23" s="54">
        <f t="shared" si="10"/>
        <v>-8.217753719065314</v>
      </c>
    </row>
    <row r="24" spans="1:12" x14ac:dyDescent="0.3">
      <c r="A24" s="148"/>
      <c r="B24" s="145"/>
      <c r="C24" s="15" t="s">
        <v>1</v>
      </c>
      <c r="D24" s="59">
        <v>11</v>
      </c>
      <c r="E24" s="79">
        <v>2813</v>
      </c>
      <c r="F24" s="39">
        <f t="shared" si="5"/>
        <v>-99.60895840739424</v>
      </c>
      <c r="G24" s="77">
        <v>1012</v>
      </c>
      <c r="H24" s="86">
        <v>30232</v>
      </c>
      <c r="I24" s="39">
        <f t="shared" si="7"/>
        <v>-96.652553585604664</v>
      </c>
      <c r="J24" s="51">
        <f t="shared" si="9"/>
        <v>1.0869565217391304</v>
      </c>
      <c r="K24" s="51">
        <f t="shared" si="11"/>
        <v>9.3047102408044449</v>
      </c>
      <c r="L24" s="52">
        <f t="shared" si="10"/>
        <v>-8.217753719065314</v>
      </c>
    </row>
    <row r="25" spans="1:12" x14ac:dyDescent="0.3">
      <c r="A25" s="148"/>
      <c r="B25" s="145" t="s">
        <v>9</v>
      </c>
      <c r="C25" s="15" t="s">
        <v>0</v>
      </c>
      <c r="D25" s="58">
        <v>22</v>
      </c>
      <c r="E25" s="78">
        <v>5884</v>
      </c>
      <c r="F25" s="38">
        <f t="shared" si="5"/>
        <v>-99.626104690686617</v>
      </c>
      <c r="G25" s="69">
        <v>628</v>
      </c>
      <c r="H25" s="57">
        <v>38466</v>
      </c>
      <c r="I25" s="38">
        <f t="shared" si="7"/>
        <v>-98.36738938283159</v>
      </c>
      <c r="J25" s="53">
        <f t="shared" si="9"/>
        <v>3.5031847133757963</v>
      </c>
      <c r="K25" s="53">
        <f t="shared" si="11"/>
        <v>15.296625591431395</v>
      </c>
      <c r="L25" s="54">
        <f t="shared" si="10"/>
        <v>-11.793440878055598</v>
      </c>
    </row>
    <row r="26" spans="1:12" x14ac:dyDescent="0.3">
      <c r="A26" s="148"/>
      <c r="B26" s="145"/>
      <c r="C26" s="15" t="s">
        <v>1</v>
      </c>
      <c r="D26" s="59">
        <v>22</v>
      </c>
      <c r="E26" s="79">
        <v>5884</v>
      </c>
      <c r="F26" s="39">
        <f t="shared" si="5"/>
        <v>-99.626104690686617</v>
      </c>
      <c r="G26" s="77">
        <v>628</v>
      </c>
      <c r="H26" s="86">
        <v>38466</v>
      </c>
      <c r="I26" s="39">
        <f t="shared" si="7"/>
        <v>-98.36738938283159</v>
      </c>
      <c r="J26" s="51">
        <f t="shared" si="9"/>
        <v>3.5031847133757963</v>
      </c>
      <c r="K26" s="51">
        <f t="shared" si="11"/>
        <v>15.296625591431395</v>
      </c>
      <c r="L26" s="52">
        <f t="shared" si="10"/>
        <v>-11.793440878055598</v>
      </c>
    </row>
    <row r="27" spans="1:12" x14ac:dyDescent="0.3">
      <c r="A27" s="148"/>
      <c r="B27" s="145" t="s">
        <v>10</v>
      </c>
      <c r="C27" s="15" t="s">
        <v>0</v>
      </c>
      <c r="D27" s="58">
        <v>401</v>
      </c>
      <c r="E27" s="78">
        <v>4268</v>
      </c>
      <c r="F27" s="38">
        <f t="shared" si="5"/>
        <v>-90.604498594189323</v>
      </c>
      <c r="G27" s="68">
        <v>18724</v>
      </c>
      <c r="H27" s="87">
        <v>91835</v>
      </c>
      <c r="I27" s="38">
        <f t="shared" si="7"/>
        <v>-79.611259323787237</v>
      </c>
      <c r="J27" s="53">
        <f t="shared" si="9"/>
        <v>2.1416364024781029</v>
      </c>
      <c r="K27" s="53">
        <f t="shared" si="11"/>
        <v>4.6474655632384172</v>
      </c>
      <c r="L27" s="54">
        <f t="shared" si="10"/>
        <v>-2.5058291607603143</v>
      </c>
    </row>
    <row r="28" spans="1:12" x14ac:dyDescent="0.3">
      <c r="A28" s="149"/>
      <c r="B28" s="146"/>
      <c r="C28" s="14" t="s">
        <v>1</v>
      </c>
      <c r="D28" s="65">
        <v>401</v>
      </c>
      <c r="E28" s="80">
        <v>4268</v>
      </c>
      <c r="F28" s="37">
        <f t="shared" si="5"/>
        <v>-90.604498594189323</v>
      </c>
      <c r="G28" s="90">
        <v>18724</v>
      </c>
      <c r="H28" s="88">
        <v>91835</v>
      </c>
      <c r="I28" s="37">
        <f t="shared" si="7"/>
        <v>-79.611259323787237</v>
      </c>
      <c r="J28" s="49">
        <f>D28/G28*100</f>
        <v>2.1416364024781029</v>
      </c>
      <c r="K28" s="49">
        <f>E28/H28*100</f>
        <v>4.6474655632384172</v>
      </c>
      <c r="L28" s="50">
        <f>J28-K28</f>
        <v>-2.5058291607603143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1380</v>
      </c>
      <c r="E29" s="84">
        <f>E31+E33</f>
        <v>11290</v>
      </c>
      <c r="F29" s="40">
        <f t="shared" si="5"/>
        <v>-87.77679362267493</v>
      </c>
      <c r="G29" s="73">
        <v>191479</v>
      </c>
      <c r="H29" s="63">
        <v>187853</v>
      </c>
      <c r="I29" s="36">
        <f t="shared" ref="I29:I34" si="12">(G29-H29)/H29*100</f>
        <v>1.9302326819374722</v>
      </c>
      <c r="J29" s="47">
        <f>D29/G29*100</f>
        <v>0.72070566485097576</v>
      </c>
      <c r="K29" s="47">
        <f t="shared" ref="K29" si="13">E29/H29*100</f>
        <v>6.0100184718902554</v>
      </c>
      <c r="L29" s="48">
        <f>J29-K29</f>
        <v>-5.2893128070392796</v>
      </c>
    </row>
    <row r="30" spans="1:12" x14ac:dyDescent="0.3">
      <c r="A30" s="138"/>
      <c r="B30" s="141"/>
      <c r="C30" s="17" t="s">
        <v>1</v>
      </c>
      <c r="D30" s="32">
        <f>D32+D34</f>
        <v>1380</v>
      </c>
      <c r="E30" s="33">
        <f>E32+E34</f>
        <v>11290</v>
      </c>
      <c r="F30" s="41">
        <f t="shared" si="5"/>
        <v>-87.77679362267493</v>
      </c>
      <c r="G30" s="74">
        <v>191479</v>
      </c>
      <c r="H30" s="64">
        <v>187853</v>
      </c>
      <c r="I30" s="37">
        <f t="shared" si="12"/>
        <v>1.9302326819374722</v>
      </c>
      <c r="J30" s="49">
        <f>D30/G30*100</f>
        <v>0.72070566485097576</v>
      </c>
      <c r="K30" s="49">
        <f>E30/H30*100</f>
        <v>6.0100184718902554</v>
      </c>
      <c r="L30" s="50">
        <f>J30-K30</f>
        <v>-5.2893128070392796</v>
      </c>
    </row>
    <row r="31" spans="1:12" x14ac:dyDescent="0.3">
      <c r="A31" s="138"/>
      <c r="B31" s="142" t="s">
        <v>11</v>
      </c>
      <c r="C31" s="18" t="s">
        <v>0</v>
      </c>
      <c r="D31" s="81">
        <v>411</v>
      </c>
      <c r="E31" s="78">
        <v>2836</v>
      </c>
      <c r="F31" s="38">
        <f t="shared" si="5"/>
        <v>-85.507757404795484</v>
      </c>
      <c r="G31" s="89">
        <v>12013</v>
      </c>
      <c r="H31" s="57">
        <v>67255</v>
      </c>
      <c r="I31" s="38">
        <f t="shared" si="12"/>
        <v>-82.138130993978137</v>
      </c>
      <c r="J31" s="47">
        <f>D31/G31*100</f>
        <v>3.4212935986015149</v>
      </c>
      <c r="K31" s="47">
        <f t="shared" ref="K31:K33" si="14">E31/H31*100</f>
        <v>4.2167868559958368</v>
      </c>
      <c r="L31" s="48">
        <f>J31-K31</f>
        <v>-0.79549325739432186</v>
      </c>
    </row>
    <row r="32" spans="1:12" x14ac:dyDescent="0.3">
      <c r="A32" s="138"/>
      <c r="B32" s="143"/>
      <c r="C32" s="18" t="s">
        <v>1</v>
      </c>
      <c r="D32" s="59">
        <v>411</v>
      </c>
      <c r="E32" s="79">
        <v>2836</v>
      </c>
      <c r="F32" s="39">
        <f t="shared" si="5"/>
        <v>-85.507757404795484</v>
      </c>
      <c r="G32" s="77">
        <v>12013</v>
      </c>
      <c r="H32" s="86">
        <v>67255</v>
      </c>
      <c r="I32" s="39">
        <f t="shared" si="12"/>
        <v>-82.138130993978137</v>
      </c>
      <c r="J32" s="51">
        <f t="shared" ref="J32:J33" si="15">D32/G32*100</f>
        <v>3.4212935986015149</v>
      </c>
      <c r="K32" s="51">
        <f t="shared" si="14"/>
        <v>4.2167868559958368</v>
      </c>
      <c r="L32" s="52">
        <f t="shared" ref="L32:L33" si="16">J32-K32</f>
        <v>-0.79549325739432186</v>
      </c>
    </row>
    <row r="33" spans="1:12" ht="17.25" customHeight="1" x14ac:dyDescent="0.3">
      <c r="A33" s="138"/>
      <c r="B33" s="143" t="s">
        <v>10</v>
      </c>
      <c r="C33" s="18" t="s">
        <v>0</v>
      </c>
      <c r="D33" s="58">
        <v>969</v>
      </c>
      <c r="E33" s="78">
        <v>8454</v>
      </c>
      <c r="F33" s="38">
        <f t="shared" si="5"/>
        <v>-88.537970191625277</v>
      </c>
      <c r="G33" s="68">
        <v>13545</v>
      </c>
      <c r="H33" s="87">
        <v>124224</v>
      </c>
      <c r="I33" s="38">
        <f t="shared" si="12"/>
        <v>-89.096309891808346</v>
      </c>
      <c r="J33" s="53">
        <f t="shared" si="15"/>
        <v>7.1539313399778512</v>
      </c>
      <c r="K33" s="53">
        <f t="shared" si="14"/>
        <v>6.8054482225656878</v>
      </c>
      <c r="L33" s="54">
        <f t="shared" si="16"/>
        <v>0.34848311741216342</v>
      </c>
    </row>
    <row r="34" spans="1:12" ht="17.25" thickBot="1" x14ac:dyDescent="0.35">
      <c r="A34" s="139"/>
      <c r="B34" s="144"/>
      <c r="C34" s="19" t="s">
        <v>1</v>
      </c>
      <c r="D34" s="60">
        <v>969</v>
      </c>
      <c r="E34" s="82">
        <v>8454</v>
      </c>
      <c r="F34" s="42">
        <f t="shared" si="5"/>
        <v>-88.537970191625277</v>
      </c>
      <c r="G34" s="70">
        <v>13545</v>
      </c>
      <c r="H34" s="91">
        <v>124224</v>
      </c>
      <c r="I34" s="42">
        <f t="shared" si="12"/>
        <v>-89.096309891808346</v>
      </c>
      <c r="J34" s="55">
        <f>D34/G34*100</f>
        <v>7.1539313399778512</v>
      </c>
      <c r="K34" s="55">
        <f>E34/H34*100</f>
        <v>6.8054482225656878</v>
      </c>
      <c r="L34" s="56">
        <f>J34-K34</f>
        <v>0.34848311741216342</v>
      </c>
    </row>
  </sheetData>
  <mergeCells count="21">
    <mergeCell ref="A29:A34"/>
    <mergeCell ref="B29:B30"/>
    <mergeCell ref="B31:B32"/>
    <mergeCell ref="B33:B34"/>
    <mergeCell ref="B17:B18"/>
    <mergeCell ref="B19:B20"/>
    <mergeCell ref="B21:B22"/>
    <mergeCell ref="B23:B24"/>
    <mergeCell ref="B25:B26"/>
    <mergeCell ref="B27:B28"/>
    <mergeCell ref="A7:A28"/>
    <mergeCell ref="B7:B8"/>
    <mergeCell ref="B9:B10"/>
    <mergeCell ref="B11:B12"/>
    <mergeCell ref="B13:B14"/>
    <mergeCell ref="B15:B16"/>
    <mergeCell ref="J3:L3"/>
    <mergeCell ref="A1:L1"/>
    <mergeCell ref="D3:F3"/>
    <mergeCell ref="G3:I3"/>
    <mergeCell ref="A5:B6"/>
  </mergeCells>
  <phoneticPr fontId="2" type="noConversion"/>
  <pageMargins left="0.39370078740157483" right="0.39370078740157483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Normal="100" workbookViewId="0">
      <selection activeCell="G29" sqref="G29"/>
    </sheetView>
  </sheetViews>
  <sheetFormatPr defaultColWidth="9" defaultRowHeight="16.5" x14ac:dyDescent="0.3"/>
  <cols>
    <col min="1" max="2" width="9.875" style="3" bestFit="1" customWidth="1"/>
    <col min="3" max="3" width="10" style="3" bestFit="1" customWidth="1"/>
    <col min="4" max="9" width="10.625" style="3" customWidth="1"/>
    <col min="10" max="16384" width="9" style="3"/>
  </cols>
  <sheetData>
    <row r="1" spans="1:15" ht="26.25" x14ac:dyDescent="0.3">
      <c r="A1" s="129" t="s">
        <v>33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5" ht="6.95" customHeight="1" thickBot="1" x14ac:dyDescent="0.35">
      <c r="A2" s="4"/>
      <c r="B2" s="4"/>
      <c r="C2" s="4"/>
      <c r="D2" s="4"/>
      <c r="E2" s="2"/>
      <c r="F2" s="2"/>
      <c r="G2" s="2"/>
      <c r="H2" s="2"/>
      <c r="I2" s="2"/>
    </row>
    <row r="3" spans="1:15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5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31</v>
      </c>
      <c r="I4" s="25" t="s">
        <v>24</v>
      </c>
      <c r="J4" s="23" t="s">
        <v>30</v>
      </c>
      <c r="K4" s="23" t="s">
        <v>32</v>
      </c>
      <c r="L4" s="20" t="s">
        <v>26</v>
      </c>
    </row>
    <row r="5" spans="1:15" x14ac:dyDescent="0.3">
      <c r="A5" s="133" t="s">
        <v>15</v>
      </c>
      <c r="B5" s="134"/>
      <c r="C5" s="11" t="s">
        <v>0</v>
      </c>
      <c r="D5" s="26">
        <f>D7+D29</f>
        <v>3056</v>
      </c>
      <c r="E5" s="27">
        <f>E7+E29</f>
        <v>29229</v>
      </c>
      <c r="F5" s="34">
        <f t="shared" ref="F5:F6" si="0">(D5-E5)/E5*100</f>
        <v>-89.544630332888573</v>
      </c>
      <c r="G5" s="75">
        <f>G7+G29</f>
        <v>65582</v>
      </c>
      <c r="H5" s="61">
        <f>H7+H29</f>
        <v>685212</v>
      </c>
      <c r="I5" s="34">
        <f>(G5-H5)/H5*100</f>
        <v>-90.428947537404483</v>
      </c>
      <c r="J5" s="43">
        <f t="shared" ref="J5:K20" si="1">D5/G5*100</f>
        <v>4.6598151931932543</v>
      </c>
      <c r="K5" s="43">
        <f t="shared" si="1"/>
        <v>4.2656871158123328</v>
      </c>
      <c r="L5" s="44">
        <f t="shared" ref="L5:L27" si="2">J5-K5</f>
        <v>0.39412807738092148</v>
      </c>
    </row>
    <row r="6" spans="1:15" x14ac:dyDescent="0.3">
      <c r="A6" s="135"/>
      <c r="B6" s="136"/>
      <c r="C6" s="12" t="s">
        <v>1</v>
      </c>
      <c r="D6" s="28">
        <f>D8+D30</f>
        <v>5400</v>
      </c>
      <c r="E6" s="29">
        <f>E8+E30</f>
        <v>174837</v>
      </c>
      <c r="F6" s="35">
        <f t="shared" si="0"/>
        <v>-96.911408912301169</v>
      </c>
      <c r="G6" s="76">
        <f>G8+G30</f>
        <v>123979</v>
      </c>
      <c r="H6" s="62">
        <f>H8+H30</f>
        <v>1957920</v>
      </c>
      <c r="I6" s="35">
        <f>(G6-H6)/H6*100</f>
        <v>-93.667820952847919</v>
      </c>
      <c r="J6" s="45">
        <f t="shared" si="1"/>
        <v>4.355576347607256</v>
      </c>
      <c r="K6" s="45">
        <f>E6/H6*100</f>
        <v>8.9297315518509439</v>
      </c>
      <c r="L6" s="46">
        <f t="shared" si="2"/>
        <v>-4.5741552042436879</v>
      </c>
      <c r="O6" s="83"/>
    </row>
    <row r="7" spans="1:15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1144</v>
      </c>
      <c r="E7" s="31">
        <f>E9+E11+E13+E15+E17+E19+E21+E23+E25+E27</f>
        <v>24039</v>
      </c>
      <c r="F7" s="36">
        <f>(D7-E7)/E7*100</f>
        <v>-95.241066600108155</v>
      </c>
      <c r="G7" s="71">
        <f>G9+G11+G13+G15+G17+G19+G21+G23+G25+G27</f>
        <v>38709</v>
      </c>
      <c r="H7" s="66">
        <f>H9+H11+H13+H15+H17+H19+H21+H23+H25+H27</f>
        <v>552449</v>
      </c>
      <c r="I7" s="36">
        <f>(G7-H7)/H7*100</f>
        <v>-92.993199372249748</v>
      </c>
      <c r="J7" s="47">
        <f t="shared" si="1"/>
        <v>2.9553850525717533</v>
      </c>
      <c r="K7" s="47">
        <f t="shared" si="1"/>
        <v>4.3513518894956817</v>
      </c>
      <c r="L7" s="48">
        <f t="shared" si="2"/>
        <v>-1.3959668369239284</v>
      </c>
    </row>
    <row r="8" spans="1:15" x14ac:dyDescent="0.3">
      <c r="A8" s="148"/>
      <c r="B8" s="141"/>
      <c r="C8" s="14" t="s">
        <v>1</v>
      </c>
      <c r="D8" s="32">
        <f>D10+D12+D14+D16+D18+D20+D22+D24+D26+D28</f>
        <v>2108</v>
      </c>
      <c r="E8" s="33">
        <f>E10+E12+E14+E16+E18+E20+E22+E24+E26+E28</f>
        <v>158357</v>
      </c>
      <c r="F8" s="37">
        <f>(D8-E8)/E8*100</f>
        <v>-98.668830553748805</v>
      </c>
      <c r="G8" s="72">
        <f>G10+G12+G14+G16+G18+G20+G22+G24+G26+G28</f>
        <v>71548</v>
      </c>
      <c r="H8" s="67">
        <f>H10+H12+H14+H16+H18+H20+H22+H24+H26+H28</f>
        <v>1633678</v>
      </c>
      <c r="I8" s="37">
        <f>(G8-H8)/H8*100</f>
        <v>-95.620434381805964</v>
      </c>
      <c r="J8" s="49">
        <f t="shared" si="1"/>
        <v>2.9462738301559792</v>
      </c>
      <c r="K8" s="49">
        <f>E8/H8*100</f>
        <v>9.6932810504885296</v>
      </c>
      <c r="L8" s="50">
        <f t="shared" si="2"/>
        <v>-6.7470072203325504</v>
      </c>
    </row>
    <row r="9" spans="1:15" x14ac:dyDescent="0.3">
      <c r="A9" s="148"/>
      <c r="B9" s="150" t="s">
        <v>3</v>
      </c>
      <c r="C9" s="15" t="s">
        <v>0</v>
      </c>
      <c r="D9" s="81">
        <v>51</v>
      </c>
      <c r="E9" s="85">
        <v>2438</v>
      </c>
      <c r="F9" s="38">
        <f t="shared" ref="F9:F34" si="3">(D9-E9)/E9*100</f>
        <v>-97.908121410992621</v>
      </c>
      <c r="G9" s="89">
        <v>1719</v>
      </c>
      <c r="H9" s="93" t="s">
        <v>34</v>
      </c>
      <c r="I9" s="38">
        <f>(G9-H9)/H9*100</f>
        <v>-99.186075691646266</v>
      </c>
      <c r="J9" s="47">
        <f t="shared" si="1"/>
        <v>2.9668411867364748</v>
      </c>
      <c r="K9" s="47">
        <f t="shared" si="1"/>
        <v>1.1543615263329845</v>
      </c>
      <c r="L9" s="48">
        <f t="shared" si="2"/>
        <v>1.8124796604034903</v>
      </c>
    </row>
    <row r="10" spans="1:15" x14ac:dyDescent="0.3">
      <c r="A10" s="148"/>
      <c r="B10" s="145"/>
      <c r="C10" s="15" t="s">
        <v>1</v>
      </c>
      <c r="D10" s="59">
        <v>79</v>
      </c>
      <c r="E10" s="79">
        <v>7054</v>
      </c>
      <c r="F10" s="39">
        <f t="shared" si="3"/>
        <v>-98.880068046498437</v>
      </c>
      <c r="G10" s="77">
        <v>3018</v>
      </c>
      <c r="H10" s="94">
        <v>415168</v>
      </c>
      <c r="I10" s="39">
        <f t="shared" ref="I10:I34" si="4">(G10-H10)/H10*100</f>
        <v>-99.273065361492215</v>
      </c>
      <c r="J10" s="51">
        <f t="shared" si="1"/>
        <v>2.617627567925779</v>
      </c>
      <c r="K10" s="51">
        <f>E10/H10*100</f>
        <v>1.6990712193618005</v>
      </c>
      <c r="L10" s="52">
        <f t="shared" si="2"/>
        <v>0.9185563485639785</v>
      </c>
    </row>
    <row r="11" spans="1:15" x14ac:dyDescent="0.3">
      <c r="A11" s="148"/>
      <c r="B11" s="145" t="s">
        <v>4</v>
      </c>
      <c r="C11" s="15" t="s">
        <v>0</v>
      </c>
      <c r="D11" s="58">
        <v>440</v>
      </c>
      <c r="E11" s="78">
        <v>3919</v>
      </c>
      <c r="F11" s="38">
        <f t="shared" si="3"/>
        <v>-88.772646083184483</v>
      </c>
      <c r="G11" s="69">
        <v>11982</v>
      </c>
      <c r="H11" s="93" t="s">
        <v>35</v>
      </c>
      <c r="I11" s="38">
        <f t="shared" si="4"/>
        <v>-88.488365390158137</v>
      </c>
      <c r="J11" s="53">
        <f t="shared" si="1"/>
        <v>3.6721749290602568</v>
      </c>
      <c r="K11" s="53">
        <f t="shared" si="1"/>
        <v>3.7651557366024249</v>
      </c>
      <c r="L11" s="54">
        <f t="shared" si="2"/>
        <v>-9.2980807542168087E-2</v>
      </c>
    </row>
    <row r="12" spans="1:15" x14ac:dyDescent="0.3">
      <c r="A12" s="148"/>
      <c r="B12" s="145"/>
      <c r="C12" s="15" t="s">
        <v>1</v>
      </c>
      <c r="D12" s="59">
        <v>858</v>
      </c>
      <c r="E12" s="79">
        <v>98247</v>
      </c>
      <c r="F12" s="39">
        <f t="shared" si="3"/>
        <v>-99.126690891324927</v>
      </c>
      <c r="G12" s="77">
        <v>19328</v>
      </c>
      <c r="H12" s="94">
        <v>585767</v>
      </c>
      <c r="I12" s="39">
        <f t="shared" si="4"/>
        <v>-96.700394525468312</v>
      </c>
      <c r="J12" s="51">
        <f t="shared" si="1"/>
        <v>4.4391556291390728</v>
      </c>
      <c r="K12" s="51">
        <f t="shared" si="1"/>
        <v>16.772368535612284</v>
      </c>
      <c r="L12" s="52">
        <f t="shared" si="2"/>
        <v>-12.333212906473211</v>
      </c>
    </row>
    <row r="13" spans="1:15" x14ac:dyDescent="0.3">
      <c r="A13" s="148"/>
      <c r="B13" s="145" t="s">
        <v>5</v>
      </c>
      <c r="C13" s="15" t="s">
        <v>0</v>
      </c>
      <c r="D13" s="58">
        <v>17</v>
      </c>
      <c r="E13" s="78">
        <v>3066</v>
      </c>
      <c r="F13" s="38">
        <f t="shared" si="3"/>
        <v>-99.445531637312456</v>
      </c>
      <c r="G13" s="69">
        <v>129</v>
      </c>
      <c r="H13" s="93" t="s">
        <v>36</v>
      </c>
      <c r="I13" s="38">
        <f t="shared" si="4"/>
        <v>-99.384718115043398</v>
      </c>
      <c r="J13" s="53">
        <f t="shared" si="1"/>
        <v>13.178294573643413</v>
      </c>
      <c r="K13" s="53">
        <f t="shared" si="1"/>
        <v>14.623676428503291</v>
      </c>
      <c r="L13" s="54">
        <f t="shared" si="2"/>
        <v>-1.4453818548598782</v>
      </c>
    </row>
    <row r="14" spans="1:15" x14ac:dyDescent="0.3">
      <c r="A14" s="148"/>
      <c r="B14" s="145"/>
      <c r="C14" s="15" t="s">
        <v>1</v>
      </c>
      <c r="D14" s="59">
        <v>35</v>
      </c>
      <c r="E14" s="79">
        <v>9699</v>
      </c>
      <c r="F14" s="39">
        <f t="shared" si="3"/>
        <v>-99.63913805546963</v>
      </c>
      <c r="G14" s="77">
        <v>190</v>
      </c>
      <c r="H14" s="94">
        <v>87928</v>
      </c>
      <c r="I14" s="39">
        <f t="shared" si="4"/>
        <v>-99.783914111545812</v>
      </c>
      <c r="J14" s="51">
        <f t="shared" si="1"/>
        <v>18.421052631578945</v>
      </c>
      <c r="K14" s="51">
        <f t="shared" si="1"/>
        <v>11.030615958511509</v>
      </c>
      <c r="L14" s="52">
        <f t="shared" si="2"/>
        <v>7.3904366730674358</v>
      </c>
    </row>
    <row r="15" spans="1:15" x14ac:dyDescent="0.3">
      <c r="A15" s="148"/>
      <c r="B15" s="145" t="s">
        <v>6</v>
      </c>
      <c r="C15" s="15" t="s">
        <v>0</v>
      </c>
      <c r="D15" s="58">
        <v>28</v>
      </c>
      <c r="E15" s="78">
        <v>3351</v>
      </c>
      <c r="F15" s="38">
        <f t="shared" si="3"/>
        <v>-99.164428528797373</v>
      </c>
      <c r="G15" s="69">
        <v>444</v>
      </c>
      <c r="H15" s="93" t="s">
        <v>37</v>
      </c>
      <c r="I15" s="38">
        <f t="shared" si="4"/>
        <v>-99.162927491421897</v>
      </c>
      <c r="J15" s="53">
        <f t="shared" si="1"/>
        <v>6.3063063063063058</v>
      </c>
      <c r="K15" s="53">
        <f t="shared" si="1"/>
        <v>6.3176350816334228</v>
      </c>
      <c r="L15" s="54">
        <f t="shared" si="2"/>
        <v>-1.1328775327116958E-2</v>
      </c>
      <c r="O15" s="83"/>
    </row>
    <row r="16" spans="1:15" x14ac:dyDescent="0.3">
      <c r="A16" s="148"/>
      <c r="B16" s="145"/>
      <c r="C16" s="15" t="s">
        <v>1</v>
      </c>
      <c r="D16" s="59">
        <v>52</v>
      </c>
      <c r="E16" s="79">
        <v>9661</v>
      </c>
      <c r="F16" s="39">
        <f t="shared" si="3"/>
        <v>-99.461753441672712</v>
      </c>
      <c r="G16" s="77">
        <v>697</v>
      </c>
      <c r="H16" s="94">
        <v>163396</v>
      </c>
      <c r="I16" s="39">
        <f t="shared" si="4"/>
        <v>-99.573428970109418</v>
      </c>
      <c r="J16" s="51">
        <f t="shared" si="1"/>
        <v>7.4605451936872305</v>
      </c>
      <c r="K16" s="51">
        <f t="shared" si="1"/>
        <v>5.9126294401331734</v>
      </c>
      <c r="L16" s="52">
        <f t="shared" si="2"/>
        <v>1.5479157535540571</v>
      </c>
    </row>
    <row r="17" spans="1:12" x14ac:dyDescent="0.3">
      <c r="A17" s="148"/>
      <c r="B17" s="145" t="s">
        <v>7</v>
      </c>
      <c r="C17" s="15" t="s">
        <v>0</v>
      </c>
      <c r="D17" s="58">
        <v>0</v>
      </c>
      <c r="E17" s="78">
        <v>387</v>
      </c>
      <c r="F17" s="38">
        <f t="shared" si="3"/>
        <v>-100</v>
      </c>
      <c r="G17" s="69">
        <v>92</v>
      </c>
      <c r="H17" s="93" t="s">
        <v>38</v>
      </c>
      <c r="I17" s="38">
        <f t="shared" si="4"/>
        <v>-98.443052970045699</v>
      </c>
      <c r="J17" s="53">
        <f t="shared" si="1"/>
        <v>0</v>
      </c>
      <c r="K17" s="53">
        <f t="shared" si="1"/>
        <v>6.5493315281773556</v>
      </c>
      <c r="L17" s="54">
        <f t="shared" si="2"/>
        <v>-6.5493315281773556</v>
      </c>
    </row>
    <row r="18" spans="1:12" x14ac:dyDescent="0.3">
      <c r="A18" s="148"/>
      <c r="B18" s="145"/>
      <c r="C18" s="15" t="s">
        <v>1</v>
      </c>
      <c r="D18" s="59">
        <v>0</v>
      </c>
      <c r="E18" s="79">
        <v>2061</v>
      </c>
      <c r="F18" s="39">
        <f t="shared" si="3"/>
        <v>-100</v>
      </c>
      <c r="G18" s="77">
        <v>178</v>
      </c>
      <c r="H18" s="94">
        <v>16647</v>
      </c>
      <c r="I18" s="39">
        <f t="shared" si="4"/>
        <v>-98.930738271159967</v>
      </c>
      <c r="J18" s="51">
        <f t="shared" si="1"/>
        <v>0</v>
      </c>
      <c r="K18" s="51">
        <f t="shared" si="1"/>
        <v>12.380609118760137</v>
      </c>
      <c r="L18" s="52">
        <f t="shared" si="2"/>
        <v>-12.380609118760137</v>
      </c>
    </row>
    <row r="19" spans="1:12" x14ac:dyDescent="0.3">
      <c r="A19" s="148"/>
      <c r="B19" s="145" t="s">
        <v>17</v>
      </c>
      <c r="C19" s="15" t="s">
        <v>0</v>
      </c>
      <c r="D19" s="58">
        <v>58</v>
      </c>
      <c r="E19" s="78">
        <v>3407</v>
      </c>
      <c r="F19" s="38">
        <f t="shared" si="3"/>
        <v>-98.29762254182566</v>
      </c>
      <c r="G19" s="69">
        <v>394</v>
      </c>
      <c r="H19" s="93" t="s">
        <v>39</v>
      </c>
      <c r="I19" s="38">
        <f t="shared" si="4"/>
        <v>-97.874979774553694</v>
      </c>
      <c r="J19" s="53">
        <f t="shared" si="1"/>
        <v>14.720812182741117</v>
      </c>
      <c r="K19" s="53">
        <f t="shared" si="1"/>
        <v>18.375492152526832</v>
      </c>
      <c r="L19" s="54">
        <f t="shared" si="2"/>
        <v>-3.6546799697857146</v>
      </c>
    </row>
    <row r="20" spans="1:12" x14ac:dyDescent="0.3">
      <c r="A20" s="148"/>
      <c r="B20" s="145"/>
      <c r="C20" s="15" t="s">
        <v>1</v>
      </c>
      <c r="D20" s="59">
        <v>94</v>
      </c>
      <c r="E20" s="79">
        <v>8536</v>
      </c>
      <c r="F20" s="39">
        <f t="shared" si="3"/>
        <v>-98.898781630740402</v>
      </c>
      <c r="G20" s="77">
        <v>631</v>
      </c>
      <c r="H20" s="94">
        <v>46090</v>
      </c>
      <c r="I20" s="39">
        <f t="shared" si="4"/>
        <v>-98.630939466261651</v>
      </c>
      <c r="J20" s="51">
        <f t="shared" si="1"/>
        <v>14.896988906497624</v>
      </c>
      <c r="K20" s="51">
        <f t="shared" si="1"/>
        <v>18.520286396181383</v>
      </c>
      <c r="L20" s="52">
        <f t="shared" si="2"/>
        <v>-3.6232974896837593</v>
      </c>
    </row>
    <row r="21" spans="1:12" x14ac:dyDescent="0.3">
      <c r="A21" s="148"/>
      <c r="B21" s="145" t="s">
        <v>18</v>
      </c>
      <c r="C21" s="15" t="s">
        <v>0</v>
      </c>
      <c r="D21" s="58">
        <v>43</v>
      </c>
      <c r="E21" s="78">
        <v>931</v>
      </c>
      <c r="F21" s="38">
        <f t="shared" si="3"/>
        <v>-95.381310418904405</v>
      </c>
      <c r="G21" s="69">
        <v>3543</v>
      </c>
      <c r="H21" s="93" t="s">
        <v>40</v>
      </c>
      <c r="I21" s="38">
        <f t="shared" si="4"/>
        <v>-77.575949367088597</v>
      </c>
      <c r="J21" s="53">
        <f t="shared" ref="J21:K27" si="5">D21/G21*100</f>
        <v>1.213660739486311</v>
      </c>
      <c r="K21" s="53">
        <f t="shared" si="5"/>
        <v>5.8924050632911396</v>
      </c>
      <c r="L21" s="54">
        <f t="shared" si="2"/>
        <v>-4.6787443238048283</v>
      </c>
    </row>
    <row r="22" spans="1:12" x14ac:dyDescent="0.3">
      <c r="A22" s="148"/>
      <c r="B22" s="145"/>
      <c r="C22" s="15" t="s">
        <v>1</v>
      </c>
      <c r="D22" s="59">
        <v>49</v>
      </c>
      <c r="E22" s="79">
        <v>3594</v>
      </c>
      <c r="F22" s="39">
        <f t="shared" si="3"/>
        <v>-98.636616583194211</v>
      </c>
      <c r="G22" s="77">
        <v>6736</v>
      </c>
      <c r="H22" s="94">
        <v>35243</v>
      </c>
      <c r="I22" s="39">
        <f t="shared" si="4"/>
        <v>-80.886984649433941</v>
      </c>
      <c r="J22" s="51">
        <f t="shared" si="5"/>
        <v>0.7274346793349169</v>
      </c>
      <c r="K22" s="51">
        <f t="shared" si="5"/>
        <v>10.197769769883381</v>
      </c>
      <c r="L22" s="52">
        <f t="shared" si="2"/>
        <v>-9.4703350905484633</v>
      </c>
    </row>
    <row r="23" spans="1:12" x14ac:dyDescent="0.3">
      <c r="A23" s="148"/>
      <c r="B23" s="145" t="s">
        <v>8</v>
      </c>
      <c r="C23" s="15" t="s">
        <v>0</v>
      </c>
      <c r="D23" s="58">
        <v>21</v>
      </c>
      <c r="E23" s="78">
        <v>701</v>
      </c>
      <c r="F23" s="38">
        <f t="shared" si="3"/>
        <v>-97.004279600570612</v>
      </c>
      <c r="G23" s="69">
        <v>1702</v>
      </c>
      <c r="H23" s="93" t="s">
        <v>41</v>
      </c>
      <c r="I23" s="38">
        <f t="shared" si="4"/>
        <v>-94.385247253653546</v>
      </c>
      <c r="J23" s="53">
        <f t="shared" si="5"/>
        <v>1.2338425381903642</v>
      </c>
      <c r="K23" s="53">
        <f t="shared" si="5"/>
        <v>2.3125391746115529</v>
      </c>
      <c r="L23" s="54">
        <f t="shared" si="2"/>
        <v>-1.0786966364211887</v>
      </c>
    </row>
    <row r="24" spans="1:12" x14ac:dyDescent="0.3">
      <c r="A24" s="148"/>
      <c r="B24" s="145"/>
      <c r="C24" s="15" t="s">
        <v>1</v>
      </c>
      <c r="D24" s="59">
        <v>32</v>
      </c>
      <c r="E24" s="79">
        <v>3514</v>
      </c>
      <c r="F24" s="39">
        <f t="shared" si="3"/>
        <v>-99.089356858281164</v>
      </c>
      <c r="G24" s="77">
        <v>2714</v>
      </c>
      <c r="H24" s="94">
        <v>60545</v>
      </c>
      <c r="I24" s="39">
        <f t="shared" si="4"/>
        <v>-95.517383764142366</v>
      </c>
      <c r="J24" s="51">
        <f t="shared" si="5"/>
        <v>1.1790714812085483</v>
      </c>
      <c r="K24" s="51">
        <f t="shared" si="5"/>
        <v>5.8039474770831614</v>
      </c>
      <c r="L24" s="52">
        <f t="shared" si="2"/>
        <v>-4.6248759958746133</v>
      </c>
    </row>
    <row r="25" spans="1:12" x14ac:dyDescent="0.3">
      <c r="A25" s="148"/>
      <c r="B25" s="145" t="s">
        <v>9</v>
      </c>
      <c r="C25" s="15" t="s">
        <v>0</v>
      </c>
      <c r="D25" s="58">
        <v>17</v>
      </c>
      <c r="E25" s="78">
        <v>4285</v>
      </c>
      <c r="F25" s="38">
        <f t="shared" si="3"/>
        <v>-99.603267211201867</v>
      </c>
      <c r="G25" s="69">
        <v>405</v>
      </c>
      <c r="H25" s="93" t="s">
        <v>42</v>
      </c>
      <c r="I25" s="38">
        <f t="shared" si="4"/>
        <v>-98.725493281304082</v>
      </c>
      <c r="J25" s="53">
        <f t="shared" si="5"/>
        <v>4.1975308641975309</v>
      </c>
      <c r="K25" s="53">
        <f t="shared" si="5"/>
        <v>13.484595776819713</v>
      </c>
      <c r="L25" s="54">
        <f t="shared" si="2"/>
        <v>-9.2870649126221814</v>
      </c>
    </row>
    <row r="26" spans="1:12" x14ac:dyDescent="0.3">
      <c r="A26" s="148"/>
      <c r="B26" s="145"/>
      <c r="C26" s="15" t="s">
        <v>1</v>
      </c>
      <c r="D26" s="59">
        <v>39</v>
      </c>
      <c r="E26" s="79">
        <v>10169</v>
      </c>
      <c r="F26" s="39">
        <f t="shared" si="3"/>
        <v>-99.616481463270716</v>
      </c>
      <c r="G26" s="77">
        <v>1033</v>
      </c>
      <c r="H26" s="92">
        <v>70243</v>
      </c>
      <c r="I26" s="39">
        <f t="shared" si="4"/>
        <v>-98.529390828979402</v>
      </c>
      <c r="J26" s="51">
        <f t="shared" si="5"/>
        <v>3.77541142303969</v>
      </c>
      <c r="K26" s="51">
        <f t="shared" si="5"/>
        <v>14.476887376678102</v>
      </c>
      <c r="L26" s="52">
        <f t="shared" si="2"/>
        <v>-10.701475953638411</v>
      </c>
    </row>
    <row r="27" spans="1:12" x14ac:dyDescent="0.3">
      <c r="A27" s="148"/>
      <c r="B27" s="145" t="s">
        <v>10</v>
      </c>
      <c r="C27" s="15" t="s">
        <v>0</v>
      </c>
      <c r="D27" s="58">
        <v>469</v>
      </c>
      <c r="E27" s="78">
        <v>1554</v>
      </c>
      <c r="F27" s="38">
        <f t="shared" si="3"/>
        <v>-69.819819819819813</v>
      </c>
      <c r="G27" s="68">
        <v>18299</v>
      </c>
      <c r="H27" s="87">
        <v>60816</v>
      </c>
      <c r="I27" s="38">
        <f t="shared" si="4"/>
        <v>-69.910878716127328</v>
      </c>
      <c r="J27" s="53">
        <f t="shared" si="5"/>
        <v>2.562981583693098</v>
      </c>
      <c r="K27" s="53">
        <f t="shared" si="5"/>
        <v>2.5552486187845305</v>
      </c>
      <c r="L27" s="54">
        <f t="shared" si="2"/>
        <v>7.7329649085675634E-3</v>
      </c>
    </row>
    <row r="28" spans="1:12" x14ac:dyDescent="0.3">
      <c r="A28" s="149"/>
      <c r="B28" s="146"/>
      <c r="C28" s="14" t="s">
        <v>1</v>
      </c>
      <c r="D28" s="65">
        <v>870</v>
      </c>
      <c r="E28" s="80">
        <v>5822</v>
      </c>
      <c r="F28" s="37">
        <f t="shared" si="3"/>
        <v>-85.056681552731021</v>
      </c>
      <c r="G28" s="90">
        <v>37023</v>
      </c>
      <c r="H28" s="97">
        <v>152651</v>
      </c>
      <c r="I28" s="37">
        <f t="shared" si="4"/>
        <v>-75.746637755402844</v>
      </c>
      <c r="J28" s="49">
        <f>D28/G28*100</f>
        <v>2.3498906085406368</v>
      </c>
      <c r="K28" s="49">
        <f>E28/H28*100</f>
        <v>3.8139285035800614</v>
      </c>
      <c r="L28" s="50">
        <f>J28-K28</f>
        <v>-1.4640378950394246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1912</v>
      </c>
      <c r="E29" s="31">
        <f>E31+E33</f>
        <v>5190</v>
      </c>
      <c r="F29" s="40">
        <f t="shared" si="3"/>
        <v>-63.159922928709058</v>
      </c>
      <c r="G29" s="73">
        <v>26873</v>
      </c>
      <c r="H29" s="95">
        <v>132763</v>
      </c>
      <c r="I29" s="36">
        <f t="shared" si="4"/>
        <v>-79.758667701091426</v>
      </c>
      <c r="J29" s="47">
        <f>D29/G29*100</f>
        <v>7.1149480891601238</v>
      </c>
      <c r="K29" s="47">
        <f t="shared" ref="K29" si="6">E29/H29*100</f>
        <v>3.9092216958038009</v>
      </c>
      <c r="L29" s="48">
        <f>J29-K29</f>
        <v>3.2057263933563229</v>
      </c>
    </row>
    <row r="30" spans="1:12" x14ac:dyDescent="0.3">
      <c r="A30" s="138"/>
      <c r="B30" s="141"/>
      <c r="C30" s="17" t="s">
        <v>1</v>
      </c>
      <c r="D30" s="32">
        <f>D32+D34</f>
        <v>3292</v>
      </c>
      <c r="E30" s="33">
        <f>E32+E34</f>
        <v>16480</v>
      </c>
      <c r="F30" s="41">
        <f t="shared" si="3"/>
        <v>-80.024271844660205</v>
      </c>
      <c r="G30" s="74">
        <v>52431</v>
      </c>
      <c r="H30" s="96">
        <v>324242</v>
      </c>
      <c r="I30" s="37">
        <f t="shared" si="4"/>
        <v>-83.829670431344496</v>
      </c>
      <c r="J30" s="49">
        <f>D30/G30*100</f>
        <v>6.2787282332970955</v>
      </c>
      <c r="K30" s="49">
        <f>E30/H30*100</f>
        <v>5.0826234725914601</v>
      </c>
      <c r="L30" s="50">
        <f>J30-K30</f>
        <v>1.1961047607056354</v>
      </c>
    </row>
    <row r="31" spans="1:12" x14ac:dyDescent="0.3">
      <c r="A31" s="138"/>
      <c r="B31" s="142" t="s">
        <v>11</v>
      </c>
      <c r="C31" s="18" t="s">
        <v>0</v>
      </c>
      <c r="D31" s="81">
        <v>564</v>
      </c>
      <c r="E31" s="85">
        <v>1292</v>
      </c>
      <c r="F31" s="38">
        <f t="shared" si="3"/>
        <v>-56.346749226006189</v>
      </c>
      <c r="G31" s="89">
        <v>11212</v>
      </c>
      <c r="H31" s="98" t="s">
        <v>43</v>
      </c>
      <c r="I31" s="38">
        <f t="shared" si="4"/>
        <v>-73.580904356841586</v>
      </c>
      <c r="J31" s="47">
        <f>D31/G31*100</f>
        <v>5.0303246521584013</v>
      </c>
      <c r="K31" s="47">
        <f t="shared" ref="K31:K33" si="7">E31/H31*100</f>
        <v>3.0443695657296357</v>
      </c>
      <c r="L31" s="48">
        <f>J31-K31</f>
        <v>1.9859550864287656</v>
      </c>
    </row>
    <row r="32" spans="1:12" x14ac:dyDescent="0.3">
      <c r="A32" s="138"/>
      <c r="B32" s="143"/>
      <c r="C32" s="18" t="s">
        <v>1</v>
      </c>
      <c r="D32" s="59">
        <v>975</v>
      </c>
      <c r="E32" s="79">
        <v>4128</v>
      </c>
      <c r="F32" s="39">
        <f t="shared" si="3"/>
        <v>-76.380813953488371</v>
      </c>
      <c r="G32" s="77">
        <v>23225</v>
      </c>
      <c r="H32" s="92">
        <v>109694</v>
      </c>
      <c r="I32" s="39">
        <f t="shared" si="4"/>
        <v>-78.827465494922237</v>
      </c>
      <c r="J32" s="51">
        <f t="shared" ref="J32:J33" si="8">D32/G32*100</f>
        <v>4.1980624327233578</v>
      </c>
      <c r="K32" s="51">
        <f t="shared" si="7"/>
        <v>3.7631957992232943</v>
      </c>
      <c r="L32" s="52">
        <f t="shared" ref="L32:L33" si="9">J32-K32</f>
        <v>0.43486663350006349</v>
      </c>
    </row>
    <row r="33" spans="1:12" ht="17.25" customHeight="1" x14ac:dyDescent="0.3">
      <c r="A33" s="138"/>
      <c r="B33" s="143" t="s">
        <v>10</v>
      </c>
      <c r="C33" s="18" t="s">
        <v>0</v>
      </c>
      <c r="D33" s="58">
        <v>1348</v>
      </c>
      <c r="E33" s="78">
        <v>3898</v>
      </c>
      <c r="F33" s="38">
        <f t="shared" si="3"/>
        <v>-65.418163160595171</v>
      </c>
      <c r="G33" s="68">
        <v>15661</v>
      </c>
      <c r="H33" s="87">
        <v>90324</v>
      </c>
      <c r="I33" s="38">
        <f t="shared" si="4"/>
        <v>-82.661308179442898</v>
      </c>
      <c r="J33" s="53">
        <f t="shared" si="8"/>
        <v>8.6073686226933148</v>
      </c>
      <c r="K33" s="53">
        <f t="shared" si="7"/>
        <v>4.3155750409636422</v>
      </c>
      <c r="L33" s="54">
        <f t="shared" si="9"/>
        <v>4.2917935817296726</v>
      </c>
    </row>
    <row r="34" spans="1:12" ht="17.25" thickBot="1" x14ac:dyDescent="0.35">
      <c r="A34" s="139"/>
      <c r="B34" s="144"/>
      <c r="C34" s="19" t="s">
        <v>1</v>
      </c>
      <c r="D34" s="60">
        <v>2317</v>
      </c>
      <c r="E34" s="82">
        <v>12352</v>
      </c>
      <c r="F34" s="42">
        <f t="shared" si="3"/>
        <v>-81.241904145077726</v>
      </c>
      <c r="G34" s="70">
        <v>29206</v>
      </c>
      <c r="H34" s="91">
        <v>214548</v>
      </c>
      <c r="I34" s="42">
        <f t="shared" si="4"/>
        <v>-86.387195406156209</v>
      </c>
      <c r="J34" s="55">
        <f>D34/G34*100</f>
        <v>7.9333013764295011</v>
      </c>
      <c r="K34" s="55">
        <f>E34/H34*100</f>
        <v>5.7572198295952424</v>
      </c>
      <c r="L34" s="56">
        <f>J34-K34</f>
        <v>2.1760815468342587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39370078740157483" right="0.39370078740157483" top="0.15748031496062992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G29" sqref="G29"/>
    </sheetView>
  </sheetViews>
  <sheetFormatPr defaultRowHeight="16.5" x14ac:dyDescent="0.3"/>
  <sheetData>
    <row r="1" spans="1:12" ht="26.25" x14ac:dyDescent="0.3">
      <c r="A1" s="129" t="s">
        <v>44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4110</v>
      </c>
      <c r="E5" s="27">
        <f>E7+E29</f>
        <v>3586</v>
      </c>
      <c r="F5" s="34">
        <f t="shared" ref="F5:F6" si="0">(D5-E5)/E5*100</f>
        <v>14.612381483547127</v>
      </c>
      <c r="G5" s="75">
        <f>G7+G29</f>
        <v>53699</v>
      </c>
      <c r="H5" s="61">
        <v>83497</v>
      </c>
      <c r="I5" s="34">
        <f>(G5-H5)/H5*100</f>
        <v>-35.687509730888536</v>
      </c>
      <c r="J5" s="43">
        <f t="shared" ref="J5:K20" si="1">D5/G5*100</f>
        <v>7.6537738132926121</v>
      </c>
      <c r="K5" s="43">
        <f t="shared" si="1"/>
        <v>4.2947650813801701</v>
      </c>
      <c r="L5" s="44">
        <f t="shared" ref="L5:L27" si="2">J5-K5</f>
        <v>3.359008731912442</v>
      </c>
    </row>
    <row r="6" spans="1:12" x14ac:dyDescent="0.3">
      <c r="A6" s="135"/>
      <c r="B6" s="136"/>
      <c r="C6" s="12" t="s">
        <v>1</v>
      </c>
      <c r="D6" s="28">
        <f>D8+D30</f>
        <v>9510</v>
      </c>
      <c r="E6" s="29">
        <f>E8+E30</f>
        <v>178423</v>
      </c>
      <c r="F6" s="35">
        <f t="shared" si="0"/>
        <v>-94.669969678797017</v>
      </c>
      <c r="G6" s="76">
        <f>G8+G30</f>
        <v>141688</v>
      </c>
      <c r="H6" s="62">
        <v>2041417</v>
      </c>
      <c r="I6" s="35">
        <f>(G6-H6)/H6*100</f>
        <v>-93.059330847151756</v>
      </c>
      <c r="J6" s="45">
        <f t="shared" si="1"/>
        <v>6.7119304387104064</v>
      </c>
      <c r="K6" s="45">
        <f>E6/H6*100</f>
        <v>8.7401545103229772</v>
      </c>
      <c r="L6" s="46">
        <f t="shared" si="2"/>
        <v>-2.0282240716125708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1695</v>
      </c>
      <c r="E7" s="31">
        <f>E9+E11+E13+E15+E17+E19+E21+E23+E25+E27</f>
        <v>2422</v>
      </c>
      <c r="F7" s="36">
        <f>(D7-E7)/E7*100</f>
        <v>-30.016515276630884</v>
      </c>
      <c r="G7" s="71">
        <f>G9+G11+G13+G15+G17+G19+G21+G23+G25+G27</f>
        <v>27590</v>
      </c>
      <c r="H7" s="99">
        <v>52407</v>
      </c>
      <c r="I7" s="36">
        <f>(G7-H7)/H7*100</f>
        <v>-47.35436105863721</v>
      </c>
      <c r="J7" s="47">
        <f t="shared" si="1"/>
        <v>6.1435302645886187</v>
      </c>
      <c r="K7" s="47">
        <f t="shared" si="1"/>
        <v>4.6215200259507316</v>
      </c>
      <c r="L7" s="48">
        <f t="shared" si="2"/>
        <v>1.5220102386378871</v>
      </c>
    </row>
    <row r="8" spans="1:12" x14ac:dyDescent="0.3">
      <c r="A8" s="148"/>
      <c r="B8" s="141"/>
      <c r="C8" s="14" t="s">
        <v>1</v>
      </c>
      <c r="D8" s="32">
        <f>D10+D12+D14+D16+D18+D20+D22+D24+D26+D28</f>
        <v>3803</v>
      </c>
      <c r="E8" s="33">
        <f>E10+E12+E14+E16+E18+E20+E22+E24+E26+E28</f>
        <v>160779</v>
      </c>
      <c r="F8" s="37">
        <f>(D8-E8)/E8*100</f>
        <v>-97.634641339975985</v>
      </c>
      <c r="G8" s="72">
        <f>G10+G12+G14+G16+G18+G20+G22+G24+G26+G28</f>
        <v>63148</v>
      </c>
      <c r="H8" s="100">
        <v>1686085</v>
      </c>
      <c r="I8" s="37">
        <f>(G8-H8)/H8*100</f>
        <v>-96.254755839711521</v>
      </c>
      <c r="J8" s="49">
        <f t="shared" si="1"/>
        <v>6.0223601697599296</v>
      </c>
      <c r="K8" s="49">
        <f>E8/H8*100</f>
        <v>9.5356402553845161</v>
      </c>
      <c r="L8" s="50">
        <f t="shared" si="2"/>
        <v>-3.5132800856245865</v>
      </c>
    </row>
    <row r="9" spans="1:12" x14ac:dyDescent="0.3">
      <c r="A9" s="148"/>
      <c r="B9" s="150" t="s">
        <v>3</v>
      </c>
      <c r="C9" s="15" t="s">
        <v>0</v>
      </c>
      <c r="D9" s="81">
        <v>70</v>
      </c>
      <c r="E9" s="85">
        <v>180</v>
      </c>
      <c r="F9" s="38">
        <f t="shared" ref="F9:F34" si="3">(D9-E9)/E9*100</f>
        <v>-61.111111111111114</v>
      </c>
      <c r="G9" s="89">
        <v>949</v>
      </c>
      <c r="H9" s="98">
        <v>8347</v>
      </c>
      <c r="I9" s="38">
        <f>(G9-H9)/H9*100</f>
        <v>-88.630645740984775</v>
      </c>
      <c r="J9" s="47">
        <f t="shared" si="1"/>
        <v>7.3761854583772397</v>
      </c>
      <c r="K9" s="47">
        <f t="shared" si="1"/>
        <v>2.1564634000239606</v>
      </c>
      <c r="L9" s="48">
        <f t="shared" si="2"/>
        <v>5.2197220583532786</v>
      </c>
    </row>
    <row r="10" spans="1:12" x14ac:dyDescent="0.3">
      <c r="A10" s="148"/>
      <c r="B10" s="145"/>
      <c r="C10" s="15" t="s">
        <v>1</v>
      </c>
      <c r="D10" s="59">
        <v>149</v>
      </c>
      <c r="E10" s="79">
        <v>7234</v>
      </c>
      <c r="F10" s="39">
        <f t="shared" si="3"/>
        <v>-97.940282001658829</v>
      </c>
      <c r="G10" s="77">
        <v>3967</v>
      </c>
      <c r="H10" s="94">
        <v>423515</v>
      </c>
      <c r="I10" s="39">
        <f t="shared" ref="I10:I34" si="4">(G10-H10)/H10*100</f>
        <v>-99.063315348925059</v>
      </c>
      <c r="J10" s="51">
        <f t="shared" si="1"/>
        <v>3.7559868918578272</v>
      </c>
      <c r="K10" s="51">
        <f>E10/H10*100</f>
        <v>1.7080859001452133</v>
      </c>
      <c r="L10" s="52">
        <f t="shared" si="2"/>
        <v>2.0479009917126136</v>
      </c>
    </row>
    <row r="11" spans="1:12" x14ac:dyDescent="0.3">
      <c r="A11" s="148"/>
      <c r="B11" s="145" t="s">
        <v>4</v>
      </c>
      <c r="C11" s="15" t="s">
        <v>0</v>
      </c>
      <c r="D11" s="58">
        <v>783</v>
      </c>
      <c r="E11" s="78">
        <v>471</v>
      </c>
      <c r="F11" s="38">
        <f t="shared" si="3"/>
        <v>66.242038216560502</v>
      </c>
      <c r="G11" s="69">
        <v>18980</v>
      </c>
      <c r="H11" s="57">
        <v>16595</v>
      </c>
      <c r="I11" s="38">
        <f t="shared" si="4"/>
        <v>14.371798734558602</v>
      </c>
      <c r="J11" s="53">
        <f t="shared" si="1"/>
        <v>4.1253951527924135</v>
      </c>
      <c r="K11" s="53">
        <f t="shared" si="1"/>
        <v>2.8382042783971073</v>
      </c>
      <c r="L11" s="54">
        <f t="shared" si="2"/>
        <v>1.2871908743953062</v>
      </c>
    </row>
    <row r="12" spans="1:12" x14ac:dyDescent="0.3">
      <c r="A12" s="148"/>
      <c r="B12" s="145"/>
      <c r="C12" s="15" t="s">
        <v>1</v>
      </c>
      <c r="D12" s="59">
        <v>1641</v>
      </c>
      <c r="E12" s="79">
        <v>98718</v>
      </c>
      <c r="F12" s="39">
        <f t="shared" si="3"/>
        <v>-98.337689175226402</v>
      </c>
      <c r="G12" s="77">
        <v>38308</v>
      </c>
      <c r="H12" s="94">
        <v>602362</v>
      </c>
      <c r="I12" s="39">
        <f t="shared" si="4"/>
        <v>-93.640369080386876</v>
      </c>
      <c r="J12" s="51">
        <f t="shared" si="1"/>
        <v>4.2837005325258426</v>
      </c>
      <c r="K12" s="51">
        <f t="shared" si="1"/>
        <v>16.388484001314822</v>
      </c>
      <c r="L12" s="52">
        <f t="shared" si="2"/>
        <v>-12.10478346878898</v>
      </c>
    </row>
    <row r="13" spans="1:12" x14ac:dyDescent="0.3">
      <c r="A13" s="148"/>
      <c r="B13" s="145" t="s">
        <v>5</v>
      </c>
      <c r="C13" s="15" t="s">
        <v>0</v>
      </c>
      <c r="D13" s="58">
        <v>10</v>
      </c>
      <c r="E13" s="78">
        <v>201</v>
      </c>
      <c r="F13" s="38">
        <f t="shared" si="3"/>
        <v>-95.024875621890544</v>
      </c>
      <c r="G13" s="69">
        <v>89</v>
      </c>
      <c r="H13" s="101">
        <v>262</v>
      </c>
      <c r="I13" s="38">
        <f t="shared" si="4"/>
        <v>-66.030534351145036</v>
      </c>
      <c r="J13" s="53">
        <f t="shared" si="1"/>
        <v>11.235955056179774</v>
      </c>
      <c r="K13" s="53">
        <f t="shared" si="1"/>
        <v>76.717557251908403</v>
      </c>
      <c r="L13" s="54">
        <f t="shared" si="2"/>
        <v>-65.481602195728627</v>
      </c>
    </row>
    <row r="14" spans="1:12" x14ac:dyDescent="0.3">
      <c r="A14" s="148"/>
      <c r="B14" s="145"/>
      <c r="C14" s="15" t="s">
        <v>1</v>
      </c>
      <c r="D14" s="59">
        <v>45</v>
      </c>
      <c r="E14" s="79">
        <v>9900</v>
      </c>
      <c r="F14" s="39">
        <f t="shared" si="3"/>
        <v>-99.545454545454547</v>
      </c>
      <c r="G14" s="77">
        <v>279</v>
      </c>
      <c r="H14" s="94">
        <v>88190</v>
      </c>
      <c r="I14" s="39">
        <f t="shared" si="4"/>
        <v>-99.683637600634995</v>
      </c>
      <c r="J14" s="51">
        <f t="shared" si="1"/>
        <v>16.129032258064516</v>
      </c>
      <c r="K14" s="51">
        <f t="shared" si="1"/>
        <v>11.225762558113164</v>
      </c>
      <c r="L14" s="52">
        <f t="shared" si="2"/>
        <v>4.9032696999513519</v>
      </c>
    </row>
    <row r="15" spans="1:12" x14ac:dyDescent="0.3">
      <c r="A15" s="148"/>
      <c r="B15" s="145" t="s">
        <v>6</v>
      </c>
      <c r="C15" s="15" t="s">
        <v>0</v>
      </c>
      <c r="D15" s="58">
        <v>25</v>
      </c>
      <c r="E15" s="78">
        <v>154</v>
      </c>
      <c r="F15" s="38">
        <f t="shared" si="3"/>
        <v>-83.766233766233768</v>
      </c>
      <c r="G15" s="69">
        <v>326</v>
      </c>
      <c r="H15" s="101">
        <v>585</v>
      </c>
      <c r="I15" s="38">
        <f t="shared" si="4"/>
        <v>-44.273504273504273</v>
      </c>
      <c r="J15" s="53">
        <f t="shared" si="1"/>
        <v>7.6687116564417179</v>
      </c>
      <c r="K15" s="53">
        <f t="shared" si="1"/>
        <v>26.324786324786327</v>
      </c>
      <c r="L15" s="54">
        <f t="shared" si="2"/>
        <v>-18.656074668344608</v>
      </c>
    </row>
    <row r="16" spans="1:12" x14ac:dyDescent="0.3">
      <c r="A16" s="148"/>
      <c r="B16" s="145"/>
      <c r="C16" s="15" t="s">
        <v>1</v>
      </c>
      <c r="D16" s="59">
        <v>77</v>
      </c>
      <c r="E16" s="79">
        <v>9815</v>
      </c>
      <c r="F16" s="39">
        <f t="shared" si="3"/>
        <v>-99.215486500254713</v>
      </c>
      <c r="G16" s="77">
        <v>1023</v>
      </c>
      <c r="H16" s="94">
        <v>163981</v>
      </c>
      <c r="I16" s="39">
        <f t="shared" si="4"/>
        <v>-99.376147236570091</v>
      </c>
      <c r="J16" s="51">
        <f t="shared" si="1"/>
        <v>7.5268817204301079</v>
      </c>
      <c r="K16" s="51">
        <f t="shared" si="1"/>
        <v>5.9854495337874507</v>
      </c>
      <c r="L16" s="52">
        <f t="shared" si="2"/>
        <v>1.5414321866426572</v>
      </c>
    </row>
    <row r="17" spans="1:12" x14ac:dyDescent="0.3">
      <c r="A17" s="148"/>
      <c r="B17" s="145" t="s">
        <v>7</v>
      </c>
      <c r="C17" s="15" t="s">
        <v>0</v>
      </c>
      <c r="D17" s="58">
        <v>0</v>
      </c>
      <c r="E17" s="78">
        <v>192</v>
      </c>
      <c r="F17" s="38">
        <f t="shared" si="3"/>
        <v>-100</v>
      </c>
      <c r="G17" s="69">
        <v>83</v>
      </c>
      <c r="H17" s="101">
        <v>219</v>
      </c>
      <c r="I17" s="38">
        <f t="shared" si="4"/>
        <v>-62.100456621004561</v>
      </c>
      <c r="J17" s="53">
        <f t="shared" si="1"/>
        <v>0</v>
      </c>
      <c r="K17" s="53">
        <f t="shared" si="1"/>
        <v>87.671232876712324</v>
      </c>
      <c r="L17" s="54">
        <f t="shared" si="2"/>
        <v>-87.671232876712324</v>
      </c>
    </row>
    <row r="18" spans="1:12" x14ac:dyDescent="0.3">
      <c r="A18" s="148"/>
      <c r="B18" s="145"/>
      <c r="C18" s="15" t="s">
        <v>1</v>
      </c>
      <c r="D18" s="59">
        <v>0</v>
      </c>
      <c r="E18" s="79">
        <v>2253</v>
      </c>
      <c r="F18" s="39">
        <f t="shared" si="3"/>
        <v>-100</v>
      </c>
      <c r="G18" s="77">
        <v>261</v>
      </c>
      <c r="H18" s="94">
        <v>16866</v>
      </c>
      <c r="I18" s="39">
        <f t="shared" si="4"/>
        <v>-98.45250800426895</v>
      </c>
      <c r="J18" s="51">
        <f t="shared" si="1"/>
        <v>0</v>
      </c>
      <c r="K18" s="51">
        <f t="shared" si="1"/>
        <v>13.358235503379582</v>
      </c>
      <c r="L18" s="52">
        <f t="shared" si="2"/>
        <v>-13.358235503379582</v>
      </c>
    </row>
    <row r="19" spans="1:12" x14ac:dyDescent="0.3">
      <c r="A19" s="148"/>
      <c r="B19" s="145" t="s">
        <v>17</v>
      </c>
      <c r="C19" s="15" t="s">
        <v>0</v>
      </c>
      <c r="D19" s="58">
        <v>76</v>
      </c>
      <c r="E19" s="78">
        <v>349</v>
      </c>
      <c r="F19" s="38">
        <f t="shared" si="3"/>
        <v>-78.223495702005735</v>
      </c>
      <c r="G19" s="69">
        <v>333</v>
      </c>
      <c r="H19" s="101">
        <v>890</v>
      </c>
      <c r="I19" s="38">
        <f t="shared" si="4"/>
        <v>-62.584269662921344</v>
      </c>
      <c r="J19" s="53">
        <f t="shared" si="1"/>
        <v>22.822822822822822</v>
      </c>
      <c r="K19" s="53">
        <f t="shared" si="1"/>
        <v>39.213483146067418</v>
      </c>
      <c r="L19" s="54">
        <f t="shared" si="2"/>
        <v>-16.390660323244596</v>
      </c>
    </row>
    <row r="20" spans="1:12" x14ac:dyDescent="0.3">
      <c r="A20" s="148"/>
      <c r="B20" s="145"/>
      <c r="C20" s="15" t="s">
        <v>1</v>
      </c>
      <c r="D20" s="59">
        <v>170</v>
      </c>
      <c r="E20" s="79">
        <v>8885</v>
      </c>
      <c r="F20" s="39">
        <f t="shared" si="3"/>
        <v>-98.086662915025329</v>
      </c>
      <c r="G20" s="77">
        <v>964</v>
      </c>
      <c r="H20" s="94">
        <v>46980</v>
      </c>
      <c r="I20" s="39">
        <f t="shared" si="4"/>
        <v>-97.948063005534266</v>
      </c>
      <c r="J20" s="51">
        <f t="shared" si="1"/>
        <v>17.634854771784234</v>
      </c>
      <c r="K20" s="51">
        <f t="shared" si="1"/>
        <v>18.912303107705405</v>
      </c>
      <c r="L20" s="52">
        <f t="shared" si="2"/>
        <v>-1.2774483359211715</v>
      </c>
    </row>
    <row r="21" spans="1:12" x14ac:dyDescent="0.3">
      <c r="A21" s="148"/>
      <c r="B21" s="145" t="s">
        <v>18</v>
      </c>
      <c r="C21" s="15" t="s">
        <v>0</v>
      </c>
      <c r="D21" s="58">
        <v>48</v>
      </c>
      <c r="E21" s="78">
        <v>217</v>
      </c>
      <c r="F21" s="38">
        <f t="shared" si="3"/>
        <v>-77.880184331797224</v>
      </c>
      <c r="G21" s="69">
        <v>3593</v>
      </c>
      <c r="H21" s="57">
        <v>3760</v>
      </c>
      <c r="I21" s="38">
        <f t="shared" si="4"/>
        <v>-4.4414893617021276</v>
      </c>
      <c r="J21" s="53">
        <f t="shared" ref="J21:K27" si="5">D21/G21*100</f>
        <v>1.3359309768995269</v>
      </c>
      <c r="K21" s="53">
        <f t="shared" si="5"/>
        <v>5.7712765957446805</v>
      </c>
      <c r="L21" s="54">
        <f t="shared" si="2"/>
        <v>-4.4353456188451537</v>
      </c>
    </row>
    <row r="22" spans="1:12" x14ac:dyDescent="0.3">
      <c r="A22" s="148"/>
      <c r="B22" s="145"/>
      <c r="C22" s="15" t="s">
        <v>1</v>
      </c>
      <c r="D22" s="59">
        <v>97</v>
      </c>
      <c r="E22" s="79">
        <v>3811</v>
      </c>
      <c r="F22" s="39">
        <f t="shared" si="3"/>
        <v>-97.454736289687744</v>
      </c>
      <c r="G22" s="77">
        <v>10329</v>
      </c>
      <c r="H22" s="94">
        <v>39003</v>
      </c>
      <c r="I22" s="39">
        <f t="shared" si="4"/>
        <v>-73.517421736789473</v>
      </c>
      <c r="J22" s="51">
        <f t="shared" si="5"/>
        <v>0.93910349501403811</v>
      </c>
      <c r="K22" s="51">
        <f t="shared" si="5"/>
        <v>9.7710432530830964</v>
      </c>
      <c r="L22" s="52">
        <f t="shared" si="2"/>
        <v>-8.8319397580690584</v>
      </c>
    </row>
    <row r="23" spans="1:12" x14ac:dyDescent="0.3">
      <c r="A23" s="148"/>
      <c r="B23" s="145" t="s">
        <v>8</v>
      </c>
      <c r="C23" s="15" t="s">
        <v>0</v>
      </c>
      <c r="D23" s="58">
        <v>35</v>
      </c>
      <c r="E23" s="78">
        <v>245</v>
      </c>
      <c r="F23" s="38">
        <f t="shared" si="3"/>
        <v>-85.714285714285708</v>
      </c>
      <c r="G23" s="69">
        <v>2144</v>
      </c>
      <c r="H23" s="57">
        <v>4048</v>
      </c>
      <c r="I23" s="38">
        <f t="shared" si="4"/>
        <v>-47.035573122529648</v>
      </c>
      <c r="J23" s="53">
        <f t="shared" si="5"/>
        <v>1.6324626865671641</v>
      </c>
      <c r="K23" s="53">
        <f t="shared" si="5"/>
        <v>6.0523715415019756</v>
      </c>
      <c r="L23" s="54">
        <f t="shared" si="2"/>
        <v>-4.4199088549348113</v>
      </c>
    </row>
    <row r="24" spans="1:12" x14ac:dyDescent="0.3">
      <c r="A24" s="148"/>
      <c r="B24" s="145"/>
      <c r="C24" s="15" t="s">
        <v>1</v>
      </c>
      <c r="D24" s="59">
        <v>67</v>
      </c>
      <c r="E24" s="79">
        <v>3759</v>
      </c>
      <c r="F24" s="39">
        <f t="shared" si="3"/>
        <v>-98.217611066773074</v>
      </c>
      <c r="G24" s="77">
        <v>4858</v>
      </c>
      <c r="H24" s="94">
        <v>64593</v>
      </c>
      <c r="I24" s="39">
        <f t="shared" si="4"/>
        <v>-92.479061198581888</v>
      </c>
      <c r="J24" s="51">
        <f t="shared" si="5"/>
        <v>1.3791683820502265</v>
      </c>
      <c r="K24" s="51">
        <f t="shared" si="5"/>
        <v>5.8195160466304401</v>
      </c>
      <c r="L24" s="52">
        <f t="shared" si="2"/>
        <v>-4.440347664580214</v>
      </c>
    </row>
    <row r="25" spans="1:12" x14ac:dyDescent="0.3">
      <c r="A25" s="148"/>
      <c r="B25" s="145" t="s">
        <v>9</v>
      </c>
      <c r="C25" s="15" t="s">
        <v>0</v>
      </c>
      <c r="D25" s="58">
        <v>40</v>
      </c>
      <c r="E25" s="78">
        <v>169</v>
      </c>
      <c r="F25" s="38">
        <f t="shared" si="3"/>
        <v>-76.331360946745562</v>
      </c>
      <c r="G25" s="69">
        <v>474</v>
      </c>
      <c r="H25" s="57">
        <v>2371</v>
      </c>
      <c r="I25" s="38">
        <f t="shared" si="4"/>
        <v>-80.008435259384228</v>
      </c>
      <c r="J25" s="53">
        <f t="shared" si="5"/>
        <v>8.4388185654008439</v>
      </c>
      <c r="K25" s="53">
        <f t="shared" si="5"/>
        <v>7.1277941796710254</v>
      </c>
      <c r="L25" s="54">
        <f t="shared" si="2"/>
        <v>1.3110243857298185</v>
      </c>
    </row>
    <row r="26" spans="1:12" x14ac:dyDescent="0.3">
      <c r="A26" s="148"/>
      <c r="B26" s="145"/>
      <c r="C26" s="15" t="s">
        <v>1</v>
      </c>
      <c r="D26" s="59">
        <v>79</v>
      </c>
      <c r="E26" s="79">
        <v>10338</v>
      </c>
      <c r="F26" s="39">
        <f t="shared" si="3"/>
        <v>-99.23582898046044</v>
      </c>
      <c r="G26" s="77">
        <v>1507</v>
      </c>
      <c r="H26" s="92">
        <v>72614</v>
      </c>
      <c r="I26" s="39">
        <f t="shared" si="4"/>
        <v>-97.924642630897623</v>
      </c>
      <c r="J26" s="51">
        <f t="shared" si="5"/>
        <v>5.2422030524220311</v>
      </c>
      <c r="K26" s="51">
        <f t="shared" si="5"/>
        <v>14.236924009144241</v>
      </c>
      <c r="L26" s="52">
        <f t="shared" si="2"/>
        <v>-8.9947209567222099</v>
      </c>
    </row>
    <row r="27" spans="1:12" x14ac:dyDescent="0.3">
      <c r="A27" s="148"/>
      <c r="B27" s="145" t="s">
        <v>10</v>
      </c>
      <c r="C27" s="15" t="s">
        <v>0</v>
      </c>
      <c r="D27" s="58">
        <v>608</v>
      </c>
      <c r="E27" s="78">
        <v>244</v>
      </c>
      <c r="F27" s="38">
        <f t="shared" si="3"/>
        <v>149.18032786885246</v>
      </c>
      <c r="G27" s="68">
        <v>619</v>
      </c>
      <c r="H27" s="87">
        <v>15330</v>
      </c>
      <c r="I27" s="38">
        <f t="shared" si="4"/>
        <v>-95.962165688193096</v>
      </c>
      <c r="J27" s="53">
        <f t="shared" si="5"/>
        <v>98.222940226171247</v>
      </c>
      <c r="K27" s="53">
        <f t="shared" si="5"/>
        <v>1.5916503587736466</v>
      </c>
      <c r="L27" s="54">
        <f t="shared" si="2"/>
        <v>96.631289867397598</v>
      </c>
    </row>
    <row r="28" spans="1:12" x14ac:dyDescent="0.3">
      <c r="A28" s="149"/>
      <c r="B28" s="146"/>
      <c r="C28" s="14" t="s">
        <v>1</v>
      </c>
      <c r="D28" s="65">
        <v>1478</v>
      </c>
      <c r="E28" s="80">
        <v>6066</v>
      </c>
      <c r="F28" s="37">
        <f t="shared" si="3"/>
        <v>-75.634685130234089</v>
      </c>
      <c r="G28" s="90">
        <v>1652</v>
      </c>
      <c r="H28" s="97">
        <v>167981</v>
      </c>
      <c r="I28" s="37">
        <f t="shared" si="4"/>
        <v>-99.016555443770429</v>
      </c>
      <c r="J28" s="49">
        <f>D28/G28*100</f>
        <v>89.467312348668287</v>
      </c>
      <c r="K28" s="49">
        <f>E28/H28*100</f>
        <v>3.6111226864943058</v>
      </c>
      <c r="L28" s="50">
        <f>J28-K28</f>
        <v>85.856189662173975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2415</v>
      </c>
      <c r="E29" s="31">
        <f>E31+E33</f>
        <v>1164</v>
      </c>
      <c r="F29" s="40">
        <f t="shared" si="3"/>
        <v>107.4742268041237</v>
      </c>
      <c r="G29" s="73">
        <v>26109</v>
      </c>
      <c r="H29" s="95">
        <v>31090</v>
      </c>
      <c r="I29" s="36">
        <f t="shared" si="4"/>
        <v>-16.021228690897395</v>
      </c>
      <c r="J29" s="47">
        <f>D29/G29*100</f>
        <v>9.2496840170056291</v>
      </c>
      <c r="K29" s="47">
        <f t="shared" ref="K29" si="6">E29/H29*100</f>
        <v>3.7439691219041489</v>
      </c>
      <c r="L29" s="48">
        <f>J29-K29</f>
        <v>5.5057148951014803</v>
      </c>
    </row>
    <row r="30" spans="1:12" x14ac:dyDescent="0.3">
      <c r="A30" s="138"/>
      <c r="B30" s="141"/>
      <c r="C30" s="17" t="s">
        <v>1</v>
      </c>
      <c r="D30" s="32">
        <f>D32+D34</f>
        <v>5707</v>
      </c>
      <c r="E30" s="33">
        <f>E32+E34</f>
        <v>17644</v>
      </c>
      <c r="F30" s="41">
        <f t="shared" si="3"/>
        <v>-67.654726819315343</v>
      </c>
      <c r="G30" s="74">
        <v>78540</v>
      </c>
      <c r="H30" s="96">
        <v>355332</v>
      </c>
      <c r="I30" s="37">
        <f t="shared" si="4"/>
        <v>-77.896727567458029</v>
      </c>
      <c r="J30" s="49">
        <f>D30/G30*100</f>
        <v>7.266361089890502</v>
      </c>
      <c r="K30" s="49">
        <f>E30/H30*100</f>
        <v>4.965497056274133</v>
      </c>
      <c r="L30" s="50">
        <f>J30-K30</f>
        <v>2.300864033616369</v>
      </c>
    </row>
    <row r="31" spans="1:12" x14ac:dyDescent="0.3">
      <c r="A31" s="138"/>
      <c r="B31" s="142" t="s">
        <v>11</v>
      </c>
      <c r="C31" s="18" t="s">
        <v>0</v>
      </c>
      <c r="D31" s="81">
        <v>830</v>
      </c>
      <c r="E31" s="85">
        <v>272</v>
      </c>
      <c r="F31" s="38">
        <f t="shared" si="3"/>
        <v>205.14705882352939</v>
      </c>
      <c r="G31" s="89">
        <v>12321</v>
      </c>
      <c r="H31" s="57">
        <v>10570</v>
      </c>
      <c r="I31" s="38">
        <f t="shared" si="4"/>
        <v>16.565752128666038</v>
      </c>
      <c r="J31" s="47">
        <f>D31/G31*100</f>
        <v>6.7364661959256553</v>
      </c>
      <c r="K31" s="47">
        <f t="shared" ref="K31:K33" si="7">E31/H31*100</f>
        <v>2.5733207190160834</v>
      </c>
      <c r="L31" s="48">
        <f>J31-K31</f>
        <v>4.1631454769095715</v>
      </c>
    </row>
    <row r="32" spans="1:12" x14ac:dyDescent="0.3">
      <c r="A32" s="138"/>
      <c r="B32" s="143"/>
      <c r="C32" s="18" t="s">
        <v>1</v>
      </c>
      <c r="D32" s="59">
        <v>1805</v>
      </c>
      <c r="E32" s="79">
        <v>4400</v>
      </c>
      <c r="F32" s="39">
        <f t="shared" si="3"/>
        <v>-58.97727272727272</v>
      </c>
      <c r="G32" s="77">
        <v>35546</v>
      </c>
      <c r="H32" s="92">
        <v>120264</v>
      </c>
      <c r="I32" s="39">
        <f t="shared" si="4"/>
        <v>-70.443357945852455</v>
      </c>
      <c r="J32" s="51">
        <f t="shared" ref="J32:J33" si="8">D32/G32*100</f>
        <v>5.0779271929331005</v>
      </c>
      <c r="K32" s="51">
        <f t="shared" si="7"/>
        <v>3.6586177077097055</v>
      </c>
      <c r="L32" s="52">
        <f t="shared" ref="L32:L33" si="9">J32-K32</f>
        <v>1.419309485223395</v>
      </c>
    </row>
    <row r="33" spans="1:12" x14ac:dyDescent="0.3">
      <c r="A33" s="138"/>
      <c r="B33" s="143" t="s">
        <v>10</v>
      </c>
      <c r="C33" s="18" t="s">
        <v>0</v>
      </c>
      <c r="D33" s="58">
        <v>1585</v>
      </c>
      <c r="E33" s="78">
        <v>892</v>
      </c>
      <c r="F33" s="38">
        <f t="shared" si="3"/>
        <v>77.690582959641247</v>
      </c>
      <c r="G33" s="68">
        <v>13788</v>
      </c>
      <c r="H33" s="87">
        <v>20520</v>
      </c>
      <c r="I33" s="38">
        <f t="shared" si="4"/>
        <v>-32.807017543859651</v>
      </c>
      <c r="J33" s="53">
        <f t="shared" si="8"/>
        <v>11.495503336234407</v>
      </c>
      <c r="K33" s="53">
        <f t="shared" si="7"/>
        <v>4.3469785575048734</v>
      </c>
      <c r="L33" s="54">
        <f t="shared" si="9"/>
        <v>7.1485247787295334</v>
      </c>
    </row>
    <row r="34" spans="1:12" ht="17.25" thickBot="1" x14ac:dyDescent="0.35">
      <c r="A34" s="139"/>
      <c r="B34" s="144"/>
      <c r="C34" s="19" t="s">
        <v>1</v>
      </c>
      <c r="D34" s="60">
        <v>3902</v>
      </c>
      <c r="E34" s="82">
        <v>13244</v>
      </c>
      <c r="F34" s="42">
        <f t="shared" si="3"/>
        <v>-70.537601932950764</v>
      </c>
      <c r="G34" s="70">
        <v>42994</v>
      </c>
      <c r="H34" s="91">
        <v>235068</v>
      </c>
      <c r="I34" s="42">
        <f t="shared" si="4"/>
        <v>-81.709973284326239</v>
      </c>
      <c r="J34" s="55">
        <f>D34/G34*100</f>
        <v>9.075684979299437</v>
      </c>
      <c r="K34" s="55">
        <f>E34/H34*100</f>
        <v>5.6341143839229506</v>
      </c>
      <c r="L34" s="56">
        <f>J34-K34</f>
        <v>3.4415705953764864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G40" sqref="G40"/>
    </sheetView>
  </sheetViews>
  <sheetFormatPr defaultRowHeight="16.5" x14ac:dyDescent="0.3"/>
  <sheetData>
    <row r="1" spans="1:12" ht="26.25" x14ac:dyDescent="0.3">
      <c r="A1" s="129" t="s">
        <v>45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4102</v>
      </c>
      <c r="E5" s="27">
        <f>E7+E29</f>
        <v>1159</v>
      </c>
      <c r="F5" s="34">
        <f t="shared" ref="F5:F6" si="0">(D5-E5)/E5*100</f>
        <v>253.92579810181192</v>
      </c>
      <c r="G5" s="75">
        <f>G7+G29</f>
        <v>70112</v>
      </c>
      <c r="H5" s="61">
        <v>29415</v>
      </c>
      <c r="I5" s="34">
        <f>(G5-H5)/H5*100</f>
        <v>138.35458099609045</v>
      </c>
      <c r="J5" s="43">
        <f t="shared" ref="J5:K20" si="1">D5/G5*100</f>
        <v>5.8506389776357821</v>
      </c>
      <c r="K5" s="43">
        <f t="shared" si="1"/>
        <v>3.9401665816760154</v>
      </c>
      <c r="L5" s="44">
        <f t="shared" ref="L5:L27" si="2">J5-K5</f>
        <v>1.9104723959597667</v>
      </c>
    </row>
    <row r="6" spans="1:12" x14ac:dyDescent="0.3">
      <c r="A6" s="135"/>
      <c r="B6" s="136"/>
      <c r="C6" s="12" t="s">
        <v>1</v>
      </c>
      <c r="D6" s="28">
        <f>D8+D30</f>
        <v>13612</v>
      </c>
      <c r="E6" s="29">
        <f>E8+E30</f>
        <v>179582</v>
      </c>
      <c r="F6" s="35">
        <f t="shared" si="0"/>
        <v>-92.420175741444027</v>
      </c>
      <c r="G6" s="76">
        <f>G8+G30</f>
        <v>268695</v>
      </c>
      <c r="H6" s="62">
        <v>2070832</v>
      </c>
      <c r="I6" s="35">
        <f>(G6-H6)/H6*100</f>
        <v>-87.024780378128213</v>
      </c>
      <c r="J6" s="45">
        <f t="shared" si="1"/>
        <v>5.065966988593015</v>
      </c>
      <c r="K6" s="45">
        <f>E6/H6*100</f>
        <v>8.6719733904054017</v>
      </c>
      <c r="L6" s="46">
        <f t="shared" si="2"/>
        <v>-3.6060064018123867</v>
      </c>
    </row>
    <row r="7" spans="1:12" ht="16.5" customHeight="1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1659</v>
      </c>
      <c r="E7" s="31">
        <f>E9+E11+E13+E15+E17+E19+E21+E23+E25+E27</f>
        <v>649</v>
      </c>
      <c r="F7" s="36">
        <f>(D7-E7)/E7*100</f>
        <v>155.62403697996919</v>
      </c>
      <c r="G7" s="71">
        <f>G9+G11+G13+G15+G17+G19+G21+G23+G25+G27</f>
        <v>43874</v>
      </c>
      <c r="H7" s="99">
        <v>17116</v>
      </c>
      <c r="I7" s="36">
        <f>(G7-H7)/H7*100</f>
        <v>156.33325543351251</v>
      </c>
      <c r="J7" s="47">
        <f t="shared" si="1"/>
        <v>3.7812827642795277</v>
      </c>
      <c r="K7" s="47">
        <f t="shared" si="1"/>
        <v>3.7917737789203083</v>
      </c>
      <c r="L7" s="48">
        <f t="shared" si="2"/>
        <v>-1.0491014640780616E-2</v>
      </c>
    </row>
    <row r="8" spans="1:12" x14ac:dyDescent="0.3">
      <c r="A8" s="148"/>
      <c r="B8" s="141"/>
      <c r="C8" s="14" t="s">
        <v>1</v>
      </c>
      <c r="D8" s="32">
        <f>D10+D12+D14+D16+D18+D20+D22+D24+D26+D28</f>
        <v>5462</v>
      </c>
      <c r="E8" s="33">
        <f>E10+E12+E14+E16+E18+E20+E22+E24+E26+E28</f>
        <v>161428</v>
      </c>
      <c r="F8" s="37">
        <f>(D8-E8)/E8*100</f>
        <v>-96.616448199816645</v>
      </c>
      <c r="G8" s="72">
        <f>G10+G12+G14+G16+G18+G20+G22+G24+G26+G28</f>
        <v>163917</v>
      </c>
      <c r="H8" s="100">
        <v>1703201</v>
      </c>
      <c r="I8" s="37">
        <f>(G8-H8)/H8*100</f>
        <v>-90.375945058745259</v>
      </c>
      <c r="J8" s="49">
        <f t="shared" si="1"/>
        <v>3.3321742101185352</v>
      </c>
      <c r="K8" s="49">
        <f>E8/H8*100</f>
        <v>9.4779183431667793</v>
      </c>
      <c r="L8" s="50">
        <f t="shared" si="2"/>
        <v>-6.1457441330482441</v>
      </c>
    </row>
    <row r="9" spans="1:12" x14ac:dyDescent="0.3">
      <c r="A9" s="148"/>
      <c r="B9" s="150" t="s">
        <v>3</v>
      </c>
      <c r="C9" s="15" t="s">
        <v>0</v>
      </c>
      <c r="D9" s="81">
        <v>75</v>
      </c>
      <c r="E9" s="85">
        <v>46</v>
      </c>
      <c r="F9" s="38">
        <f t="shared" ref="F9:F34" si="3">(D9-E9)/E9*100</f>
        <v>63.04347826086957</v>
      </c>
      <c r="G9" s="89">
        <v>872</v>
      </c>
      <c r="H9" s="98" t="s">
        <v>46</v>
      </c>
      <c r="I9" s="38">
        <f>(G9-H9)/H9*100</f>
        <v>142.22222222222223</v>
      </c>
      <c r="J9" s="47">
        <f t="shared" si="1"/>
        <v>8.6009174311926611</v>
      </c>
      <c r="K9" s="47">
        <f t="shared" si="1"/>
        <v>12.777777777777777</v>
      </c>
      <c r="L9" s="48">
        <f t="shared" si="2"/>
        <v>-4.1768603465851157</v>
      </c>
    </row>
    <row r="10" spans="1:12" x14ac:dyDescent="0.3">
      <c r="A10" s="148"/>
      <c r="B10" s="145"/>
      <c r="C10" s="15" t="s">
        <v>1</v>
      </c>
      <c r="D10" s="59">
        <v>224</v>
      </c>
      <c r="E10" s="79">
        <v>7280</v>
      </c>
      <c r="F10" s="39">
        <f t="shared" si="3"/>
        <v>-96.92307692307692</v>
      </c>
      <c r="G10" s="77">
        <v>4839</v>
      </c>
      <c r="H10" s="94">
        <v>423875</v>
      </c>
      <c r="I10" s="39">
        <f t="shared" ref="I10:I34" si="4">(G10-H10)/H10*100</f>
        <v>-98.858389855499851</v>
      </c>
      <c r="J10" s="51">
        <f t="shared" si="1"/>
        <v>4.6290555899979333</v>
      </c>
      <c r="K10" s="51">
        <f>E10/H10*100</f>
        <v>1.7174874668239457</v>
      </c>
      <c r="L10" s="52">
        <f t="shared" si="2"/>
        <v>2.9115681231739874</v>
      </c>
    </row>
    <row r="11" spans="1:12" x14ac:dyDescent="0.3">
      <c r="A11" s="148"/>
      <c r="B11" s="145" t="s">
        <v>4</v>
      </c>
      <c r="C11" s="15" t="s">
        <v>0</v>
      </c>
      <c r="D11" s="58">
        <v>706</v>
      </c>
      <c r="E11" s="78">
        <v>276</v>
      </c>
      <c r="F11" s="38">
        <f t="shared" si="3"/>
        <v>155.79710144927537</v>
      </c>
      <c r="G11" s="69">
        <v>16830</v>
      </c>
      <c r="H11" s="57" t="s">
        <v>47</v>
      </c>
      <c r="I11" s="38">
        <f t="shared" si="4"/>
        <v>327.70012706480304</v>
      </c>
      <c r="J11" s="53">
        <f t="shared" si="1"/>
        <v>4.1948900772430182</v>
      </c>
      <c r="K11" s="53">
        <f t="shared" si="1"/>
        <v>7.0139771283354513</v>
      </c>
      <c r="L11" s="54">
        <f t="shared" si="2"/>
        <v>-2.8190870510924331</v>
      </c>
    </row>
    <row r="12" spans="1:12" x14ac:dyDescent="0.3">
      <c r="A12" s="148"/>
      <c r="B12" s="145"/>
      <c r="C12" s="15" t="s">
        <v>1</v>
      </c>
      <c r="D12" s="59">
        <v>2347</v>
      </c>
      <c r="E12" s="79">
        <v>98994</v>
      </c>
      <c r="F12" s="39">
        <f t="shared" si="3"/>
        <v>-97.629149241368168</v>
      </c>
      <c r="G12" s="77">
        <v>55138</v>
      </c>
      <c r="H12" s="94">
        <v>606297</v>
      </c>
      <c r="I12" s="39">
        <f t="shared" si="4"/>
        <v>-90.905777201602518</v>
      </c>
      <c r="J12" s="51">
        <f t="shared" si="1"/>
        <v>4.2565925496028143</v>
      </c>
      <c r="K12" s="51">
        <f t="shared" si="1"/>
        <v>16.327641403470576</v>
      </c>
      <c r="L12" s="52">
        <f t="shared" si="2"/>
        <v>-12.071048853867762</v>
      </c>
    </row>
    <row r="13" spans="1:12" x14ac:dyDescent="0.3">
      <c r="A13" s="148"/>
      <c r="B13" s="145" t="s">
        <v>5</v>
      </c>
      <c r="C13" s="15" t="s">
        <v>0</v>
      </c>
      <c r="D13" s="58">
        <v>25</v>
      </c>
      <c r="E13" s="78">
        <v>10</v>
      </c>
      <c r="F13" s="38">
        <f t="shared" si="3"/>
        <v>150</v>
      </c>
      <c r="G13" s="69">
        <v>38</v>
      </c>
      <c r="H13" s="101" t="s">
        <v>48</v>
      </c>
      <c r="I13" s="38">
        <f t="shared" si="4"/>
        <v>8.5714285714285712</v>
      </c>
      <c r="J13" s="53">
        <f t="shared" si="1"/>
        <v>65.789473684210535</v>
      </c>
      <c r="K13" s="53">
        <f t="shared" si="1"/>
        <v>28.571428571428569</v>
      </c>
      <c r="L13" s="54">
        <f t="shared" si="2"/>
        <v>37.218045112781965</v>
      </c>
    </row>
    <row r="14" spans="1:12" x14ac:dyDescent="0.3">
      <c r="A14" s="148"/>
      <c r="B14" s="145"/>
      <c r="C14" s="15" t="s">
        <v>1</v>
      </c>
      <c r="D14" s="59">
        <v>70</v>
      </c>
      <c r="E14" s="79">
        <v>9910</v>
      </c>
      <c r="F14" s="39">
        <f t="shared" si="3"/>
        <v>-99.2936427850656</v>
      </c>
      <c r="G14" s="77">
        <v>317</v>
      </c>
      <c r="H14" s="94">
        <v>88225</v>
      </c>
      <c r="I14" s="39">
        <f t="shared" si="4"/>
        <v>-99.640691413998297</v>
      </c>
      <c r="J14" s="51">
        <f t="shared" si="1"/>
        <v>22.082018927444793</v>
      </c>
      <c r="K14" s="51">
        <f t="shared" si="1"/>
        <v>11.232643808444319</v>
      </c>
      <c r="L14" s="52">
        <f t="shared" si="2"/>
        <v>10.849375119000474</v>
      </c>
    </row>
    <row r="15" spans="1:12" x14ac:dyDescent="0.3">
      <c r="A15" s="148"/>
      <c r="B15" s="145" t="s">
        <v>6</v>
      </c>
      <c r="C15" s="15" t="s">
        <v>0</v>
      </c>
      <c r="D15" s="58">
        <v>22</v>
      </c>
      <c r="E15" s="78">
        <v>32</v>
      </c>
      <c r="F15" s="38">
        <f t="shared" si="3"/>
        <v>-31.25</v>
      </c>
      <c r="G15" s="69">
        <v>278</v>
      </c>
      <c r="H15" s="101" t="s">
        <v>49</v>
      </c>
      <c r="I15" s="38">
        <f t="shared" si="4"/>
        <v>79.354838709677423</v>
      </c>
      <c r="J15" s="53">
        <f t="shared" si="1"/>
        <v>7.9136690647482011</v>
      </c>
      <c r="K15" s="53">
        <f t="shared" si="1"/>
        <v>20.64516129032258</v>
      </c>
      <c r="L15" s="54">
        <f t="shared" si="2"/>
        <v>-12.731492225574378</v>
      </c>
    </row>
    <row r="16" spans="1:12" x14ac:dyDescent="0.3">
      <c r="A16" s="148"/>
      <c r="B16" s="145"/>
      <c r="C16" s="15" t="s">
        <v>1</v>
      </c>
      <c r="D16" s="59">
        <v>99</v>
      </c>
      <c r="E16" s="79">
        <v>9847</v>
      </c>
      <c r="F16" s="39">
        <f t="shared" si="3"/>
        <v>-98.994617650045697</v>
      </c>
      <c r="G16" s="77">
        <v>1301</v>
      </c>
      <c r="H16" s="94">
        <v>164136</v>
      </c>
      <c r="I16" s="39">
        <f t="shared" si="4"/>
        <v>-99.207364624457767</v>
      </c>
      <c r="J16" s="51">
        <f t="shared" si="1"/>
        <v>7.609531129900077</v>
      </c>
      <c r="K16" s="51">
        <f t="shared" si="1"/>
        <v>5.9992932689964418</v>
      </c>
      <c r="L16" s="52">
        <f t="shared" si="2"/>
        <v>1.6102378609036352</v>
      </c>
    </row>
    <row r="17" spans="1:12" x14ac:dyDescent="0.3">
      <c r="A17" s="148"/>
      <c r="B17" s="145" t="s">
        <v>7</v>
      </c>
      <c r="C17" s="15" t="s">
        <v>0</v>
      </c>
      <c r="D17" s="58">
        <v>4</v>
      </c>
      <c r="E17" s="78">
        <v>9</v>
      </c>
      <c r="F17" s="38">
        <f t="shared" si="3"/>
        <v>-55.555555555555557</v>
      </c>
      <c r="G17" s="69">
        <v>101</v>
      </c>
      <c r="H17" s="101" t="s">
        <v>50</v>
      </c>
      <c r="I17" s="38">
        <f t="shared" si="4"/>
        <v>110.41666666666667</v>
      </c>
      <c r="J17" s="53">
        <f t="shared" si="1"/>
        <v>3.9603960396039604</v>
      </c>
      <c r="K17" s="53">
        <f t="shared" si="1"/>
        <v>18.75</v>
      </c>
      <c r="L17" s="54">
        <f t="shared" si="2"/>
        <v>-14.78960396039604</v>
      </c>
    </row>
    <row r="18" spans="1:12" x14ac:dyDescent="0.3">
      <c r="A18" s="148"/>
      <c r="B18" s="145"/>
      <c r="C18" s="15" t="s">
        <v>1</v>
      </c>
      <c r="D18" s="59">
        <v>4</v>
      </c>
      <c r="E18" s="79">
        <v>2262</v>
      </c>
      <c r="F18" s="39">
        <f t="shared" si="3"/>
        <v>-99.823165340406717</v>
      </c>
      <c r="G18" s="77">
        <v>362</v>
      </c>
      <c r="H18" s="94">
        <v>16914</v>
      </c>
      <c r="I18" s="39">
        <f t="shared" si="4"/>
        <v>-97.859761144613927</v>
      </c>
      <c r="J18" s="51">
        <f t="shared" si="1"/>
        <v>1.1049723756906076</v>
      </c>
      <c r="K18" s="51">
        <f t="shared" si="1"/>
        <v>13.373536715147216</v>
      </c>
      <c r="L18" s="52">
        <f t="shared" si="2"/>
        <v>-12.268564339456608</v>
      </c>
    </row>
    <row r="19" spans="1:12" x14ac:dyDescent="0.3">
      <c r="A19" s="148"/>
      <c r="B19" s="145" t="s">
        <v>17</v>
      </c>
      <c r="C19" s="15" t="s">
        <v>0</v>
      </c>
      <c r="D19" s="58">
        <v>71</v>
      </c>
      <c r="E19" s="78">
        <v>19</v>
      </c>
      <c r="F19" s="38">
        <f t="shared" si="3"/>
        <v>273.68421052631578</v>
      </c>
      <c r="G19" s="69">
        <v>252</v>
      </c>
      <c r="H19" s="101" t="s">
        <v>51</v>
      </c>
      <c r="I19" s="38">
        <f t="shared" si="4"/>
        <v>65.789473684210535</v>
      </c>
      <c r="J19" s="53">
        <f t="shared" si="1"/>
        <v>28.174603174603174</v>
      </c>
      <c r="K19" s="53">
        <f t="shared" si="1"/>
        <v>12.5</v>
      </c>
      <c r="L19" s="54">
        <f t="shared" si="2"/>
        <v>15.674603174603174</v>
      </c>
    </row>
    <row r="20" spans="1:12" x14ac:dyDescent="0.3">
      <c r="A20" s="148"/>
      <c r="B20" s="145"/>
      <c r="C20" s="15" t="s">
        <v>1</v>
      </c>
      <c r="D20" s="59">
        <v>241</v>
      </c>
      <c r="E20" s="79">
        <v>8904</v>
      </c>
      <c r="F20" s="39">
        <f t="shared" si="3"/>
        <v>-97.293351302785268</v>
      </c>
      <c r="G20" s="77">
        <v>1216</v>
      </c>
      <c r="H20" s="94">
        <v>47132</v>
      </c>
      <c r="I20" s="39">
        <f t="shared" si="4"/>
        <v>-97.420011881524232</v>
      </c>
      <c r="J20" s="51">
        <f t="shared" si="1"/>
        <v>19.819078947368421</v>
      </c>
      <c r="K20" s="51">
        <f t="shared" si="1"/>
        <v>18.891623525417973</v>
      </c>
      <c r="L20" s="52">
        <f t="shared" si="2"/>
        <v>0.92745542195044806</v>
      </c>
    </row>
    <row r="21" spans="1:12" x14ac:dyDescent="0.3">
      <c r="A21" s="148"/>
      <c r="B21" s="145" t="s">
        <v>18</v>
      </c>
      <c r="C21" s="15" t="s">
        <v>0</v>
      </c>
      <c r="D21" s="58">
        <v>56</v>
      </c>
      <c r="E21" s="78">
        <v>41</v>
      </c>
      <c r="F21" s="38">
        <f t="shared" si="3"/>
        <v>36.585365853658537</v>
      </c>
      <c r="G21" s="69">
        <v>3680</v>
      </c>
      <c r="H21" s="57" t="s">
        <v>52</v>
      </c>
      <c r="I21" s="38">
        <f t="shared" si="4"/>
        <v>97.424892703862668</v>
      </c>
      <c r="J21" s="53">
        <f t="shared" ref="J21:K27" si="5">D21/G21*100</f>
        <v>1.5217391304347827</v>
      </c>
      <c r="K21" s="53">
        <f t="shared" si="5"/>
        <v>2.1995708154506439</v>
      </c>
      <c r="L21" s="54">
        <f t="shared" si="2"/>
        <v>-0.67783168501586122</v>
      </c>
    </row>
    <row r="22" spans="1:12" x14ac:dyDescent="0.3">
      <c r="A22" s="148"/>
      <c r="B22" s="145"/>
      <c r="C22" s="15" t="s">
        <v>1</v>
      </c>
      <c r="D22" s="59">
        <v>153</v>
      </c>
      <c r="E22" s="79">
        <v>3852</v>
      </c>
      <c r="F22" s="39">
        <f t="shared" si="3"/>
        <v>-96.028037383177562</v>
      </c>
      <c r="G22" s="77">
        <v>14009</v>
      </c>
      <c r="H22" s="94">
        <v>40867</v>
      </c>
      <c r="I22" s="39">
        <f t="shared" si="4"/>
        <v>-65.720507989331239</v>
      </c>
      <c r="J22" s="51">
        <f t="shared" si="5"/>
        <v>1.092155043186523</v>
      </c>
      <c r="K22" s="51">
        <f t="shared" si="5"/>
        <v>9.4256979959380427</v>
      </c>
      <c r="L22" s="52">
        <f t="shared" si="2"/>
        <v>-8.3335429527515199</v>
      </c>
    </row>
    <row r="23" spans="1:12" x14ac:dyDescent="0.3">
      <c r="A23" s="148"/>
      <c r="B23" s="145" t="s">
        <v>8</v>
      </c>
      <c r="C23" s="15" t="s">
        <v>0</v>
      </c>
      <c r="D23" s="58">
        <v>64</v>
      </c>
      <c r="E23" s="78">
        <v>57</v>
      </c>
      <c r="F23" s="38">
        <f t="shared" si="3"/>
        <v>12.280701754385964</v>
      </c>
      <c r="G23" s="69">
        <v>1349</v>
      </c>
      <c r="H23" s="57" t="s">
        <v>53</v>
      </c>
      <c r="I23" s="38">
        <f t="shared" si="4"/>
        <v>-79.551311202061541</v>
      </c>
      <c r="J23" s="53">
        <f t="shared" si="5"/>
        <v>4.7442550037064493</v>
      </c>
      <c r="K23" s="53">
        <f t="shared" si="5"/>
        <v>0.86402910413824474</v>
      </c>
      <c r="L23" s="54">
        <f t="shared" si="2"/>
        <v>3.8802258995682046</v>
      </c>
    </row>
    <row r="24" spans="1:12" x14ac:dyDescent="0.3">
      <c r="A24" s="148"/>
      <c r="B24" s="145"/>
      <c r="C24" s="15" t="s">
        <v>1</v>
      </c>
      <c r="D24" s="59">
        <v>131</v>
      </c>
      <c r="E24" s="79">
        <v>3816</v>
      </c>
      <c r="F24" s="39">
        <f t="shared" si="3"/>
        <v>-96.567085953878404</v>
      </c>
      <c r="G24" s="77">
        <v>6207</v>
      </c>
      <c r="H24" s="94">
        <v>71190</v>
      </c>
      <c r="I24" s="39">
        <f t="shared" si="4"/>
        <v>-91.281078803202703</v>
      </c>
      <c r="J24" s="51">
        <f t="shared" si="5"/>
        <v>2.1105203802158852</v>
      </c>
      <c r="K24" s="51">
        <f t="shared" si="5"/>
        <v>5.3603034134007581</v>
      </c>
      <c r="L24" s="52">
        <f t="shared" si="2"/>
        <v>-3.2497830331848729</v>
      </c>
    </row>
    <row r="25" spans="1:12" x14ac:dyDescent="0.3">
      <c r="A25" s="148"/>
      <c r="B25" s="145" t="s">
        <v>9</v>
      </c>
      <c r="C25" s="15" t="s">
        <v>0</v>
      </c>
      <c r="D25" s="58">
        <v>17</v>
      </c>
      <c r="E25" s="78">
        <v>42</v>
      </c>
      <c r="F25" s="38">
        <f t="shared" si="3"/>
        <v>-59.523809523809526</v>
      </c>
      <c r="G25" s="69">
        <v>505</v>
      </c>
      <c r="H25" s="57" t="s">
        <v>54</v>
      </c>
      <c r="I25" s="38">
        <f t="shared" si="4"/>
        <v>68.896321070234109</v>
      </c>
      <c r="J25" s="53">
        <f t="shared" si="5"/>
        <v>3.3663366336633667</v>
      </c>
      <c r="K25" s="53">
        <f t="shared" si="5"/>
        <v>14.046822742474916</v>
      </c>
      <c r="L25" s="54">
        <f t="shared" si="2"/>
        <v>-10.68048610881155</v>
      </c>
    </row>
    <row r="26" spans="1:12" x14ac:dyDescent="0.3">
      <c r="A26" s="148"/>
      <c r="B26" s="145"/>
      <c r="C26" s="15" t="s">
        <v>1</v>
      </c>
      <c r="D26" s="59">
        <v>96</v>
      </c>
      <c r="E26" s="79">
        <v>10380</v>
      </c>
      <c r="F26" s="39">
        <f t="shared" si="3"/>
        <v>-99.075144508670519</v>
      </c>
      <c r="G26" s="77">
        <v>2012</v>
      </c>
      <c r="H26" s="92">
        <v>72913</v>
      </c>
      <c r="I26" s="39">
        <f t="shared" si="4"/>
        <v>-97.240546953218228</v>
      </c>
      <c r="J26" s="51">
        <f t="shared" si="5"/>
        <v>4.7713717693836974</v>
      </c>
      <c r="K26" s="51">
        <f t="shared" si="5"/>
        <v>14.236144446120718</v>
      </c>
      <c r="L26" s="52">
        <f t="shared" si="2"/>
        <v>-9.4647726767370202</v>
      </c>
    </row>
    <row r="27" spans="1:12" x14ac:dyDescent="0.3">
      <c r="A27" s="148"/>
      <c r="B27" s="145" t="s">
        <v>10</v>
      </c>
      <c r="C27" s="15" t="s">
        <v>0</v>
      </c>
      <c r="D27" s="58">
        <v>619</v>
      </c>
      <c r="E27" s="78">
        <v>117</v>
      </c>
      <c r="F27" s="38">
        <f t="shared" si="3"/>
        <v>429.05982905982904</v>
      </c>
      <c r="G27" s="68">
        <v>19969</v>
      </c>
      <c r="H27" s="87">
        <v>3671</v>
      </c>
      <c r="I27" s="38">
        <f t="shared" si="4"/>
        <v>443.96622173794606</v>
      </c>
      <c r="J27" s="53">
        <f t="shared" si="5"/>
        <v>3.0998046972807853</v>
      </c>
      <c r="K27" s="53">
        <f t="shared" si="5"/>
        <v>3.1871424679923726</v>
      </c>
      <c r="L27" s="54">
        <f t="shared" si="2"/>
        <v>-8.7337770711587215E-2</v>
      </c>
    </row>
    <row r="28" spans="1:12" x14ac:dyDescent="0.3">
      <c r="A28" s="149"/>
      <c r="B28" s="146"/>
      <c r="C28" s="14" t="s">
        <v>1</v>
      </c>
      <c r="D28" s="65">
        <v>2097</v>
      </c>
      <c r="E28" s="80">
        <v>6183</v>
      </c>
      <c r="F28" s="37">
        <f t="shared" si="3"/>
        <v>-66.084425036390101</v>
      </c>
      <c r="G28" s="90">
        <v>78516</v>
      </c>
      <c r="H28" s="97">
        <v>171652</v>
      </c>
      <c r="I28" s="37">
        <f t="shared" si="4"/>
        <v>-54.258616270127938</v>
      </c>
      <c r="J28" s="49">
        <f>D28/G28*100</f>
        <v>2.6707932141219621</v>
      </c>
      <c r="K28" s="49">
        <f>E28/H28*100</f>
        <v>3.6020553212313282</v>
      </c>
      <c r="L28" s="50">
        <f>J28-K28</f>
        <v>-0.93126210710936608</v>
      </c>
    </row>
    <row r="29" spans="1:12" ht="16.5" customHeight="1" x14ac:dyDescent="0.3">
      <c r="A29" s="137" t="s">
        <v>19</v>
      </c>
      <c r="B29" s="140" t="s">
        <v>2</v>
      </c>
      <c r="C29" s="16" t="s">
        <v>0</v>
      </c>
      <c r="D29" s="30">
        <f>D31+D33</f>
        <v>2443</v>
      </c>
      <c r="E29" s="31">
        <f>E31+E33</f>
        <v>510</v>
      </c>
      <c r="F29" s="40">
        <f t="shared" si="3"/>
        <v>379.01960784313724</v>
      </c>
      <c r="G29" s="73">
        <v>26238</v>
      </c>
      <c r="H29" s="95">
        <v>12299</v>
      </c>
      <c r="I29" s="36">
        <f t="shared" si="4"/>
        <v>113.33441743231157</v>
      </c>
      <c r="J29" s="47">
        <f>D29/G29*100</f>
        <v>9.3109230886500498</v>
      </c>
      <c r="K29" s="47">
        <f t="shared" ref="K29" si="6">E29/H29*100</f>
        <v>4.1466785917554274</v>
      </c>
      <c r="L29" s="48">
        <f>J29-K29</f>
        <v>5.1642444968946224</v>
      </c>
    </row>
    <row r="30" spans="1:12" x14ac:dyDescent="0.3">
      <c r="A30" s="138"/>
      <c r="B30" s="141"/>
      <c r="C30" s="17" t="s">
        <v>1</v>
      </c>
      <c r="D30" s="32">
        <f>D32+D34</f>
        <v>8150</v>
      </c>
      <c r="E30" s="33">
        <f>E32+E34</f>
        <v>18154</v>
      </c>
      <c r="F30" s="41">
        <f t="shared" si="3"/>
        <v>-55.106312658367308</v>
      </c>
      <c r="G30" s="74">
        <v>104778</v>
      </c>
      <c r="H30" s="96">
        <v>367631</v>
      </c>
      <c r="I30" s="37">
        <f t="shared" si="4"/>
        <v>-71.499139082395118</v>
      </c>
      <c r="J30" s="49">
        <f>D30/G30*100</f>
        <v>7.7783504170722857</v>
      </c>
      <c r="K30" s="49">
        <f>E30/H30*100</f>
        <v>4.9381036963694571</v>
      </c>
      <c r="L30" s="50">
        <f>J30-K30</f>
        <v>2.8402467207028286</v>
      </c>
    </row>
    <row r="31" spans="1:12" x14ac:dyDescent="0.3">
      <c r="A31" s="138"/>
      <c r="B31" s="142" t="s">
        <v>11</v>
      </c>
      <c r="C31" s="18" t="s">
        <v>0</v>
      </c>
      <c r="D31" s="81">
        <v>771</v>
      </c>
      <c r="E31" s="85">
        <v>121</v>
      </c>
      <c r="F31" s="38">
        <f t="shared" si="3"/>
        <v>537.19008264462809</v>
      </c>
      <c r="G31" s="89">
        <v>12944</v>
      </c>
      <c r="H31" s="98" t="s">
        <v>55</v>
      </c>
      <c r="I31" s="38">
        <f t="shared" si="4"/>
        <v>101.7141966651083</v>
      </c>
      <c r="J31" s="47">
        <f>D31/G31*100</f>
        <v>5.9564276885043261</v>
      </c>
      <c r="K31" s="47">
        <f t="shared" ref="K31:K33" si="7">E31/H31*100</f>
        <v>1.8856163316191368</v>
      </c>
      <c r="L31" s="48">
        <f>J31-K31</f>
        <v>4.0708113568851889</v>
      </c>
    </row>
    <row r="32" spans="1:12" x14ac:dyDescent="0.3">
      <c r="A32" s="138"/>
      <c r="B32" s="143"/>
      <c r="C32" s="18" t="s">
        <v>1</v>
      </c>
      <c r="D32" s="59">
        <v>2576</v>
      </c>
      <c r="E32" s="79">
        <v>4521</v>
      </c>
      <c r="F32" s="39">
        <f t="shared" si="3"/>
        <v>-43.021455430214559</v>
      </c>
      <c r="G32" s="77">
        <v>48490</v>
      </c>
      <c r="H32" s="92">
        <v>126681</v>
      </c>
      <c r="I32" s="39">
        <f t="shared" si="4"/>
        <v>-61.72275242538344</v>
      </c>
      <c r="J32" s="51">
        <f t="shared" ref="J32:J33" si="8">D32/G32*100</f>
        <v>5.312435553722417</v>
      </c>
      <c r="K32" s="51">
        <f t="shared" si="7"/>
        <v>3.5688066876642908</v>
      </c>
      <c r="L32" s="52">
        <f t="shared" ref="L32:L33" si="9">J32-K32</f>
        <v>1.7436288660581263</v>
      </c>
    </row>
    <row r="33" spans="1:12" x14ac:dyDescent="0.3">
      <c r="A33" s="138"/>
      <c r="B33" s="143" t="s">
        <v>10</v>
      </c>
      <c r="C33" s="18" t="s">
        <v>0</v>
      </c>
      <c r="D33" s="58">
        <v>1672</v>
      </c>
      <c r="E33" s="78">
        <v>389</v>
      </c>
      <c r="F33" s="38">
        <f t="shared" si="3"/>
        <v>329.82005141388174</v>
      </c>
      <c r="G33" s="68">
        <v>13294</v>
      </c>
      <c r="H33" s="87">
        <v>5882</v>
      </c>
      <c r="I33" s="38">
        <f t="shared" si="4"/>
        <v>126.01156069364161</v>
      </c>
      <c r="J33" s="53">
        <f t="shared" si="8"/>
        <v>12.57710245223409</v>
      </c>
      <c r="K33" s="53">
        <f t="shared" si="7"/>
        <v>6.6133968038082287</v>
      </c>
      <c r="L33" s="54">
        <f t="shared" si="9"/>
        <v>5.9637056484258615</v>
      </c>
    </row>
    <row r="34" spans="1:12" ht="17.25" thickBot="1" x14ac:dyDescent="0.35">
      <c r="A34" s="139"/>
      <c r="B34" s="144"/>
      <c r="C34" s="19" t="s">
        <v>1</v>
      </c>
      <c r="D34" s="60">
        <v>5574</v>
      </c>
      <c r="E34" s="82">
        <v>13633</v>
      </c>
      <c r="F34" s="42">
        <f t="shared" si="3"/>
        <v>-59.113914765642193</v>
      </c>
      <c r="G34" s="70">
        <v>56288</v>
      </c>
      <c r="H34" s="91">
        <v>240950</v>
      </c>
      <c r="I34" s="42">
        <f t="shared" si="4"/>
        <v>-76.63913675036315</v>
      </c>
      <c r="J34" s="55">
        <f>D34/G34*100</f>
        <v>9.902643547470154</v>
      </c>
      <c r="K34" s="55">
        <f>E34/H34*100</f>
        <v>5.6580203361693293</v>
      </c>
      <c r="L34" s="56">
        <f>J34-K34</f>
        <v>4.2446232113008247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6" workbookViewId="0">
      <selection sqref="A1:L34"/>
    </sheetView>
  </sheetViews>
  <sheetFormatPr defaultRowHeight="16.5" x14ac:dyDescent="0.3"/>
  <sheetData>
    <row r="1" spans="1:12" ht="26.25" x14ac:dyDescent="0.3">
      <c r="A1" s="129" t="s">
        <v>56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4084</v>
      </c>
      <c r="E5" s="27">
        <f>E7+E29</f>
        <v>2486</v>
      </c>
      <c r="F5" s="34">
        <f t="shared" ref="F5:F6" si="0">(D5-E5)/E5*100</f>
        <v>64.279967819790826</v>
      </c>
      <c r="G5" s="61">
        <v>74463</v>
      </c>
      <c r="H5" s="61">
        <v>30861</v>
      </c>
      <c r="I5" s="34">
        <f>(G5-H5)/H5*100</f>
        <v>141.28511713813552</v>
      </c>
      <c r="J5" s="43">
        <f t="shared" ref="J5:K20" si="1">D5/G5*100</f>
        <v>5.4846030914682462</v>
      </c>
      <c r="K5" s="43">
        <f t="shared" si="1"/>
        <v>8.0554745471630849</v>
      </c>
      <c r="L5" s="44">
        <f t="shared" ref="L5:L27" si="2">J5-K5</f>
        <v>-2.5708714556948387</v>
      </c>
    </row>
    <row r="6" spans="1:12" x14ac:dyDescent="0.3">
      <c r="A6" s="135"/>
      <c r="B6" s="136"/>
      <c r="C6" s="12" t="s">
        <v>1</v>
      </c>
      <c r="D6" s="28">
        <f>D8+D30</f>
        <v>17696</v>
      </c>
      <c r="E6" s="29">
        <f>E8+E30</f>
        <v>182068</v>
      </c>
      <c r="F6" s="35">
        <f t="shared" si="0"/>
        <v>-90.280554518092131</v>
      </c>
      <c r="G6" s="62">
        <v>343158</v>
      </c>
      <c r="H6" s="62">
        <v>2101693</v>
      </c>
      <c r="I6" s="35">
        <f>(G6-H6)/H6*100</f>
        <v>-83.672306088472482</v>
      </c>
      <c r="J6" s="45">
        <f t="shared" si="1"/>
        <v>5.1568082341079036</v>
      </c>
      <c r="K6" s="45">
        <f>E6/H6*100</f>
        <v>8.6629207976616946</v>
      </c>
      <c r="L6" s="46">
        <f t="shared" si="2"/>
        <v>-3.5061125635537911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1606</v>
      </c>
      <c r="E7" s="31">
        <f>E9+E11+E13+E15+E17+E19+E21+E23+E25+E27</f>
        <v>1352</v>
      </c>
      <c r="F7" s="36">
        <f>(D7-E7)/E7*100</f>
        <v>18.786982248520708</v>
      </c>
      <c r="G7" s="66">
        <v>42514</v>
      </c>
      <c r="H7" s="99">
        <v>13302</v>
      </c>
      <c r="I7" s="36">
        <f>(G7-H7)/H7*100</f>
        <v>219.60607427454519</v>
      </c>
      <c r="J7" s="47">
        <f t="shared" si="1"/>
        <v>3.7775791503975165</v>
      </c>
      <c r="K7" s="47">
        <f t="shared" si="1"/>
        <v>10.163885130055631</v>
      </c>
      <c r="L7" s="48">
        <f t="shared" si="2"/>
        <v>-6.3863059796581148</v>
      </c>
    </row>
    <row r="8" spans="1:12" x14ac:dyDescent="0.3">
      <c r="A8" s="148"/>
      <c r="B8" s="141"/>
      <c r="C8" s="14" t="s">
        <v>1</v>
      </c>
      <c r="D8" s="32">
        <f>D10+D12+D14+D16+D18+D20+D22+D24+D26+D28</f>
        <v>7068</v>
      </c>
      <c r="E8" s="33">
        <f>E10+E12+E14+E16+E18+E20+E22+E24+E26+E28</f>
        <v>162780</v>
      </c>
      <c r="F8" s="37">
        <f>(D8-E8)/E8*100</f>
        <v>-95.657943236269816</v>
      </c>
      <c r="G8" s="109">
        <v>206431</v>
      </c>
      <c r="H8" s="100">
        <v>1716503</v>
      </c>
      <c r="I8" s="37">
        <f>(G8-H8)/H8*100</f>
        <v>-87.973746623221743</v>
      </c>
      <c r="J8" s="49">
        <f t="shared" si="1"/>
        <v>3.4239043554504898</v>
      </c>
      <c r="K8" s="49">
        <f>E8/H8*100</f>
        <v>9.4832342267971566</v>
      </c>
      <c r="L8" s="50">
        <f t="shared" si="2"/>
        <v>-6.0593298713466668</v>
      </c>
    </row>
    <row r="9" spans="1:12" x14ac:dyDescent="0.3">
      <c r="A9" s="148"/>
      <c r="B9" s="150" t="s">
        <v>3</v>
      </c>
      <c r="C9" s="15" t="s">
        <v>0</v>
      </c>
      <c r="D9" s="81">
        <v>82</v>
      </c>
      <c r="E9" s="85">
        <v>30</v>
      </c>
      <c r="F9" s="38">
        <f t="shared" ref="F9:F34" si="3">(D9-E9)/E9*100</f>
        <v>173.33333333333334</v>
      </c>
      <c r="G9" s="108">
        <v>1403</v>
      </c>
      <c r="H9" s="57">
        <v>413</v>
      </c>
      <c r="I9" s="38">
        <f>(G9-H9)/H9*100</f>
        <v>239.70944309927361</v>
      </c>
      <c r="J9" s="47">
        <f t="shared" si="1"/>
        <v>5.8446186742694231</v>
      </c>
      <c r="K9" s="47">
        <f t="shared" si="1"/>
        <v>7.2639225181598057</v>
      </c>
      <c r="L9" s="48">
        <f t="shared" si="2"/>
        <v>-1.4193038438903827</v>
      </c>
    </row>
    <row r="10" spans="1:12" x14ac:dyDescent="0.3">
      <c r="A10" s="148"/>
      <c r="B10" s="145"/>
      <c r="C10" s="15" t="s">
        <v>1</v>
      </c>
      <c r="D10" s="59">
        <v>306</v>
      </c>
      <c r="E10" s="79">
        <v>7310</v>
      </c>
      <c r="F10" s="39">
        <f t="shared" si="3"/>
        <v>-95.813953488372093</v>
      </c>
      <c r="G10" s="103">
        <v>6242</v>
      </c>
      <c r="H10" s="94">
        <v>424288</v>
      </c>
      <c r="I10" s="39">
        <f t="shared" ref="I10:I34" si="4">(G10-H10)/H10*100</f>
        <v>-98.528829474319338</v>
      </c>
      <c r="J10" s="51">
        <f t="shared" si="1"/>
        <v>4.9022749118872158</v>
      </c>
      <c r="K10" s="51">
        <f>E10/H10*100</f>
        <v>1.7228863413530433</v>
      </c>
      <c r="L10" s="52">
        <f t="shared" si="2"/>
        <v>3.1793885705341722</v>
      </c>
    </row>
    <row r="11" spans="1:12" x14ac:dyDescent="0.3">
      <c r="A11" s="148"/>
      <c r="B11" s="145" t="s">
        <v>4</v>
      </c>
      <c r="C11" s="15" t="s">
        <v>0</v>
      </c>
      <c r="D11" s="58">
        <v>770</v>
      </c>
      <c r="E11" s="78">
        <v>431</v>
      </c>
      <c r="F11" s="38">
        <f t="shared" si="3"/>
        <v>78.654292343387468</v>
      </c>
      <c r="G11" s="102">
        <v>14221</v>
      </c>
      <c r="H11" s="57">
        <v>5124</v>
      </c>
      <c r="I11" s="38">
        <f t="shared" si="4"/>
        <v>177.53708040593287</v>
      </c>
      <c r="J11" s="53">
        <f t="shared" si="1"/>
        <v>5.4145278109837562</v>
      </c>
      <c r="K11" s="53">
        <f t="shared" si="1"/>
        <v>8.4113973458235751</v>
      </c>
      <c r="L11" s="54">
        <f t="shared" si="2"/>
        <v>-2.9968695348398189</v>
      </c>
    </row>
    <row r="12" spans="1:12" x14ac:dyDescent="0.3">
      <c r="A12" s="148"/>
      <c r="B12" s="145"/>
      <c r="C12" s="15" t="s">
        <v>1</v>
      </c>
      <c r="D12" s="59">
        <v>3117</v>
      </c>
      <c r="E12" s="79">
        <v>99425</v>
      </c>
      <c r="F12" s="39">
        <f t="shared" si="3"/>
        <v>-96.864973598189579</v>
      </c>
      <c r="G12" s="107">
        <v>69359</v>
      </c>
      <c r="H12" s="94">
        <v>611421</v>
      </c>
      <c r="I12" s="39">
        <f t="shared" si="4"/>
        <v>-88.656097844202279</v>
      </c>
      <c r="J12" s="51">
        <f t="shared" si="1"/>
        <v>4.4940094292016894</v>
      </c>
      <c r="K12" s="51">
        <f t="shared" si="1"/>
        <v>16.261299497400319</v>
      </c>
      <c r="L12" s="52">
        <f t="shared" si="2"/>
        <v>-11.76729006819863</v>
      </c>
    </row>
    <row r="13" spans="1:12" x14ac:dyDescent="0.3">
      <c r="A13" s="148"/>
      <c r="B13" s="145" t="s">
        <v>5</v>
      </c>
      <c r="C13" s="15" t="s">
        <v>0</v>
      </c>
      <c r="D13" s="58">
        <v>21</v>
      </c>
      <c r="E13" s="78">
        <v>40</v>
      </c>
      <c r="F13" s="38">
        <f t="shared" si="3"/>
        <v>-47.5</v>
      </c>
      <c r="G13" s="102">
        <v>95</v>
      </c>
      <c r="H13" s="101">
        <v>24</v>
      </c>
      <c r="I13" s="38">
        <f t="shared" si="4"/>
        <v>295.83333333333337</v>
      </c>
      <c r="J13" s="53">
        <f t="shared" si="1"/>
        <v>22.105263157894736</v>
      </c>
      <c r="K13" s="53">
        <f t="shared" si="1"/>
        <v>166.66666666666669</v>
      </c>
      <c r="L13" s="54">
        <f t="shared" si="2"/>
        <v>-144.56140350877195</v>
      </c>
    </row>
    <row r="14" spans="1:12" x14ac:dyDescent="0.3">
      <c r="A14" s="148"/>
      <c r="B14" s="145"/>
      <c r="C14" s="15" t="s">
        <v>1</v>
      </c>
      <c r="D14" s="59">
        <v>91</v>
      </c>
      <c r="E14" s="79">
        <v>9950</v>
      </c>
      <c r="F14" s="39">
        <f t="shared" si="3"/>
        <v>-99.085427135678401</v>
      </c>
      <c r="G14" s="107">
        <v>412</v>
      </c>
      <c r="H14" s="94">
        <v>88249</v>
      </c>
      <c r="I14" s="39">
        <f t="shared" si="4"/>
        <v>-99.533139185713154</v>
      </c>
      <c r="J14" s="51">
        <f t="shared" si="1"/>
        <v>22.087378640776699</v>
      </c>
      <c r="K14" s="51">
        <f t="shared" si="1"/>
        <v>11.274915296490612</v>
      </c>
      <c r="L14" s="52">
        <f t="shared" si="2"/>
        <v>10.812463344286087</v>
      </c>
    </row>
    <row r="15" spans="1:12" x14ac:dyDescent="0.3">
      <c r="A15" s="148"/>
      <c r="B15" s="145" t="s">
        <v>6</v>
      </c>
      <c r="C15" s="15" t="s">
        <v>0</v>
      </c>
      <c r="D15" s="58">
        <v>41</v>
      </c>
      <c r="E15" s="78">
        <v>47</v>
      </c>
      <c r="F15" s="38">
        <f t="shared" si="3"/>
        <v>-12.76595744680851</v>
      </c>
      <c r="G15" s="102">
        <v>349</v>
      </c>
      <c r="H15" s="101">
        <v>189</v>
      </c>
      <c r="I15" s="38">
        <f t="shared" si="4"/>
        <v>84.656084656084658</v>
      </c>
      <c r="J15" s="53">
        <f t="shared" si="1"/>
        <v>11.74785100286533</v>
      </c>
      <c r="K15" s="53">
        <f t="shared" si="1"/>
        <v>24.867724867724867</v>
      </c>
      <c r="L15" s="54">
        <f t="shared" si="2"/>
        <v>-13.119873864859537</v>
      </c>
    </row>
    <row r="16" spans="1:12" x14ac:dyDescent="0.3">
      <c r="A16" s="148"/>
      <c r="B16" s="145"/>
      <c r="C16" s="15" t="s">
        <v>1</v>
      </c>
      <c r="D16" s="59">
        <v>140</v>
      </c>
      <c r="E16" s="79">
        <v>9894</v>
      </c>
      <c r="F16" s="39">
        <f t="shared" si="3"/>
        <v>-98.585001010713569</v>
      </c>
      <c r="G16" s="103">
        <v>1650</v>
      </c>
      <c r="H16" s="94">
        <v>164325</v>
      </c>
      <c r="I16" s="39">
        <f t="shared" si="4"/>
        <v>-98.995892286627111</v>
      </c>
      <c r="J16" s="51">
        <f t="shared" si="1"/>
        <v>8.4848484848484862</v>
      </c>
      <c r="K16" s="51">
        <f t="shared" si="1"/>
        <v>6.0209949794614328</v>
      </c>
      <c r="L16" s="52">
        <f t="shared" si="2"/>
        <v>2.4638535053870534</v>
      </c>
    </row>
    <row r="17" spans="1:12" x14ac:dyDescent="0.3">
      <c r="A17" s="148"/>
      <c r="B17" s="145" t="s">
        <v>7</v>
      </c>
      <c r="C17" s="15" t="s">
        <v>0</v>
      </c>
      <c r="D17" s="58">
        <v>17</v>
      </c>
      <c r="E17" s="78">
        <v>75</v>
      </c>
      <c r="F17" s="38">
        <f t="shared" si="3"/>
        <v>-77.333333333333329</v>
      </c>
      <c r="G17" s="102">
        <v>77</v>
      </c>
      <c r="H17" s="101">
        <v>49</v>
      </c>
      <c r="I17" s="38">
        <f t="shared" si="4"/>
        <v>57.142857142857139</v>
      </c>
      <c r="J17" s="53">
        <f t="shared" si="1"/>
        <v>22.077922077922079</v>
      </c>
      <c r="K17" s="53">
        <f t="shared" si="1"/>
        <v>153.0612244897959</v>
      </c>
      <c r="L17" s="54">
        <f t="shared" si="2"/>
        <v>-130.98330241187384</v>
      </c>
    </row>
    <row r="18" spans="1:12" x14ac:dyDescent="0.3">
      <c r="A18" s="148"/>
      <c r="B18" s="145"/>
      <c r="C18" s="15" t="s">
        <v>1</v>
      </c>
      <c r="D18" s="59">
        <v>21</v>
      </c>
      <c r="E18" s="79">
        <v>2337</v>
      </c>
      <c r="F18" s="39">
        <f t="shared" si="3"/>
        <v>-99.101412066752246</v>
      </c>
      <c r="G18" s="103">
        <v>439</v>
      </c>
      <c r="H18" s="94">
        <v>16963</v>
      </c>
      <c r="I18" s="39">
        <f t="shared" si="4"/>
        <v>-97.412014384248067</v>
      </c>
      <c r="J18" s="51">
        <f t="shared" si="1"/>
        <v>4.7835990888382689</v>
      </c>
      <c r="K18" s="51">
        <f t="shared" si="1"/>
        <v>13.777044154925425</v>
      </c>
      <c r="L18" s="52">
        <f t="shared" si="2"/>
        <v>-8.9934450660871565</v>
      </c>
    </row>
    <row r="19" spans="1:12" x14ac:dyDescent="0.3">
      <c r="A19" s="148"/>
      <c r="B19" s="145" t="s">
        <v>17</v>
      </c>
      <c r="C19" s="15" t="s">
        <v>0</v>
      </c>
      <c r="D19" s="58">
        <v>44</v>
      </c>
      <c r="E19" s="78">
        <v>108</v>
      </c>
      <c r="F19" s="38">
        <f t="shared" si="3"/>
        <v>-59.259259259259252</v>
      </c>
      <c r="G19" s="102">
        <v>253</v>
      </c>
      <c r="H19" s="101">
        <v>90</v>
      </c>
      <c r="I19" s="38">
        <f t="shared" si="4"/>
        <v>181.11111111111111</v>
      </c>
      <c r="J19" s="53">
        <f t="shared" si="1"/>
        <v>17.391304347826086</v>
      </c>
      <c r="K19" s="53">
        <f t="shared" si="1"/>
        <v>120</v>
      </c>
      <c r="L19" s="54">
        <f t="shared" si="2"/>
        <v>-102.60869565217391</v>
      </c>
    </row>
    <row r="20" spans="1:12" x14ac:dyDescent="0.3">
      <c r="A20" s="148"/>
      <c r="B20" s="145"/>
      <c r="C20" s="15" t="s">
        <v>1</v>
      </c>
      <c r="D20" s="59">
        <v>285</v>
      </c>
      <c r="E20" s="79">
        <v>9012</v>
      </c>
      <c r="F20" s="39">
        <f t="shared" si="3"/>
        <v>-96.83754993342211</v>
      </c>
      <c r="G20" s="103">
        <v>1469</v>
      </c>
      <c r="H20" s="94">
        <v>47222</v>
      </c>
      <c r="I20" s="39">
        <f t="shared" si="4"/>
        <v>-96.889161831349796</v>
      </c>
      <c r="J20" s="51">
        <f t="shared" si="1"/>
        <v>19.400953029271616</v>
      </c>
      <c r="K20" s="51">
        <f t="shared" si="1"/>
        <v>19.084325102706366</v>
      </c>
      <c r="L20" s="52">
        <f t="shared" si="2"/>
        <v>0.31662792656524985</v>
      </c>
    </row>
    <row r="21" spans="1:12" x14ac:dyDescent="0.3">
      <c r="A21" s="148"/>
      <c r="B21" s="145" t="s">
        <v>18</v>
      </c>
      <c r="C21" s="15" t="s">
        <v>0</v>
      </c>
      <c r="D21" s="58">
        <v>37</v>
      </c>
      <c r="E21" s="78">
        <v>115</v>
      </c>
      <c r="F21" s="38">
        <f t="shared" si="3"/>
        <v>-67.826086956521735</v>
      </c>
      <c r="G21" s="102">
        <v>4089</v>
      </c>
      <c r="H21" s="57">
        <v>1755</v>
      </c>
      <c r="I21" s="38">
        <f t="shared" si="4"/>
        <v>132.99145299145297</v>
      </c>
      <c r="J21" s="53">
        <f t="shared" ref="J21:K27" si="5">D21/G21*100</f>
        <v>0.90486671557838105</v>
      </c>
      <c r="K21" s="53">
        <f t="shared" si="5"/>
        <v>6.5527065527065522</v>
      </c>
      <c r="L21" s="54">
        <f t="shared" si="2"/>
        <v>-5.6478398371281715</v>
      </c>
    </row>
    <row r="22" spans="1:12" x14ac:dyDescent="0.3">
      <c r="A22" s="148"/>
      <c r="B22" s="145"/>
      <c r="C22" s="15" t="s">
        <v>1</v>
      </c>
      <c r="D22" s="59">
        <v>190</v>
      </c>
      <c r="E22" s="79">
        <v>3967</v>
      </c>
      <c r="F22" s="39">
        <f t="shared" si="3"/>
        <v>-95.210486513738346</v>
      </c>
      <c r="G22" s="103">
        <v>18098</v>
      </c>
      <c r="H22" s="94">
        <v>42622</v>
      </c>
      <c r="I22" s="39">
        <f t="shared" si="4"/>
        <v>-57.538360471118196</v>
      </c>
      <c r="J22" s="51">
        <f t="shared" si="5"/>
        <v>1.0498397612995911</v>
      </c>
      <c r="K22" s="51">
        <f t="shared" si="5"/>
        <v>9.3073999343062255</v>
      </c>
      <c r="L22" s="52">
        <f t="shared" si="2"/>
        <v>-8.2575601730066346</v>
      </c>
    </row>
    <row r="23" spans="1:12" x14ac:dyDescent="0.3">
      <c r="A23" s="148"/>
      <c r="B23" s="145" t="s">
        <v>8</v>
      </c>
      <c r="C23" s="15" t="s">
        <v>0</v>
      </c>
      <c r="D23" s="58">
        <v>26</v>
      </c>
      <c r="E23" s="78">
        <v>95</v>
      </c>
      <c r="F23" s="38">
        <f t="shared" si="3"/>
        <v>-72.631578947368425</v>
      </c>
      <c r="G23" s="102">
        <v>1726</v>
      </c>
      <c r="H23" s="57">
        <v>1381</v>
      </c>
      <c r="I23" s="38">
        <f t="shared" si="4"/>
        <v>24.98189717595945</v>
      </c>
      <c r="J23" s="53">
        <f t="shared" si="5"/>
        <v>1.5063731170336037</v>
      </c>
      <c r="K23" s="53">
        <f t="shared" si="5"/>
        <v>6.8790731354091239</v>
      </c>
      <c r="L23" s="54">
        <f t="shared" si="2"/>
        <v>-5.3727000183755198</v>
      </c>
    </row>
    <row r="24" spans="1:12" x14ac:dyDescent="0.3">
      <c r="A24" s="148"/>
      <c r="B24" s="145"/>
      <c r="C24" s="15" t="s">
        <v>1</v>
      </c>
      <c r="D24" s="59">
        <v>157</v>
      </c>
      <c r="E24" s="79">
        <v>3911</v>
      </c>
      <c r="F24" s="39">
        <f t="shared" si="3"/>
        <v>-95.985681411403732</v>
      </c>
      <c r="G24" s="103">
        <v>7933</v>
      </c>
      <c r="H24" s="94">
        <v>72571</v>
      </c>
      <c r="I24" s="39">
        <f t="shared" si="4"/>
        <v>-89.068636232103742</v>
      </c>
      <c r="J24" s="51">
        <f t="shared" si="5"/>
        <v>1.9790747510399596</v>
      </c>
      <c r="K24" s="51">
        <f t="shared" si="5"/>
        <v>5.3892050543605574</v>
      </c>
      <c r="L24" s="52">
        <f t="shared" si="2"/>
        <v>-3.4101303033205976</v>
      </c>
    </row>
    <row r="25" spans="1:12" x14ac:dyDescent="0.3">
      <c r="A25" s="148"/>
      <c r="B25" s="145" t="s">
        <v>9</v>
      </c>
      <c r="C25" s="15" t="s">
        <v>0</v>
      </c>
      <c r="D25" s="58">
        <v>23</v>
      </c>
      <c r="E25" s="78">
        <v>93</v>
      </c>
      <c r="F25" s="38">
        <f t="shared" si="3"/>
        <v>-75.268817204301072</v>
      </c>
      <c r="G25" s="102">
        <v>628</v>
      </c>
      <c r="H25" s="57">
        <v>195</v>
      </c>
      <c r="I25" s="38">
        <f t="shared" si="4"/>
        <v>222.05128205128207</v>
      </c>
      <c r="J25" s="53">
        <f t="shared" si="5"/>
        <v>3.6624203821656049</v>
      </c>
      <c r="K25" s="53">
        <f t="shared" si="5"/>
        <v>47.692307692307693</v>
      </c>
      <c r="L25" s="54">
        <f t="shared" si="2"/>
        <v>-44.029887310142087</v>
      </c>
    </row>
    <row r="26" spans="1:12" x14ac:dyDescent="0.3">
      <c r="A26" s="148"/>
      <c r="B26" s="145"/>
      <c r="C26" s="15" t="s">
        <v>1</v>
      </c>
      <c r="D26" s="59">
        <v>119</v>
      </c>
      <c r="E26" s="79">
        <v>10473</v>
      </c>
      <c r="F26" s="39">
        <f t="shared" si="3"/>
        <v>-98.863744867755173</v>
      </c>
      <c r="G26" s="92">
        <v>2640</v>
      </c>
      <c r="H26" s="92">
        <v>73108</v>
      </c>
      <c r="I26" s="39">
        <f t="shared" si="4"/>
        <v>-96.388904087104009</v>
      </c>
      <c r="J26" s="51">
        <f t="shared" si="5"/>
        <v>4.5075757575757578</v>
      </c>
      <c r="K26" s="51">
        <f t="shared" si="5"/>
        <v>14.325381627181704</v>
      </c>
      <c r="L26" s="52">
        <f t="shared" si="2"/>
        <v>-9.8178058696059463</v>
      </c>
    </row>
    <row r="27" spans="1:12" x14ac:dyDescent="0.3">
      <c r="A27" s="148"/>
      <c r="B27" s="145" t="s">
        <v>10</v>
      </c>
      <c r="C27" s="15" t="s">
        <v>0</v>
      </c>
      <c r="D27" s="58">
        <v>545</v>
      </c>
      <c r="E27" s="78">
        <v>318</v>
      </c>
      <c r="F27" s="38">
        <f t="shared" si="3"/>
        <v>71.383647798742132</v>
      </c>
      <c r="G27" s="106">
        <v>19673</v>
      </c>
      <c r="H27" s="87">
        <v>4082</v>
      </c>
      <c r="I27" s="38">
        <f t="shared" si="4"/>
        <v>381.9451249387555</v>
      </c>
      <c r="J27" s="53">
        <f t="shared" si="5"/>
        <v>2.7702943120012198</v>
      </c>
      <c r="K27" s="53">
        <f t="shared" si="5"/>
        <v>7.7902988731014213</v>
      </c>
      <c r="L27" s="54">
        <f t="shared" si="2"/>
        <v>-5.0200045611002011</v>
      </c>
    </row>
    <row r="28" spans="1:12" x14ac:dyDescent="0.3">
      <c r="A28" s="149"/>
      <c r="B28" s="146"/>
      <c r="C28" s="14" t="s">
        <v>1</v>
      </c>
      <c r="D28" s="65">
        <v>2642</v>
      </c>
      <c r="E28" s="80">
        <v>6501</v>
      </c>
      <c r="F28" s="37">
        <f t="shared" si="3"/>
        <v>-59.360098446392861</v>
      </c>
      <c r="G28" s="92">
        <v>98189</v>
      </c>
      <c r="H28" s="97">
        <v>175734</v>
      </c>
      <c r="I28" s="37">
        <f t="shared" si="4"/>
        <v>-44.126350051782808</v>
      </c>
      <c r="J28" s="49">
        <f>D28/G28*100</f>
        <v>2.6907291040747947</v>
      </c>
      <c r="K28" s="49">
        <f>E28/H28*100</f>
        <v>3.699341049540783</v>
      </c>
      <c r="L28" s="50">
        <f>J28-K28</f>
        <v>-1.0086119454659883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2478</v>
      </c>
      <c r="E29" s="31">
        <f>E31+E33</f>
        <v>1134</v>
      </c>
      <c r="F29" s="40">
        <f t="shared" si="3"/>
        <v>118.5185185185185</v>
      </c>
      <c r="G29" s="63">
        <v>31949</v>
      </c>
      <c r="H29" s="95">
        <v>17559</v>
      </c>
      <c r="I29" s="36">
        <f t="shared" si="4"/>
        <v>81.952275186514029</v>
      </c>
      <c r="J29" s="47">
        <f>D29/G29*100</f>
        <v>7.7561113023881818</v>
      </c>
      <c r="K29" s="47">
        <f t="shared" ref="K29" si="6">E29/H29*100</f>
        <v>6.4582265504869296</v>
      </c>
      <c r="L29" s="48">
        <f>J29-K29</f>
        <v>1.2978847519012522</v>
      </c>
    </row>
    <row r="30" spans="1:12" x14ac:dyDescent="0.3">
      <c r="A30" s="138"/>
      <c r="B30" s="141"/>
      <c r="C30" s="17" t="s">
        <v>1</v>
      </c>
      <c r="D30" s="32">
        <f>D32+D34</f>
        <v>10628</v>
      </c>
      <c r="E30" s="33">
        <f>E32+E34</f>
        <v>19288</v>
      </c>
      <c r="F30" s="41">
        <f t="shared" si="3"/>
        <v>-44.898382413936126</v>
      </c>
      <c r="G30" s="64">
        <v>136727</v>
      </c>
      <c r="H30" s="96">
        <v>385190</v>
      </c>
      <c r="I30" s="37">
        <f t="shared" si="4"/>
        <v>-64.504011007554723</v>
      </c>
      <c r="J30" s="49">
        <f>D30/G30*100</f>
        <v>7.7731538028333835</v>
      </c>
      <c r="K30" s="49">
        <f>E30/H30*100</f>
        <v>5.0073989459747139</v>
      </c>
      <c r="L30" s="50">
        <f>J30-K30</f>
        <v>2.7657548568586696</v>
      </c>
    </row>
    <row r="31" spans="1:12" x14ac:dyDescent="0.3">
      <c r="A31" s="138"/>
      <c r="B31" s="142" t="s">
        <v>11</v>
      </c>
      <c r="C31" s="18" t="s">
        <v>0</v>
      </c>
      <c r="D31" s="81">
        <v>911</v>
      </c>
      <c r="E31" s="85">
        <v>273</v>
      </c>
      <c r="F31" s="38">
        <f t="shared" si="3"/>
        <v>233.69963369963372</v>
      </c>
      <c r="G31" s="57">
        <v>17278</v>
      </c>
      <c r="H31" s="98">
        <v>8735</v>
      </c>
      <c r="I31" s="38">
        <f t="shared" si="4"/>
        <v>97.801946193474535</v>
      </c>
      <c r="J31" s="47">
        <f>D31/G31*100</f>
        <v>5.2726009954855888</v>
      </c>
      <c r="K31" s="47">
        <f t="shared" ref="K31:K33" si="7">E31/H31*100</f>
        <v>3.1253577561534058</v>
      </c>
      <c r="L31" s="48">
        <f>J31-K31</f>
        <v>2.147243239332183</v>
      </c>
    </row>
    <row r="32" spans="1:12" x14ac:dyDescent="0.3">
      <c r="A32" s="138"/>
      <c r="B32" s="143"/>
      <c r="C32" s="18" t="s">
        <v>1</v>
      </c>
      <c r="D32" s="59">
        <v>3487</v>
      </c>
      <c r="E32" s="79">
        <v>4794</v>
      </c>
      <c r="F32" s="39">
        <f t="shared" si="3"/>
        <v>-27.263245723821445</v>
      </c>
      <c r="G32" s="92">
        <v>65768</v>
      </c>
      <c r="H32" s="92">
        <v>135416</v>
      </c>
      <c r="I32" s="39">
        <f t="shared" si="4"/>
        <v>-51.432622437525843</v>
      </c>
      <c r="J32" s="51">
        <f t="shared" ref="J32:J33" si="8">D32/G32*100</f>
        <v>5.3019705631918264</v>
      </c>
      <c r="K32" s="51">
        <f t="shared" si="7"/>
        <v>3.5402020440716018</v>
      </c>
      <c r="L32" s="52">
        <f t="shared" ref="L32:L33" si="9">J32-K32</f>
        <v>1.7617685191202246</v>
      </c>
    </row>
    <row r="33" spans="1:12" x14ac:dyDescent="0.3">
      <c r="A33" s="138"/>
      <c r="B33" s="143" t="s">
        <v>10</v>
      </c>
      <c r="C33" s="18" t="s">
        <v>0</v>
      </c>
      <c r="D33" s="58">
        <v>1567</v>
      </c>
      <c r="E33" s="78">
        <v>861</v>
      </c>
      <c r="F33" s="38">
        <f t="shared" si="3"/>
        <v>81.997677119628349</v>
      </c>
      <c r="G33" s="104">
        <v>14671</v>
      </c>
      <c r="H33" s="87">
        <v>8824</v>
      </c>
      <c r="I33" s="38">
        <f t="shared" si="4"/>
        <v>66.262466001813237</v>
      </c>
      <c r="J33" s="53">
        <f t="shared" si="8"/>
        <v>10.680935178242793</v>
      </c>
      <c r="K33" s="53">
        <f t="shared" si="7"/>
        <v>9.7574796010879421</v>
      </c>
      <c r="L33" s="54">
        <f t="shared" si="9"/>
        <v>0.92345557715485072</v>
      </c>
    </row>
    <row r="34" spans="1:12" ht="17.25" thickBot="1" x14ac:dyDescent="0.35">
      <c r="A34" s="139"/>
      <c r="B34" s="144"/>
      <c r="C34" s="19" t="s">
        <v>1</v>
      </c>
      <c r="D34" s="60">
        <v>7141</v>
      </c>
      <c r="E34" s="82">
        <v>14494</v>
      </c>
      <c r="F34" s="42">
        <f t="shared" si="3"/>
        <v>-50.731337105008969</v>
      </c>
      <c r="G34" s="105">
        <v>70959</v>
      </c>
      <c r="H34" s="91">
        <v>249774</v>
      </c>
      <c r="I34" s="42">
        <f t="shared" si="4"/>
        <v>-71.590718009080206</v>
      </c>
      <c r="J34" s="55">
        <f>D34/G34*100</f>
        <v>10.063557829168957</v>
      </c>
      <c r="K34" s="55">
        <f>E34/H34*100</f>
        <v>5.8028457725784115</v>
      </c>
      <c r="L34" s="56">
        <f>J34-K34</f>
        <v>4.2607120565905454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5" workbookViewId="0">
      <selection sqref="A1:L34"/>
    </sheetView>
  </sheetViews>
  <sheetFormatPr defaultRowHeight="16.5" x14ac:dyDescent="0.3"/>
  <sheetData>
    <row r="1" spans="1:12" ht="26.25" x14ac:dyDescent="0.3">
      <c r="A1" s="129" t="s">
        <v>57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4613</v>
      </c>
      <c r="E5" s="27">
        <f>E7+E29</f>
        <v>2889</v>
      </c>
      <c r="F5" s="34">
        <f t="shared" ref="F5:F6" si="0">(D5-E5)/E5*100</f>
        <v>59.674627898926971</v>
      </c>
      <c r="G5" s="61">
        <v>77029</v>
      </c>
      <c r="H5" s="61">
        <v>36943</v>
      </c>
      <c r="I5" s="34">
        <f>(G5-H5)/H5*100</f>
        <v>108.50770105297349</v>
      </c>
      <c r="J5" s="43">
        <f t="shared" ref="J5:K20" si="1">D5/G5*100</f>
        <v>5.9886536239598076</v>
      </c>
      <c r="K5" s="43">
        <f t="shared" si="1"/>
        <v>7.8201553744958447</v>
      </c>
      <c r="L5" s="44">
        <f t="shared" ref="L5:L27" si="2">J5-K5</f>
        <v>-1.8315017505360371</v>
      </c>
    </row>
    <row r="6" spans="1:12" x14ac:dyDescent="0.3">
      <c r="A6" s="135"/>
      <c r="B6" s="136"/>
      <c r="C6" s="12" t="s">
        <v>1</v>
      </c>
      <c r="D6" s="28">
        <f>D8+D30</f>
        <v>22309</v>
      </c>
      <c r="E6" s="29">
        <f>E8+E30</f>
        <v>184957</v>
      </c>
      <c r="F6" s="35">
        <f t="shared" si="0"/>
        <v>-87.938277545591674</v>
      </c>
      <c r="G6" s="62">
        <v>420187</v>
      </c>
      <c r="H6" s="62">
        <v>2138636</v>
      </c>
      <c r="I6" s="35">
        <f>(G6-H6)/H6*100</f>
        <v>-80.352570516908912</v>
      </c>
      <c r="J6" s="45">
        <f t="shared" si="1"/>
        <v>5.3093027628175076</v>
      </c>
      <c r="K6" s="45">
        <f>E6/H6*100</f>
        <v>8.6483627882444694</v>
      </c>
      <c r="L6" s="46">
        <f t="shared" si="2"/>
        <v>-3.3390600254269618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1562</v>
      </c>
      <c r="E7" s="31">
        <f>E9+E11+E13+E15+E17+E19+E21+E23+E25+E27</f>
        <v>1433</v>
      </c>
      <c r="F7" s="36">
        <f>(D7-E7)/E7*100</f>
        <v>9.0020935101186321</v>
      </c>
      <c r="G7" s="66">
        <v>43826</v>
      </c>
      <c r="H7" s="99">
        <v>17577</v>
      </c>
      <c r="I7" s="36">
        <f>(G7-H7)/H7*100</f>
        <v>149.33720202537407</v>
      </c>
      <c r="J7" s="47">
        <f t="shared" si="1"/>
        <v>3.5640943732031216</v>
      </c>
      <c r="K7" s="47">
        <f t="shared" si="1"/>
        <v>8.1526995505490127</v>
      </c>
      <c r="L7" s="48">
        <f t="shared" si="2"/>
        <v>-4.5886051773458911</v>
      </c>
    </row>
    <row r="8" spans="1:12" x14ac:dyDescent="0.3">
      <c r="A8" s="148"/>
      <c r="B8" s="141"/>
      <c r="C8" s="14" t="s">
        <v>1</v>
      </c>
      <c r="D8" s="32">
        <f>D10+D12+D14+D16+D18+D20+D22+D24+D26+D28</f>
        <v>8630</v>
      </c>
      <c r="E8" s="33">
        <f>E10+E12+E14+E16+E18+E20+E22+E24+E26+E28</f>
        <v>164213</v>
      </c>
      <c r="F8" s="37">
        <f>(D8-E8)/E8*100</f>
        <v>-94.744630449477214</v>
      </c>
      <c r="G8" s="109">
        <v>250257</v>
      </c>
      <c r="H8" s="100">
        <v>1734080</v>
      </c>
      <c r="I8" s="37">
        <f>(G8-H8)/H8*100</f>
        <v>-85.568312880605276</v>
      </c>
      <c r="J8" s="49">
        <f t="shared" si="1"/>
        <v>3.4484549882720565</v>
      </c>
      <c r="K8" s="49">
        <f>E8/H8*100</f>
        <v>9.4697476471673738</v>
      </c>
      <c r="L8" s="50">
        <f t="shared" si="2"/>
        <v>-6.0212926588953177</v>
      </c>
    </row>
    <row r="9" spans="1:12" x14ac:dyDescent="0.3">
      <c r="A9" s="148"/>
      <c r="B9" s="150" t="s">
        <v>3</v>
      </c>
      <c r="C9" s="15" t="s">
        <v>0</v>
      </c>
      <c r="D9" s="81">
        <v>97</v>
      </c>
      <c r="E9" s="85">
        <v>11</v>
      </c>
      <c r="F9" s="38">
        <f t="shared" ref="F9:F34" si="3">(D9-E9)/E9*100</f>
        <v>781.81818181818187</v>
      </c>
      <c r="G9" s="108">
        <v>875</v>
      </c>
      <c r="H9" s="98">
        <v>498</v>
      </c>
      <c r="I9" s="38">
        <f>(G9-H9)/H9*100</f>
        <v>75.702811244979912</v>
      </c>
      <c r="J9" s="47">
        <f t="shared" si="1"/>
        <v>11.085714285714285</v>
      </c>
      <c r="K9" s="47">
        <f t="shared" si="1"/>
        <v>2.2088353413654618</v>
      </c>
      <c r="L9" s="48">
        <f t="shared" si="2"/>
        <v>8.8768789443488245</v>
      </c>
    </row>
    <row r="10" spans="1:12" x14ac:dyDescent="0.3">
      <c r="A10" s="148"/>
      <c r="B10" s="145"/>
      <c r="C10" s="15" t="s">
        <v>1</v>
      </c>
      <c r="D10" s="59">
        <v>403</v>
      </c>
      <c r="E10" s="79">
        <v>7321</v>
      </c>
      <c r="F10" s="39">
        <f t="shared" si="3"/>
        <v>-94.495287529026086</v>
      </c>
      <c r="G10" s="103">
        <v>7117</v>
      </c>
      <c r="H10" s="94">
        <v>424786</v>
      </c>
      <c r="I10" s="39">
        <f t="shared" ref="I10:I34" si="4">(G10-H10)/H10*100</f>
        <v>-98.324568135484697</v>
      </c>
      <c r="J10" s="51">
        <f t="shared" si="1"/>
        <v>5.6624982436419842</v>
      </c>
      <c r="K10" s="51">
        <f>E10/H10*100</f>
        <v>1.7234560461032142</v>
      </c>
      <c r="L10" s="52">
        <f t="shared" si="2"/>
        <v>3.9390421975387699</v>
      </c>
    </row>
    <row r="11" spans="1:12" x14ac:dyDescent="0.3">
      <c r="A11" s="148"/>
      <c r="B11" s="145" t="s">
        <v>4</v>
      </c>
      <c r="C11" s="15" t="s">
        <v>0</v>
      </c>
      <c r="D11" s="58">
        <v>481</v>
      </c>
      <c r="E11" s="78">
        <v>434</v>
      </c>
      <c r="F11" s="38">
        <f t="shared" si="3"/>
        <v>10.829493087557603</v>
      </c>
      <c r="G11" s="110">
        <v>12942</v>
      </c>
      <c r="H11" s="57">
        <v>5051</v>
      </c>
      <c r="I11" s="38">
        <f t="shared" si="4"/>
        <v>156.22648980399921</v>
      </c>
      <c r="J11" s="53">
        <f t="shared" si="1"/>
        <v>3.7165816720754132</v>
      </c>
      <c r="K11" s="53">
        <f t="shared" si="1"/>
        <v>8.5923579489210056</v>
      </c>
      <c r="L11" s="54">
        <f t="shared" si="2"/>
        <v>-4.8757762768455919</v>
      </c>
    </row>
    <row r="12" spans="1:12" x14ac:dyDescent="0.3">
      <c r="A12" s="148"/>
      <c r="B12" s="145"/>
      <c r="C12" s="15" t="s">
        <v>1</v>
      </c>
      <c r="D12" s="59">
        <v>3598</v>
      </c>
      <c r="E12" s="79">
        <v>99859</v>
      </c>
      <c r="F12" s="39">
        <f t="shared" si="3"/>
        <v>-96.39691965671598</v>
      </c>
      <c r="G12" s="107">
        <v>82301</v>
      </c>
      <c r="H12" s="94">
        <v>616472</v>
      </c>
      <c r="I12" s="39">
        <f t="shared" si="4"/>
        <v>-86.649677519822475</v>
      </c>
      <c r="J12" s="51">
        <f t="shared" si="1"/>
        <v>4.3717573298015822</v>
      </c>
      <c r="K12" s="51">
        <f t="shared" si="1"/>
        <v>16.198464812676004</v>
      </c>
      <c r="L12" s="52">
        <f t="shared" si="2"/>
        <v>-11.826707482874422</v>
      </c>
    </row>
    <row r="13" spans="1:12" x14ac:dyDescent="0.3">
      <c r="A13" s="148"/>
      <c r="B13" s="145" t="s">
        <v>5</v>
      </c>
      <c r="C13" s="15" t="s">
        <v>0</v>
      </c>
      <c r="D13" s="58">
        <v>33</v>
      </c>
      <c r="E13" s="78">
        <v>31</v>
      </c>
      <c r="F13" s="38">
        <f t="shared" si="3"/>
        <v>6.4516129032258061</v>
      </c>
      <c r="G13" s="102">
        <v>79</v>
      </c>
      <c r="H13" s="101">
        <v>62</v>
      </c>
      <c r="I13" s="38">
        <f t="shared" si="4"/>
        <v>27.419354838709676</v>
      </c>
      <c r="J13" s="53">
        <f t="shared" si="1"/>
        <v>41.77215189873418</v>
      </c>
      <c r="K13" s="53">
        <f t="shared" si="1"/>
        <v>50</v>
      </c>
      <c r="L13" s="54">
        <f t="shared" si="2"/>
        <v>-8.2278481012658204</v>
      </c>
    </row>
    <row r="14" spans="1:12" x14ac:dyDescent="0.3">
      <c r="A14" s="148"/>
      <c r="B14" s="145"/>
      <c r="C14" s="15" t="s">
        <v>1</v>
      </c>
      <c r="D14" s="59">
        <v>124</v>
      </c>
      <c r="E14" s="79">
        <v>9981</v>
      </c>
      <c r="F14" s="39">
        <f t="shared" si="3"/>
        <v>-98.757639515078651</v>
      </c>
      <c r="G14" s="107">
        <v>491</v>
      </c>
      <c r="H14" s="94">
        <v>88311</v>
      </c>
      <c r="I14" s="39">
        <f t="shared" si="4"/>
        <v>-99.444010372433794</v>
      </c>
      <c r="J14" s="51">
        <f t="shared" si="1"/>
        <v>25.254582484725052</v>
      </c>
      <c r="K14" s="51">
        <f t="shared" si="1"/>
        <v>11.302102795801202</v>
      </c>
      <c r="L14" s="52">
        <f t="shared" si="2"/>
        <v>13.95247968892385</v>
      </c>
    </row>
    <row r="15" spans="1:12" x14ac:dyDescent="0.3">
      <c r="A15" s="148"/>
      <c r="B15" s="145" t="s">
        <v>6</v>
      </c>
      <c r="C15" s="15" t="s">
        <v>0</v>
      </c>
      <c r="D15" s="58">
        <v>20</v>
      </c>
      <c r="E15" s="78">
        <v>56</v>
      </c>
      <c r="F15" s="38">
        <f t="shared" si="3"/>
        <v>-64.285714285714292</v>
      </c>
      <c r="G15" s="110">
        <v>275</v>
      </c>
      <c r="H15" s="101">
        <v>240</v>
      </c>
      <c r="I15" s="38">
        <f t="shared" si="4"/>
        <v>14.583333333333334</v>
      </c>
      <c r="J15" s="53">
        <f t="shared" si="1"/>
        <v>7.2727272727272725</v>
      </c>
      <c r="K15" s="53">
        <f t="shared" si="1"/>
        <v>23.333333333333332</v>
      </c>
      <c r="L15" s="54">
        <f t="shared" si="2"/>
        <v>-16.060606060606059</v>
      </c>
    </row>
    <row r="16" spans="1:12" x14ac:dyDescent="0.3">
      <c r="A16" s="148"/>
      <c r="B16" s="145"/>
      <c r="C16" s="15" t="s">
        <v>1</v>
      </c>
      <c r="D16" s="59">
        <v>160</v>
      </c>
      <c r="E16" s="79">
        <v>9950</v>
      </c>
      <c r="F16" s="39">
        <f t="shared" si="3"/>
        <v>-98.391959798994975</v>
      </c>
      <c r="G16" s="107">
        <v>1925</v>
      </c>
      <c r="H16" s="94">
        <v>164565</v>
      </c>
      <c r="I16" s="39">
        <f t="shared" si="4"/>
        <v>-98.83024944550786</v>
      </c>
      <c r="J16" s="51">
        <f t="shared" si="1"/>
        <v>8.3116883116883109</v>
      </c>
      <c r="K16" s="51">
        <f t="shared" si="1"/>
        <v>6.0462431258165461</v>
      </c>
      <c r="L16" s="52">
        <f t="shared" si="2"/>
        <v>2.2654451858717648</v>
      </c>
    </row>
    <row r="17" spans="1:12" x14ac:dyDescent="0.3">
      <c r="A17" s="148"/>
      <c r="B17" s="145" t="s">
        <v>7</v>
      </c>
      <c r="C17" s="15" t="s">
        <v>0</v>
      </c>
      <c r="D17" s="58">
        <v>10</v>
      </c>
      <c r="E17" s="78">
        <v>53</v>
      </c>
      <c r="F17" s="38">
        <f t="shared" si="3"/>
        <v>-81.132075471698116</v>
      </c>
      <c r="G17" s="102">
        <v>95</v>
      </c>
      <c r="H17" s="101">
        <v>50</v>
      </c>
      <c r="I17" s="38">
        <f t="shared" si="4"/>
        <v>90</v>
      </c>
      <c r="J17" s="53">
        <f t="shared" si="1"/>
        <v>10.526315789473683</v>
      </c>
      <c r="K17" s="53">
        <f t="shared" si="1"/>
        <v>106</v>
      </c>
      <c r="L17" s="54">
        <f t="shared" si="2"/>
        <v>-95.473684210526315</v>
      </c>
    </row>
    <row r="18" spans="1:12" x14ac:dyDescent="0.3">
      <c r="A18" s="148"/>
      <c r="B18" s="145"/>
      <c r="C18" s="15" t="s">
        <v>1</v>
      </c>
      <c r="D18" s="59">
        <v>31</v>
      </c>
      <c r="E18" s="79">
        <v>2390</v>
      </c>
      <c r="F18" s="39">
        <f t="shared" si="3"/>
        <v>-98.70292887029288</v>
      </c>
      <c r="G18" s="103">
        <v>534</v>
      </c>
      <c r="H18" s="94">
        <v>17013</v>
      </c>
      <c r="I18" s="39">
        <f t="shared" si="4"/>
        <v>-96.861223770058189</v>
      </c>
      <c r="J18" s="51">
        <f t="shared" si="1"/>
        <v>5.8052434456928843</v>
      </c>
      <c r="K18" s="51">
        <f t="shared" si="1"/>
        <v>14.048080879327573</v>
      </c>
      <c r="L18" s="52">
        <f t="shared" si="2"/>
        <v>-8.2428374336346888</v>
      </c>
    </row>
    <row r="19" spans="1:12" x14ac:dyDescent="0.3">
      <c r="A19" s="148"/>
      <c r="B19" s="145" t="s">
        <v>17</v>
      </c>
      <c r="C19" s="15" t="s">
        <v>0</v>
      </c>
      <c r="D19" s="58">
        <v>81</v>
      </c>
      <c r="E19" s="78">
        <v>140</v>
      </c>
      <c r="F19" s="38">
        <f t="shared" si="3"/>
        <v>-42.142857142857146</v>
      </c>
      <c r="G19" s="102">
        <v>323</v>
      </c>
      <c r="H19" s="101">
        <v>121</v>
      </c>
      <c r="I19" s="38">
        <f t="shared" si="4"/>
        <v>166.94214876033058</v>
      </c>
      <c r="J19" s="53">
        <f t="shared" si="1"/>
        <v>25.077399380804955</v>
      </c>
      <c r="K19" s="53">
        <f t="shared" si="1"/>
        <v>115.70247933884296</v>
      </c>
      <c r="L19" s="54">
        <f t="shared" si="2"/>
        <v>-90.625079958038015</v>
      </c>
    </row>
    <row r="20" spans="1:12" x14ac:dyDescent="0.3">
      <c r="A20" s="148"/>
      <c r="B20" s="145"/>
      <c r="C20" s="15" t="s">
        <v>1</v>
      </c>
      <c r="D20" s="59">
        <v>366</v>
      </c>
      <c r="E20" s="79">
        <v>9152</v>
      </c>
      <c r="F20" s="39">
        <f t="shared" si="3"/>
        <v>-96.00087412587412</v>
      </c>
      <c r="G20" s="103">
        <v>1792</v>
      </c>
      <c r="H20" s="94">
        <v>47343</v>
      </c>
      <c r="I20" s="39">
        <f t="shared" si="4"/>
        <v>-96.214857529096165</v>
      </c>
      <c r="J20" s="51">
        <f t="shared" si="1"/>
        <v>20.424107142857142</v>
      </c>
      <c r="K20" s="51">
        <f t="shared" si="1"/>
        <v>19.331263333544555</v>
      </c>
      <c r="L20" s="52">
        <f t="shared" si="2"/>
        <v>1.092843809312587</v>
      </c>
    </row>
    <row r="21" spans="1:12" x14ac:dyDescent="0.3">
      <c r="A21" s="148"/>
      <c r="B21" s="145" t="s">
        <v>18</v>
      </c>
      <c r="C21" s="15" t="s">
        <v>0</v>
      </c>
      <c r="D21" s="58">
        <v>43</v>
      </c>
      <c r="E21" s="78">
        <v>148</v>
      </c>
      <c r="F21" s="38">
        <f t="shared" si="3"/>
        <v>-70.945945945945937</v>
      </c>
      <c r="G21" s="102">
        <v>4529</v>
      </c>
      <c r="H21" s="57">
        <v>2086</v>
      </c>
      <c r="I21" s="38">
        <f t="shared" si="4"/>
        <v>117.11409395973153</v>
      </c>
      <c r="J21" s="53">
        <f t="shared" ref="J21:K27" si="5">D21/G21*100</f>
        <v>0.9494369618017221</v>
      </c>
      <c r="K21" s="53">
        <f t="shared" si="5"/>
        <v>7.094918504314478</v>
      </c>
      <c r="L21" s="54">
        <f t="shared" si="2"/>
        <v>-6.1454815425127558</v>
      </c>
    </row>
    <row r="22" spans="1:12" x14ac:dyDescent="0.3">
      <c r="A22" s="148"/>
      <c r="B22" s="145"/>
      <c r="C22" s="15" t="s">
        <v>1</v>
      </c>
      <c r="D22" s="59">
        <v>233</v>
      </c>
      <c r="E22" s="79">
        <v>4115</v>
      </c>
      <c r="F22" s="39">
        <f t="shared" si="3"/>
        <v>-94.3377885783718</v>
      </c>
      <c r="G22" s="107">
        <v>22627</v>
      </c>
      <c r="H22" s="94">
        <v>44708</v>
      </c>
      <c r="I22" s="39">
        <f t="shared" si="4"/>
        <v>-49.389371029793324</v>
      </c>
      <c r="J22" s="51">
        <f t="shared" si="5"/>
        <v>1.0297432271180449</v>
      </c>
      <c r="K22" s="51">
        <f t="shared" si="5"/>
        <v>9.2041692761921805</v>
      </c>
      <c r="L22" s="52">
        <f t="shared" si="2"/>
        <v>-8.1744260490741354</v>
      </c>
    </row>
    <row r="23" spans="1:12" x14ac:dyDescent="0.3">
      <c r="A23" s="148"/>
      <c r="B23" s="145" t="s">
        <v>8</v>
      </c>
      <c r="C23" s="15" t="s">
        <v>0</v>
      </c>
      <c r="D23" s="58">
        <v>63</v>
      </c>
      <c r="E23" s="78">
        <v>80</v>
      </c>
      <c r="F23" s="38">
        <f t="shared" si="3"/>
        <v>-21.25</v>
      </c>
      <c r="G23" s="102">
        <v>2133</v>
      </c>
      <c r="H23" s="57">
        <v>1032</v>
      </c>
      <c r="I23" s="38">
        <f t="shared" si="4"/>
        <v>106.68604651162789</v>
      </c>
      <c r="J23" s="53">
        <f t="shared" si="5"/>
        <v>2.9535864978902953</v>
      </c>
      <c r="K23" s="53">
        <f t="shared" si="5"/>
        <v>7.7519379844961236</v>
      </c>
      <c r="L23" s="54">
        <f t="shared" si="2"/>
        <v>-4.7983514866058279</v>
      </c>
    </row>
    <row r="24" spans="1:12" x14ac:dyDescent="0.3">
      <c r="A24" s="148"/>
      <c r="B24" s="145"/>
      <c r="C24" s="15" t="s">
        <v>1</v>
      </c>
      <c r="D24" s="59">
        <v>220</v>
      </c>
      <c r="E24" s="79">
        <v>3991</v>
      </c>
      <c r="F24" s="39">
        <f t="shared" si="3"/>
        <v>-94.48759709346028</v>
      </c>
      <c r="G24" s="107">
        <v>10066</v>
      </c>
      <c r="H24" s="94">
        <v>73603</v>
      </c>
      <c r="I24" s="39">
        <f t="shared" si="4"/>
        <v>-86.323927013844553</v>
      </c>
      <c r="J24" s="51">
        <f t="shared" si="5"/>
        <v>2.1855752036558713</v>
      </c>
      <c r="K24" s="51">
        <f t="shared" si="5"/>
        <v>5.4223333288045321</v>
      </c>
      <c r="L24" s="52">
        <f t="shared" si="2"/>
        <v>-3.2367581251486608</v>
      </c>
    </row>
    <row r="25" spans="1:12" x14ac:dyDescent="0.3">
      <c r="A25" s="148"/>
      <c r="B25" s="145" t="s">
        <v>9</v>
      </c>
      <c r="C25" s="15" t="s">
        <v>0</v>
      </c>
      <c r="D25" s="58">
        <v>56</v>
      </c>
      <c r="E25" s="78">
        <v>41</v>
      </c>
      <c r="F25" s="38">
        <f t="shared" si="3"/>
        <v>36.585365853658537</v>
      </c>
      <c r="G25" s="102">
        <v>928</v>
      </c>
      <c r="H25" s="57">
        <v>313</v>
      </c>
      <c r="I25" s="38">
        <f t="shared" si="4"/>
        <v>196.48562300319489</v>
      </c>
      <c r="J25" s="53">
        <f t="shared" si="5"/>
        <v>6.0344827586206895</v>
      </c>
      <c r="K25" s="53">
        <f t="shared" si="5"/>
        <v>13.099041533546327</v>
      </c>
      <c r="L25" s="54">
        <f t="shared" si="2"/>
        <v>-7.0645587749256373</v>
      </c>
    </row>
    <row r="26" spans="1:12" x14ac:dyDescent="0.3">
      <c r="A26" s="148"/>
      <c r="B26" s="145"/>
      <c r="C26" s="15" t="s">
        <v>1</v>
      </c>
      <c r="D26" s="59">
        <v>175</v>
      </c>
      <c r="E26" s="79">
        <v>10514</v>
      </c>
      <c r="F26" s="39">
        <f t="shared" si="3"/>
        <v>-98.335552596537951</v>
      </c>
      <c r="G26" s="92">
        <v>3568</v>
      </c>
      <c r="H26" s="92">
        <v>73421</v>
      </c>
      <c r="I26" s="39">
        <f t="shared" si="4"/>
        <v>-95.140354939322535</v>
      </c>
      <c r="J26" s="51">
        <f t="shared" si="5"/>
        <v>4.9047085201793728</v>
      </c>
      <c r="K26" s="51">
        <f t="shared" si="5"/>
        <v>14.320153634518734</v>
      </c>
      <c r="L26" s="52">
        <f t="shared" si="2"/>
        <v>-9.4154451143393612</v>
      </c>
    </row>
    <row r="27" spans="1:12" x14ac:dyDescent="0.3">
      <c r="A27" s="148"/>
      <c r="B27" s="145" t="s">
        <v>10</v>
      </c>
      <c r="C27" s="15" t="s">
        <v>0</v>
      </c>
      <c r="D27" s="58">
        <v>678</v>
      </c>
      <c r="E27" s="78">
        <v>439</v>
      </c>
      <c r="F27" s="38">
        <f t="shared" si="3"/>
        <v>54.441913439635535</v>
      </c>
      <c r="G27" s="106">
        <v>21647</v>
      </c>
      <c r="H27" s="87">
        <v>8124</v>
      </c>
      <c r="I27" s="38">
        <f t="shared" si="4"/>
        <v>166.45741014278681</v>
      </c>
      <c r="J27" s="53">
        <f t="shared" si="5"/>
        <v>3.132073728461219</v>
      </c>
      <c r="K27" s="53">
        <f t="shared" si="5"/>
        <v>5.4037419990152635</v>
      </c>
      <c r="L27" s="54">
        <f t="shared" si="2"/>
        <v>-2.2716682705540445</v>
      </c>
    </row>
    <row r="28" spans="1:12" x14ac:dyDescent="0.3">
      <c r="A28" s="149"/>
      <c r="B28" s="146"/>
      <c r="C28" s="14" t="s">
        <v>1</v>
      </c>
      <c r="D28" s="65">
        <v>3320</v>
      </c>
      <c r="E28" s="80">
        <v>6940</v>
      </c>
      <c r="F28" s="37">
        <f t="shared" si="3"/>
        <v>-52.161383285302598</v>
      </c>
      <c r="G28" s="92">
        <v>119836</v>
      </c>
      <c r="H28" s="97">
        <v>183858</v>
      </c>
      <c r="I28" s="37">
        <f t="shared" si="4"/>
        <v>-34.821438283893002</v>
      </c>
      <c r="J28" s="49">
        <f>D28/G28*100</f>
        <v>2.7704529523682369</v>
      </c>
      <c r="K28" s="49">
        <f>E28/H28*100</f>
        <v>3.7746521772237274</v>
      </c>
      <c r="L28" s="50">
        <f>J28-K28</f>
        <v>-1.0041992248554905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3051</v>
      </c>
      <c r="E29" s="31">
        <f>E31+E33</f>
        <v>1456</v>
      </c>
      <c r="F29" s="40">
        <f t="shared" si="3"/>
        <v>109.54670329670331</v>
      </c>
      <c r="G29" s="111">
        <v>33203</v>
      </c>
      <c r="H29" s="95">
        <v>19366</v>
      </c>
      <c r="I29" s="36">
        <f t="shared" si="4"/>
        <v>71.449963854177426</v>
      </c>
      <c r="J29" s="47">
        <f>D29/G29*100</f>
        <v>9.1889287112610312</v>
      </c>
      <c r="K29" s="47">
        <f t="shared" ref="K29" si="6">E29/H29*100</f>
        <v>7.5183310957347924</v>
      </c>
      <c r="L29" s="48">
        <f>J29-K29</f>
        <v>1.6705976155262388</v>
      </c>
    </row>
    <row r="30" spans="1:12" x14ac:dyDescent="0.3">
      <c r="A30" s="138"/>
      <c r="B30" s="141"/>
      <c r="C30" s="17" t="s">
        <v>1</v>
      </c>
      <c r="D30" s="32">
        <f>D32+D34</f>
        <v>13679</v>
      </c>
      <c r="E30" s="33">
        <f>E32+E34</f>
        <v>20744</v>
      </c>
      <c r="F30" s="41">
        <f t="shared" si="3"/>
        <v>-34.058040879290395</v>
      </c>
      <c r="G30" s="112">
        <v>169930</v>
      </c>
      <c r="H30" s="96">
        <v>404556</v>
      </c>
      <c r="I30" s="37">
        <f t="shared" si="4"/>
        <v>-57.995926398323093</v>
      </c>
      <c r="J30" s="49">
        <f>D30/G30*100</f>
        <v>8.049785205672924</v>
      </c>
      <c r="K30" s="49">
        <f>E30/H30*100</f>
        <v>5.1275966738844563</v>
      </c>
      <c r="L30" s="50">
        <f>J30-K30</f>
        <v>2.9221885317884677</v>
      </c>
    </row>
    <row r="31" spans="1:12" x14ac:dyDescent="0.3">
      <c r="A31" s="138"/>
      <c r="B31" s="142" t="s">
        <v>11</v>
      </c>
      <c r="C31" s="18" t="s">
        <v>0</v>
      </c>
      <c r="D31" s="81">
        <v>1043</v>
      </c>
      <c r="E31" s="85">
        <v>465</v>
      </c>
      <c r="F31" s="38">
        <f t="shared" si="3"/>
        <v>124.3010752688172</v>
      </c>
      <c r="G31" s="57">
        <v>18159</v>
      </c>
      <c r="H31" s="98">
        <v>9717</v>
      </c>
      <c r="I31" s="38">
        <f t="shared" si="4"/>
        <v>86.878666255016981</v>
      </c>
      <c r="J31" s="47">
        <f>D31/G31*100</f>
        <v>5.7437083539842506</v>
      </c>
      <c r="K31" s="47">
        <f t="shared" ref="K31:K33" si="7">E31/H31*100</f>
        <v>4.7854276011114543</v>
      </c>
      <c r="L31" s="48">
        <f>J31-K31</f>
        <v>0.95828075287279635</v>
      </c>
    </row>
    <row r="32" spans="1:12" x14ac:dyDescent="0.3">
      <c r="A32" s="138"/>
      <c r="B32" s="143"/>
      <c r="C32" s="18" t="s">
        <v>1</v>
      </c>
      <c r="D32" s="59">
        <v>4530</v>
      </c>
      <c r="E32" s="79">
        <v>5259</v>
      </c>
      <c r="F32" s="39">
        <f t="shared" si="3"/>
        <v>-13.861950941243585</v>
      </c>
      <c r="G32" s="92">
        <v>83927</v>
      </c>
      <c r="H32" s="92">
        <v>145133</v>
      </c>
      <c r="I32" s="39">
        <f t="shared" si="4"/>
        <v>-42.172352256206374</v>
      </c>
      <c r="J32" s="51">
        <f t="shared" ref="J32:J33" si="8">D32/G32*100</f>
        <v>5.397547868981377</v>
      </c>
      <c r="K32" s="51">
        <f t="shared" si="7"/>
        <v>3.6235728607553073</v>
      </c>
      <c r="L32" s="52">
        <f t="shared" ref="L32:L33" si="9">J32-K32</f>
        <v>1.7739750082260697</v>
      </c>
    </row>
    <row r="33" spans="1:12" x14ac:dyDescent="0.3">
      <c r="A33" s="138"/>
      <c r="B33" s="143" t="s">
        <v>10</v>
      </c>
      <c r="C33" s="18" t="s">
        <v>0</v>
      </c>
      <c r="D33" s="58">
        <v>2008</v>
      </c>
      <c r="E33" s="78">
        <v>991</v>
      </c>
      <c r="F33" s="38">
        <f t="shared" si="3"/>
        <v>102.62361251261352</v>
      </c>
      <c r="G33" s="106">
        <v>15044</v>
      </c>
      <c r="H33" s="87">
        <v>9649</v>
      </c>
      <c r="I33" s="38">
        <f t="shared" si="4"/>
        <v>55.912529795833763</v>
      </c>
      <c r="J33" s="53">
        <f t="shared" si="8"/>
        <v>13.347513959053442</v>
      </c>
      <c r="K33" s="53">
        <f t="shared" si="7"/>
        <v>10.270494351746295</v>
      </c>
      <c r="L33" s="54">
        <f t="shared" si="9"/>
        <v>3.0770196073071467</v>
      </c>
    </row>
    <row r="34" spans="1:12" ht="17.25" thickBot="1" x14ac:dyDescent="0.35">
      <c r="A34" s="139"/>
      <c r="B34" s="144"/>
      <c r="C34" s="19" t="s">
        <v>1</v>
      </c>
      <c r="D34" s="60">
        <v>9149</v>
      </c>
      <c r="E34" s="82">
        <v>15485</v>
      </c>
      <c r="F34" s="42">
        <f t="shared" si="3"/>
        <v>-40.917016467549239</v>
      </c>
      <c r="G34" s="105">
        <v>86003</v>
      </c>
      <c r="H34" s="91">
        <v>259423</v>
      </c>
      <c r="I34" s="42">
        <f t="shared" si="4"/>
        <v>-66.848351919452014</v>
      </c>
      <c r="J34" s="55">
        <f>D34/G34*100</f>
        <v>10.638000999965119</v>
      </c>
      <c r="K34" s="55">
        <f>E34/H34*100</f>
        <v>5.9690158544153755</v>
      </c>
      <c r="L34" s="56">
        <f>J34-K34</f>
        <v>4.6689851455497431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6.5" x14ac:dyDescent="0.3"/>
  <sheetData>
    <row r="1" spans="1:12" ht="26.25" x14ac:dyDescent="0.3">
      <c r="A1" s="129" t="s">
        <v>58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4573</v>
      </c>
      <c r="E5" s="27">
        <v>2803</v>
      </c>
      <c r="F5" s="34">
        <f t="shared" ref="F5:F6" si="0">(D5-E5)/E5*100</f>
        <v>63.146628612201219</v>
      </c>
      <c r="G5" s="61">
        <v>83005</v>
      </c>
      <c r="H5" s="61">
        <v>61012</v>
      </c>
      <c r="I5" s="34">
        <f>(G5-H5)/H5*100</f>
        <v>36.047007146135186</v>
      </c>
      <c r="J5" s="43">
        <f t="shared" ref="J5:K20" si="1">D5/G5*100</f>
        <v>5.5093066682729956</v>
      </c>
      <c r="K5" s="43">
        <f t="shared" si="1"/>
        <v>4.5941781944535496</v>
      </c>
      <c r="L5" s="44">
        <f t="shared" ref="L5:L27" si="2">J5-K5</f>
        <v>0.91512847381944606</v>
      </c>
    </row>
    <row r="6" spans="1:12" x14ac:dyDescent="0.3">
      <c r="A6" s="135"/>
      <c r="B6" s="136"/>
      <c r="C6" s="12" t="s">
        <v>1</v>
      </c>
      <c r="D6" s="28">
        <f>D8+D30</f>
        <v>25320</v>
      </c>
      <c r="E6" s="29">
        <v>212767</v>
      </c>
      <c r="F6" s="35">
        <f t="shared" si="0"/>
        <v>-88.099658311674276</v>
      </c>
      <c r="G6" s="62">
        <v>503192</v>
      </c>
      <c r="H6" s="62">
        <v>2199648</v>
      </c>
      <c r="I6" s="35">
        <f>(G6-H6)/H6*100</f>
        <v>-77.123976199828334</v>
      </c>
      <c r="J6" s="45">
        <f t="shared" si="1"/>
        <v>5.0318765004213102</v>
      </c>
      <c r="K6" s="45">
        <f>E6/H6*100</f>
        <v>9.6727749167139478</v>
      </c>
      <c r="L6" s="46">
        <f t="shared" si="2"/>
        <v>-4.6408984162926377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1562</v>
      </c>
      <c r="E7" s="31">
        <v>1139</v>
      </c>
      <c r="F7" s="36">
        <f>(D7-E7)/E7*100</f>
        <v>37.137840210711147</v>
      </c>
      <c r="G7" s="66">
        <v>44663</v>
      </c>
      <c r="H7" s="99">
        <v>37735</v>
      </c>
      <c r="I7" s="36">
        <f>(G7-H7)/H7*100</f>
        <v>18.359613091294555</v>
      </c>
      <c r="J7" s="47">
        <f t="shared" si="1"/>
        <v>3.4973020173297806</v>
      </c>
      <c r="K7" s="47">
        <f t="shared" si="1"/>
        <v>3.0184179144030741</v>
      </c>
      <c r="L7" s="48">
        <f t="shared" si="2"/>
        <v>0.47888410292670658</v>
      </c>
    </row>
    <row r="8" spans="1:12" x14ac:dyDescent="0.3">
      <c r="A8" s="148"/>
      <c r="B8" s="141"/>
      <c r="C8" s="14" t="s">
        <v>1</v>
      </c>
      <c r="D8" s="32">
        <f>D10+D12+D14+D16+D18+D20+D22+D24+D26+D28</f>
        <v>8630</v>
      </c>
      <c r="E8" s="33">
        <v>176276</v>
      </c>
      <c r="F8" s="37">
        <f>(D8-E8)/E8*100</f>
        <v>-95.10426830651933</v>
      </c>
      <c r="G8" s="109">
        <v>294920</v>
      </c>
      <c r="H8" s="100">
        <v>1771815</v>
      </c>
      <c r="I8" s="37">
        <f>(G8-H8)/H8*100</f>
        <v>-83.354921365943952</v>
      </c>
      <c r="J8" s="49">
        <f t="shared" si="1"/>
        <v>2.9262172792621728</v>
      </c>
      <c r="K8" s="49">
        <f>E8/H8*100</f>
        <v>9.9488942129962776</v>
      </c>
      <c r="L8" s="50">
        <f t="shared" si="2"/>
        <v>-7.0226769337341048</v>
      </c>
    </row>
    <row r="9" spans="1:12" x14ac:dyDescent="0.3">
      <c r="A9" s="148"/>
      <c r="B9" s="150" t="s">
        <v>3</v>
      </c>
      <c r="C9" s="15" t="s">
        <v>0</v>
      </c>
      <c r="D9" s="81">
        <v>97</v>
      </c>
      <c r="E9" s="85">
        <v>29</v>
      </c>
      <c r="F9" s="38">
        <f t="shared" ref="F9:F34" si="3">(D9-E9)/E9*100</f>
        <v>234.48275862068962</v>
      </c>
      <c r="G9" s="108">
        <v>881</v>
      </c>
      <c r="H9" s="98">
        <v>755</v>
      </c>
      <c r="I9" s="38">
        <f>(G9-H9)/H9*100</f>
        <v>16.688741721854306</v>
      </c>
      <c r="J9" s="47">
        <f t="shared" si="1"/>
        <v>11.01021566401816</v>
      </c>
      <c r="K9" s="47">
        <f t="shared" si="1"/>
        <v>3.8410596026490067</v>
      </c>
      <c r="L9" s="48">
        <f t="shared" si="2"/>
        <v>7.1691560613691534</v>
      </c>
    </row>
    <row r="10" spans="1:12" x14ac:dyDescent="0.3">
      <c r="A10" s="148"/>
      <c r="B10" s="145"/>
      <c r="C10" s="15" t="s">
        <v>1</v>
      </c>
      <c r="D10" s="59">
        <v>403</v>
      </c>
      <c r="E10" s="79">
        <v>7638</v>
      </c>
      <c r="F10" s="39">
        <f t="shared" si="3"/>
        <v>-94.723749672689181</v>
      </c>
      <c r="G10" s="103">
        <v>7998</v>
      </c>
      <c r="H10" s="94">
        <v>425541</v>
      </c>
      <c r="I10" s="39">
        <f t="shared" ref="I10:I34" si="4">(G10-H10)/H10*100</f>
        <v>-98.120510127108787</v>
      </c>
      <c r="J10" s="51">
        <f t="shared" si="1"/>
        <v>5.0387596899224807</v>
      </c>
      <c r="K10" s="51">
        <f>E10/H10*100</f>
        <v>1.7948916790626521</v>
      </c>
      <c r="L10" s="52">
        <f t="shared" si="2"/>
        <v>3.2438680108598286</v>
      </c>
    </row>
    <row r="11" spans="1:12" x14ac:dyDescent="0.3">
      <c r="A11" s="148"/>
      <c r="B11" s="145" t="s">
        <v>4</v>
      </c>
      <c r="C11" s="15" t="s">
        <v>0</v>
      </c>
      <c r="D11" s="58">
        <v>481</v>
      </c>
      <c r="E11" s="78">
        <v>445</v>
      </c>
      <c r="F11" s="38">
        <f t="shared" si="3"/>
        <v>8.0898876404494384</v>
      </c>
      <c r="G11" s="110">
        <v>13469</v>
      </c>
      <c r="H11" s="57">
        <v>9738</v>
      </c>
      <c r="I11" s="38">
        <f t="shared" si="4"/>
        <v>38.313822140069831</v>
      </c>
      <c r="J11" s="53">
        <f t="shared" si="1"/>
        <v>3.5711634122800504</v>
      </c>
      <c r="K11" s="53">
        <f t="shared" si="1"/>
        <v>4.569726843294311</v>
      </c>
      <c r="L11" s="54">
        <f t="shared" si="2"/>
        <v>-0.99856343101426059</v>
      </c>
    </row>
    <row r="12" spans="1:12" x14ac:dyDescent="0.3">
      <c r="A12" s="148"/>
      <c r="B12" s="145"/>
      <c r="C12" s="15" t="s">
        <v>1</v>
      </c>
      <c r="D12" s="59">
        <v>3598</v>
      </c>
      <c r="E12" s="79">
        <v>103288</v>
      </c>
      <c r="F12" s="39">
        <f t="shared" si="3"/>
        <v>-96.51653628688716</v>
      </c>
      <c r="G12" s="107">
        <v>95770</v>
      </c>
      <c r="H12" s="94">
        <v>626210</v>
      </c>
      <c r="I12" s="39">
        <f t="shared" si="4"/>
        <v>-84.706408393350472</v>
      </c>
      <c r="J12" s="51">
        <f t="shared" si="1"/>
        <v>3.7569176151195571</v>
      </c>
      <c r="K12" s="51">
        <f t="shared" si="1"/>
        <v>16.494147330767632</v>
      </c>
      <c r="L12" s="52">
        <f t="shared" si="2"/>
        <v>-12.737229715648075</v>
      </c>
    </row>
    <row r="13" spans="1:12" x14ac:dyDescent="0.3">
      <c r="A13" s="148"/>
      <c r="B13" s="145" t="s">
        <v>5</v>
      </c>
      <c r="C13" s="15" t="s">
        <v>0</v>
      </c>
      <c r="D13" s="58">
        <v>33</v>
      </c>
      <c r="E13" s="78">
        <v>3</v>
      </c>
      <c r="F13" s="38">
        <f t="shared" si="3"/>
        <v>1000</v>
      </c>
      <c r="G13" s="102">
        <v>94</v>
      </c>
      <c r="H13" s="101">
        <v>78</v>
      </c>
      <c r="I13" s="38">
        <f t="shared" si="4"/>
        <v>20.512820512820511</v>
      </c>
      <c r="J13" s="53">
        <f t="shared" si="1"/>
        <v>35.106382978723403</v>
      </c>
      <c r="K13" s="53">
        <f t="shared" si="1"/>
        <v>3.8461538461538463</v>
      </c>
      <c r="L13" s="54">
        <f t="shared" si="2"/>
        <v>31.260229132569556</v>
      </c>
    </row>
    <row r="14" spans="1:12" x14ac:dyDescent="0.3">
      <c r="A14" s="148"/>
      <c r="B14" s="145"/>
      <c r="C14" s="15" t="s">
        <v>1</v>
      </c>
      <c r="D14" s="59">
        <v>124</v>
      </c>
      <c r="E14" s="79">
        <v>10168</v>
      </c>
      <c r="F14" s="39">
        <f t="shared" si="3"/>
        <v>-98.780487804878049</v>
      </c>
      <c r="G14" s="107">
        <v>585</v>
      </c>
      <c r="H14" s="94">
        <v>88389</v>
      </c>
      <c r="I14" s="39">
        <f t="shared" si="4"/>
        <v>-99.338152937582734</v>
      </c>
      <c r="J14" s="51">
        <f t="shared" si="1"/>
        <v>21.196581196581196</v>
      </c>
      <c r="K14" s="51">
        <f t="shared" si="1"/>
        <v>11.503693898562037</v>
      </c>
      <c r="L14" s="52">
        <f t="shared" si="2"/>
        <v>9.6928872980191585</v>
      </c>
    </row>
    <row r="15" spans="1:12" x14ac:dyDescent="0.3">
      <c r="A15" s="148"/>
      <c r="B15" s="145" t="s">
        <v>6</v>
      </c>
      <c r="C15" s="15" t="s">
        <v>0</v>
      </c>
      <c r="D15" s="58">
        <v>20</v>
      </c>
      <c r="E15" s="78">
        <v>20</v>
      </c>
      <c r="F15" s="38">
        <f t="shared" si="3"/>
        <v>0</v>
      </c>
      <c r="G15" s="110">
        <v>304</v>
      </c>
      <c r="H15" s="101">
        <v>305</v>
      </c>
      <c r="I15" s="38">
        <f t="shared" si="4"/>
        <v>-0.32786885245901637</v>
      </c>
      <c r="J15" s="53">
        <f t="shared" si="1"/>
        <v>6.5789473684210522</v>
      </c>
      <c r="K15" s="53">
        <f t="shared" si="1"/>
        <v>6.557377049180328</v>
      </c>
      <c r="L15" s="54">
        <f t="shared" si="2"/>
        <v>2.1570319240724167E-2</v>
      </c>
    </row>
    <row r="16" spans="1:12" x14ac:dyDescent="0.3">
      <c r="A16" s="148"/>
      <c r="B16" s="145"/>
      <c r="C16" s="15" t="s">
        <v>1</v>
      </c>
      <c r="D16" s="59">
        <v>160</v>
      </c>
      <c r="E16" s="79">
        <v>10185</v>
      </c>
      <c r="F16" s="39">
        <f t="shared" si="3"/>
        <v>-98.429062346588111</v>
      </c>
      <c r="G16" s="107">
        <v>2229</v>
      </c>
      <c r="H16" s="94">
        <v>164870</v>
      </c>
      <c r="I16" s="39">
        <f t="shared" si="4"/>
        <v>-98.648025717231761</v>
      </c>
      <c r="J16" s="51">
        <f t="shared" si="1"/>
        <v>7.1781067743382678</v>
      </c>
      <c r="K16" s="51">
        <f t="shared" si="1"/>
        <v>6.1775944683690183</v>
      </c>
      <c r="L16" s="52">
        <f t="shared" si="2"/>
        <v>1.0005123059692496</v>
      </c>
    </row>
    <row r="17" spans="1:12" x14ac:dyDescent="0.3">
      <c r="A17" s="148"/>
      <c r="B17" s="145" t="s">
        <v>7</v>
      </c>
      <c r="C17" s="15" t="s">
        <v>0</v>
      </c>
      <c r="D17" s="58">
        <v>10</v>
      </c>
      <c r="E17" s="78">
        <v>1</v>
      </c>
      <c r="F17" s="38">
        <f t="shared" si="3"/>
        <v>900</v>
      </c>
      <c r="G17" s="102">
        <v>137</v>
      </c>
      <c r="H17" s="101">
        <v>44</v>
      </c>
      <c r="I17" s="38">
        <f t="shared" si="4"/>
        <v>211.36363636363637</v>
      </c>
      <c r="J17" s="53">
        <f t="shared" si="1"/>
        <v>7.2992700729926998</v>
      </c>
      <c r="K17" s="53">
        <f t="shared" si="1"/>
        <v>2.2727272727272729</v>
      </c>
      <c r="L17" s="54">
        <f t="shared" si="2"/>
        <v>5.0265428002654264</v>
      </c>
    </row>
    <row r="18" spans="1:12" x14ac:dyDescent="0.3">
      <c r="A18" s="148"/>
      <c r="B18" s="145"/>
      <c r="C18" s="15" t="s">
        <v>1</v>
      </c>
      <c r="D18" s="59">
        <v>31</v>
      </c>
      <c r="E18" s="79">
        <v>2680</v>
      </c>
      <c r="F18" s="39">
        <f t="shared" si="3"/>
        <v>-98.843283582089541</v>
      </c>
      <c r="G18" s="103">
        <v>671</v>
      </c>
      <c r="H18" s="94">
        <v>17057</v>
      </c>
      <c r="I18" s="39">
        <f t="shared" si="4"/>
        <v>-96.066131207129033</v>
      </c>
      <c r="J18" s="51">
        <f t="shared" si="1"/>
        <v>4.6199701937406861</v>
      </c>
      <c r="K18" s="51">
        <f t="shared" si="1"/>
        <v>15.712024388813978</v>
      </c>
      <c r="L18" s="52">
        <f t="shared" si="2"/>
        <v>-11.092054195073292</v>
      </c>
    </row>
    <row r="19" spans="1:12" x14ac:dyDescent="0.3">
      <c r="A19" s="148"/>
      <c r="B19" s="145" t="s">
        <v>17</v>
      </c>
      <c r="C19" s="15" t="s">
        <v>0</v>
      </c>
      <c r="D19" s="58">
        <v>81</v>
      </c>
      <c r="E19" s="78">
        <v>29</v>
      </c>
      <c r="F19" s="38">
        <f t="shared" si="3"/>
        <v>179.31034482758622</v>
      </c>
      <c r="G19" s="102">
        <v>352</v>
      </c>
      <c r="H19" s="101">
        <v>136</v>
      </c>
      <c r="I19" s="38">
        <f t="shared" si="4"/>
        <v>158.8235294117647</v>
      </c>
      <c r="J19" s="53">
        <f t="shared" si="1"/>
        <v>23.011363636363637</v>
      </c>
      <c r="K19" s="53">
        <f t="shared" si="1"/>
        <v>21.323529411764707</v>
      </c>
      <c r="L19" s="54">
        <f t="shared" si="2"/>
        <v>1.6878342245989302</v>
      </c>
    </row>
    <row r="20" spans="1:12" x14ac:dyDescent="0.3">
      <c r="A20" s="148"/>
      <c r="B20" s="145"/>
      <c r="C20" s="15" t="s">
        <v>1</v>
      </c>
      <c r="D20" s="59">
        <v>366</v>
      </c>
      <c r="E20" s="79">
        <v>10092</v>
      </c>
      <c r="F20" s="39">
        <f t="shared" si="3"/>
        <v>-96.37336504161712</v>
      </c>
      <c r="G20" s="103">
        <v>2144</v>
      </c>
      <c r="H20" s="94">
        <v>47479</v>
      </c>
      <c r="I20" s="39">
        <f t="shared" si="4"/>
        <v>-95.4843193833063</v>
      </c>
      <c r="J20" s="51">
        <f t="shared" si="1"/>
        <v>17.07089552238806</v>
      </c>
      <c r="K20" s="51">
        <f t="shared" si="1"/>
        <v>21.255713052086186</v>
      </c>
      <c r="L20" s="52">
        <f t="shared" si="2"/>
        <v>-4.184817529698126</v>
      </c>
    </row>
    <row r="21" spans="1:12" x14ac:dyDescent="0.3">
      <c r="A21" s="148"/>
      <c r="B21" s="145" t="s">
        <v>18</v>
      </c>
      <c r="C21" s="15" t="s">
        <v>0</v>
      </c>
      <c r="D21" s="58">
        <v>43</v>
      </c>
      <c r="E21" s="78">
        <v>15</v>
      </c>
      <c r="F21" s="38">
        <f t="shared" si="3"/>
        <v>186.66666666666666</v>
      </c>
      <c r="G21" s="102">
        <v>4511</v>
      </c>
      <c r="H21" s="57">
        <v>4089</v>
      </c>
      <c r="I21" s="38">
        <f t="shared" si="4"/>
        <v>10.320371729029103</v>
      </c>
      <c r="J21" s="53">
        <f t="shared" ref="J21:K27" si="5">D21/G21*100</f>
        <v>0.95322544890268235</v>
      </c>
      <c r="K21" s="53">
        <f t="shared" si="5"/>
        <v>0.36683785766691124</v>
      </c>
      <c r="L21" s="54">
        <f t="shared" si="2"/>
        <v>0.58638759123577111</v>
      </c>
    </row>
    <row r="22" spans="1:12" x14ac:dyDescent="0.3">
      <c r="A22" s="148"/>
      <c r="B22" s="145"/>
      <c r="C22" s="15" t="s">
        <v>1</v>
      </c>
      <c r="D22" s="59">
        <v>233</v>
      </c>
      <c r="E22" s="79">
        <v>4960</v>
      </c>
      <c r="F22" s="39">
        <f t="shared" si="3"/>
        <v>-95.302419354838705</v>
      </c>
      <c r="G22" s="107">
        <v>27138</v>
      </c>
      <c r="H22" s="94">
        <v>48797</v>
      </c>
      <c r="I22" s="39">
        <f t="shared" si="4"/>
        <v>-44.385925364264196</v>
      </c>
      <c r="J22" s="51">
        <f t="shared" si="5"/>
        <v>0.85857469231336125</v>
      </c>
      <c r="K22" s="51">
        <f t="shared" si="5"/>
        <v>10.164559296678075</v>
      </c>
      <c r="L22" s="52">
        <f t="shared" si="2"/>
        <v>-9.3059846043647134</v>
      </c>
    </row>
    <row r="23" spans="1:12" x14ac:dyDescent="0.3">
      <c r="A23" s="148"/>
      <c r="B23" s="145" t="s">
        <v>8</v>
      </c>
      <c r="C23" s="15" t="s">
        <v>0</v>
      </c>
      <c r="D23" s="58">
        <v>63</v>
      </c>
      <c r="E23" s="78">
        <v>63</v>
      </c>
      <c r="F23" s="38">
        <f t="shared" si="3"/>
        <v>0</v>
      </c>
      <c r="G23" s="102">
        <v>1704</v>
      </c>
      <c r="H23" s="57">
        <v>1060</v>
      </c>
      <c r="I23" s="38">
        <f t="shared" si="4"/>
        <v>60.75471698113207</v>
      </c>
      <c r="J23" s="53">
        <f t="shared" si="5"/>
        <v>3.697183098591549</v>
      </c>
      <c r="K23" s="53">
        <f t="shared" si="5"/>
        <v>5.9433962264150946</v>
      </c>
      <c r="L23" s="54">
        <f t="shared" si="2"/>
        <v>-2.2462131278235455</v>
      </c>
    </row>
    <row r="24" spans="1:12" x14ac:dyDescent="0.3">
      <c r="A24" s="148"/>
      <c r="B24" s="145"/>
      <c r="C24" s="15" t="s">
        <v>1</v>
      </c>
      <c r="D24" s="59">
        <v>220</v>
      </c>
      <c r="E24" s="79">
        <v>4613</v>
      </c>
      <c r="F24" s="39">
        <f t="shared" si="3"/>
        <v>-95.230869282462606</v>
      </c>
      <c r="G24" s="107">
        <v>11770</v>
      </c>
      <c r="H24" s="94">
        <v>74663</v>
      </c>
      <c r="I24" s="39">
        <f t="shared" si="4"/>
        <v>-84.23583300965673</v>
      </c>
      <c r="J24" s="51">
        <f t="shared" si="5"/>
        <v>1.8691588785046727</v>
      </c>
      <c r="K24" s="51">
        <f t="shared" si="5"/>
        <v>6.178428404966315</v>
      </c>
      <c r="L24" s="52">
        <f t="shared" si="2"/>
        <v>-4.3092695264616427</v>
      </c>
    </row>
    <row r="25" spans="1:12" x14ac:dyDescent="0.3">
      <c r="A25" s="148"/>
      <c r="B25" s="145" t="s">
        <v>9</v>
      </c>
      <c r="C25" s="15" t="s">
        <v>0</v>
      </c>
      <c r="D25" s="58">
        <v>56</v>
      </c>
      <c r="E25" s="78">
        <v>34</v>
      </c>
      <c r="F25" s="38">
        <f t="shared" si="3"/>
        <v>64.705882352941174</v>
      </c>
      <c r="G25" s="102">
        <v>705</v>
      </c>
      <c r="H25" s="57">
        <v>609</v>
      </c>
      <c r="I25" s="38">
        <f t="shared" si="4"/>
        <v>15.763546798029557</v>
      </c>
      <c r="J25" s="53">
        <f t="shared" si="5"/>
        <v>7.9432624113475185</v>
      </c>
      <c r="K25" s="53">
        <f t="shared" si="5"/>
        <v>5.5829228243021349</v>
      </c>
      <c r="L25" s="54">
        <f t="shared" si="2"/>
        <v>2.3603395870453836</v>
      </c>
    </row>
    <row r="26" spans="1:12" x14ac:dyDescent="0.3">
      <c r="A26" s="148"/>
      <c r="B26" s="145"/>
      <c r="C26" s="15" t="s">
        <v>1</v>
      </c>
      <c r="D26" s="59">
        <v>175</v>
      </c>
      <c r="E26" s="79">
        <v>11194</v>
      </c>
      <c r="F26" s="39">
        <f t="shared" si="3"/>
        <v>-98.436662497766662</v>
      </c>
      <c r="G26" s="92">
        <v>4273</v>
      </c>
      <c r="H26" s="92">
        <v>74030</v>
      </c>
      <c r="I26" s="39">
        <f t="shared" si="4"/>
        <v>-94.228015669323256</v>
      </c>
      <c r="J26" s="51">
        <f t="shared" si="5"/>
        <v>4.095483267025509</v>
      </c>
      <c r="K26" s="51">
        <f t="shared" si="5"/>
        <v>15.120896933675537</v>
      </c>
      <c r="L26" s="52">
        <f t="shared" si="2"/>
        <v>-11.025413666650028</v>
      </c>
    </row>
    <row r="27" spans="1:12" x14ac:dyDescent="0.3">
      <c r="A27" s="148"/>
      <c r="B27" s="145" t="s">
        <v>10</v>
      </c>
      <c r="C27" s="15" t="s">
        <v>0</v>
      </c>
      <c r="D27" s="58">
        <v>678</v>
      </c>
      <c r="E27" s="78">
        <v>500</v>
      </c>
      <c r="F27" s="38">
        <f t="shared" si="3"/>
        <v>35.6</v>
      </c>
      <c r="G27" s="106">
        <v>22506</v>
      </c>
      <c r="H27" s="87">
        <v>20921</v>
      </c>
      <c r="I27" s="38">
        <f t="shared" si="4"/>
        <v>7.576119688351417</v>
      </c>
      <c r="J27" s="53">
        <f t="shared" si="5"/>
        <v>3.0125299920021327</v>
      </c>
      <c r="K27" s="53">
        <f t="shared" si="5"/>
        <v>2.3899431193537595</v>
      </c>
      <c r="L27" s="54">
        <f t="shared" si="2"/>
        <v>0.6225868726483732</v>
      </c>
    </row>
    <row r="28" spans="1:12" x14ac:dyDescent="0.3">
      <c r="A28" s="149"/>
      <c r="B28" s="146"/>
      <c r="C28" s="14" t="s">
        <v>1</v>
      </c>
      <c r="D28" s="65">
        <v>3320</v>
      </c>
      <c r="E28" s="80">
        <v>11458</v>
      </c>
      <c r="F28" s="37">
        <f t="shared" si="3"/>
        <v>-71.024611625065461</v>
      </c>
      <c r="G28" s="92">
        <v>142342</v>
      </c>
      <c r="H28" s="97">
        <v>204779</v>
      </c>
      <c r="I28" s="37">
        <f t="shared" si="4"/>
        <v>-30.48994281640207</v>
      </c>
      <c r="J28" s="49">
        <f>D28/G28*100</f>
        <v>2.3324106728864287</v>
      </c>
      <c r="K28" s="49">
        <f>E28/H28*100</f>
        <v>5.5953002993471008</v>
      </c>
      <c r="L28" s="50">
        <f>J28-K28</f>
        <v>-3.2628896264606722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3011</v>
      </c>
      <c r="E29" s="31">
        <v>1664</v>
      </c>
      <c r="F29" s="40">
        <f t="shared" si="3"/>
        <v>80.949519230769226</v>
      </c>
      <c r="G29" s="111">
        <v>38342</v>
      </c>
      <c r="H29" s="95">
        <v>23277</v>
      </c>
      <c r="I29" s="36">
        <f t="shared" si="4"/>
        <v>64.720539588434931</v>
      </c>
      <c r="J29" s="47">
        <f>D29/G29*100</f>
        <v>7.8530071462104223</v>
      </c>
      <c r="K29" s="47">
        <f t="shared" ref="K29" si="6">E29/H29*100</f>
        <v>7.1486875456459167</v>
      </c>
      <c r="L29" s="48">
        <f>J29-K29</f>
        <v>0.7043196005645056</v>
      </c>
    </row>
    <row r="30" spans="1:12" x14ac:dyDescent="0.3">
      <c r="A30" s="138"/>
      <c r="B30" s="141"/>
      <c r="C30" s="17" t="s">
        <v>1</v>
      </c>
      <c r="D30" s="32">
        <f>D32+D34</f>
        <v>16690</v>
      </c>
      <c r="E30" s="33">
        <v>36491</v>
      </c>
      <c r="F30" s="41">
        <f t="shared" si="3"/>
        <v>-54.262694911073964</v>
      </c>
      <c r="G30" s="112">
        <v>208272</v>
      </c>
      <c r="H30" s="96">
        <v>427833</v>
      </c>
      <c r="I30" s="37">
        <f t="shared" si="4"/>
        <v>-51.319323193863028</v>
      </c>
      <c r="J30" s="49">
        <f>D30/G30*100</f>
        <v>8.013559191826074</v>
      </c>
      <c r="K30" s="49">
        <f>E30/H30*100</f>
        <v>8.5292625861025204</v>
      </c>
      <c r="L30" s="50">
        <f>J30-K30</f>
        <v>-0.5157033942764464</v>
      </c>
    </row>
    <row r="31" spans="1:12" x14ac:dyDescent="0.3">
      <c r="A31" s="138"/>
      <c r="B31" s="142" t="s">
        <v>11</v>
      </c>
      <c r="C31" s="18" t="s">
        <v>0</v>
      </c>
      <c r="D31" s="81">
        <v>1161</v>
      </c>
      <c r="E31" s="85">
        <v>525</v>
      </c>
      <c r="F31" s="38">
        <f t="shared" si="3"/>
        <v>121.14285714285715</v>
      </c>
      <c r="G31" s="57">
        <v>21775</v>
      </c>
      <c r="H31" s="98">
        <v>11922</v>
      </c>
      <c r="I31" s="38">
        <f t="shared" si="4"/>
        <v>82.6455292736118</v>
      </c>
      <c r="J31" s="47">
        <f>D31/G31*100</f>
        <v>5.3318025258323765</v>
      </c>
      <c r="K31" s="47">
        <f t="shared" ref="K31:K33" si="7">E31/H31*100</f>
        <v>4.4036235530951187</v>
      </c>
      <c r="L31" s="48">
        <f>J31-K31</f>
        <v>0.9281789727372578</v>
      </c>
    </row>
    <row r="32" spans="1:12" x14ac:dyDescent="0.3">
      <c r="A32" s="138"/>
      <c r="B32" s="143"/>
      <c r="C32" s="18" t="s">
        <v>1</v>
      </c>
      <c r="D32" s="59">
        <v>5691</v>
      </c>
      <c r="E32" s="79">
        <v>9696</v>
      </c>
      <c r="F32" s="39">
        <f t="shared" si="3"/>
        <v>-41.305693069306933</v>
      </c>
      <c r="G32" s="92">
        <v>105702</v>
      </c>
      <c r="H32" s="92">
        <v>157055</v>
      </c>
      <c r="I32" s="39">
        <f t="shared" si="4"/>
        <v>-32.697462672312248</v>
      </c>
      <c r="J32" s="51">
        <f t="shared" ref="J32:J33" si="8">D32/G32*100</f>
        <v>5.3840040869614576</v>
      </c>
      <c r="K32" s="51">
        <f t="shared" si="7"/>
        <v>6.1736334405144691</v>
      </c>
      <c r="L32" s="52">
        <f t="shared" ref="L32:L33" si="9">J32-K32</f>
        <v>-0.78962935355301145</v>
      </c>
    </row>
    <row r="33" spans="1:12" x14ac:dyDescent="0.3">
      <c r="A33" s="138"/>
      <c r="B33" s="143" t="s">
        <v>10</v>
      </c>
      <c r="C33" s="18" t="s">
        <v>0</v>
      </c>
      <c r="D33" s="58">
        <v>1850</v>
      </c>
      <c r="E33" s="78">
        <v>1139</v>
      </c>
      <c r="F33" s="38">
        <f t="shared" si="3"/>
        <v>62.423178226514487</v>
      </c>
      <c r="G33" s="106">
        <v>16567</v>
      </c>
      <c r="H33" s="87">
        <v>11355</v>
      </c>
      <c r="I33" s="38">
        <f t="shared" si="4"/>
        <v>45.90048436811977</v>
      </c>
      <c r="J33" s="53">
        <f t="shared" si="8"/>
        <v>11.166777328423976</v>
      </c>
      <c r="K33" s="53">
        <f t="shared" si="7"/>
        <v>10.030823425803611</v>
      </c>
      <c r="L33" s="54">
        <f t="shared" si="9"/>
        <v>1.1359539026203649</v>
      </c>
    </row>
    <row r="34" spans="1:12" ht="17.25" thickBot="1" x14ac:dyDescent="0.35">
      <c r="A34" s="139"/>
      <c r="B34" s="144"/>
      <c r="C34" s="19" t="s">
        <v>1</v>
      </c>
      <c r="D34" s="60">
        <v>10999</v>
      </c>
      <c r="E34" s="82">
        <v>26795</v>
      </c>
      <c r="F34" s="42">
        <f t="shared" si="3"/>
        <v>-58.95129688374697</v>
      </c>
      <c r="G34" s="105">
        <v>102570</v>
      </c>
      <c r="H34" s="91">
        <v>270778</v>
      </c>
      <c r="I34" s="42">
        <f t="shared" si="4"/>
        <v>-62.120260877914745</v>
      </c>
      <c r="J34" s="55">
        <f>D34/G34*100</f>
        <v>10.723408404016769</v>
      </c>
      <c r="K34" s="55">
        <f>E34/H34*100</f>
        <v>9.8955602006071395</v>
      </c>
      <c r="L34" s="56">
        <f>J34-K34</f>
        <v>0.82784820340962995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sqref="A1:L34"/>
    </sheetView>
  </sheetViews>
  <sheetFormatPr defaultRowHeight="16.5" x14ac:dyDescent="0.3"/>
  <sheetData>
    <row r="1" spans="1:12" ht="26.25" x14ac:dyDescent="0.3">
      <c r="A1" s="129" t="s">
        <v>59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4376</v>
      </c>
      <c r="E5" s="27">
        <v>5998</v>
      </c>
      <c r="F5" s="34">
        <f t="shared" ref="F5:F6" si="0">(D5-E5)/E5*100</f>
        <v>-27.042347449149716</v>
      </c>
      <c r="G5" s="61">
        <v>97087</v>
      </c>
      <c r="H5" s="61">
        <v>68797</v>
      </c>
      <c r="I5" s="34">
        <f>(G5-H5)/H5*100</f>
        <v>41.120979112461299</v>
      </c>
      <c r="J5" s="43">
        <f t="shared" ref="J5:K20" si="1">D5/G5*100</f>
        <v>4.5072975784605562</v>
      </c>
      <c r="K5" s="43">
        <f t="shared" si="1"/>
        <v>8.7184034187537236</v>
      </c>
      <c r="L5" s="44">
        <f t="shared" ref="L5:L27" si="2">J5-K5</f>
        <v>-4.2111058402931674</v>
      </c>
    </row>
    <row r="6" spans="1:12" x14ac:dyDescent="0.3">
      <c r="A6" s="135"/>
      <c r="B6" s="136"/>
      <c r="C6" s="12" t="s">
        <v>1</v>
      </c>
      <c r="D6" s="28">
        <f>D8+D30</f>
        <v>31312</v>
      </c>
      <c r="E6" s="29">
        <v>195337</v>
      </c>
      <c r="F6" s="35">
        <f t="shared" si="0"/>
        <v>-83.970266769736398</v>
      </c>
      <c r="G6" s="62">
        <v>600279</v>
      </c>
      <c r="H6" s="62">
        <v>2268445</v>
      </c>
      <c r="I6" s="35">
        <f>(G6-H6)/H6*100</f>
        <v>-73.537864043430631</v>
      </c>
      <c r="J6" s="45">
        <f t="shared" si="1"/>
        <v>5.216241114548402</v>
      </c>
      <c r="K6" s="45">
        <f>E6/H6*100</f>
        <v>8.611052945960779</v>
      </c>
      <c r="L6" s="46">
        <f t="shared" si="2"/>
        <v>-3.394811831412377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1725</v>
      </c>
      <c r="E7" s="31">
        <v>2844</v>
      </c>
      <c r="F7" s="36">
        <f>(D7-E7)/E7*100</f>
        <v>-39.345991561181435</v>
      </c>
      <c r="G7" s="66">
        <v>52802</v>
      </c>
      <c r="H7" s="99">
        <v>40475</v>
      </c>
      <c r="I7" s="36">
        <f>(G7-H7)/H7*100</f>
        <v>30.455836936380482</v>
      </c>
      <c r="J7" s="47">
        <f t="shared" si="1"/>
        <v>3.2669217075110795</v>
      </c>
      <c r="K7" s="47">
        <f t="shared" si="1"/>
        <v>7.0265596046942562</v>
      </c>
      <c r="L7" s="48">
        <f t="shared" si="2"/>
        <v>-3.7596378971831768</v>
      </c>
    </row>
    <row r="8" spans="1:12" x14ac:dyDescent="0.3">
      <c r="A8" s="148"/>
      <c r="B8" s="141"/>
      <c r="C8" s="14" t="s">
        <v>1</v>
      </c>
      <c r="D8" s="32">
        <f>D10+D12+D14+D16+D18+D20+D22+D24+D26+D28</f>
        <v>11971</v>
      </c>
      <c r="E8" s="33">
        <v>168854</v>
      </c>
      <c r="F8" s="37">
        <f>(D8-E8)/E8*100</f>
        <v>-92.910443341585037</v>
      </c>
      <c r="G8" s="109">
        <v>347722</v>
      </c>
      <c r="H8" s="100">
        <v>1812290</v>
      </c>
      <c r="I8" s="37">
        <f>(G8-H8)/H8*100</f>
        <v>-80.813114898829653</v>
      </c>
      <c r="J8" s="49">
        <f t="shared" si="1"/>
        <v>3.442692725798195</v>
      </c>
      <c r="K8" s="49">
        <f>E8/H8*100</f>
        <v>9.3171622643175205</v>
      </c>
      <c r="L8" s="50">
        <f t="shared" si="2"/>
        <v>-5.8744695385193255</v>
      </c>
    </row>
    <row r="9" spans="1:12" x14ac:dyDescent="0.3">
      <c r="A9" s="148"/>
      <c r="B9" s="150" t="s">
        <v>3</v>
      </c>
      <c r="C9" s="15" t="s">
        <v>0</v>
      </c>
      <c r="D9" s="81">
        <v>85</v>
      </c>
      <c r="E9" s="85">
        <v>59</v>
      </c>
      <c r="F9" s="38">
        <f t="shared" ref="F9:F34" si="3">(D9-E9)/E9*100</f>
        <v>44.067796610169488</v>
      </c>
      <c r="G9" s="108">
        <v>2258</v>
      </c>
      <c r="H9" s="98">
        <v>1275</v>
      </c>
      <c r="I9" s="38">
        <f>(G9-H9)/H9*100</f>
        <v>77.098039215686271</v>
      </c>
      <c r="J9" s="47">
        <f t="shared" si="1"/>
        <v>3.7643932683790968</v>
      </c>
      <c r="K9" s="47">
        <f t="shared" si="1"/>
        <v>4.6274509803921564</v>
      </c>
      <c r="L9" s="48">
        <f t="shared" si="2"/>
        <v>-0.86305771201305959</v>
      </c>
    </row>
    <row r="10" spans="1:12" x14ac:dyDescent="0.3">
      <c r="A10" s="148"/>
      <c r="B10" s="145"/>
      <c r="C10" s="15" t="s">
        <v>1</v>
      </c>
      <c r="D10" s="59">
        <v>587</v>
      </c>
      <c r="E10" s="79">
        <v>7414</v>
      </c>
      <c r="F10" s="39">
        <f t="shared" si="3"/>
        <v>-92.082546533585102</v>
      </c>
      <c r="G10" s="103">
        <v>10256</v>
      </c>
      <c r="H10" s="94">
        <v>426816</v>
      </c>
      <c r="I10" s="39">
        <f t="shared" ref="I10:I34" si="4">(G10-H10)/H10*100</f>
        <v>-97.597091018143644</v>
      </c>
      <c r="J10" s="51">
        <f t="shared" si="1"/>
        <v>5.723478939157566</v>
      </c>
      <c r="K10" s="51">
        <f>E10/H10*100</f>
        <v>1.7370482831009146</v>
      </c>
      <c r="L10" s="52">
        <f t="shared" si="2"/>
        <v>3.9864306560566511</v>
      </c>
    </row>
    <row r="11" spans="1:12" x14ac:dyDescent="0.3">
      <c r="A11" s="148"/>
      <c r="B11" s="145" t="s">
        <v>4</v>
      </c>
      <c r="C11" s="15" t="s">
        <v>0</v>
      </c>
      <c r="D11" s="58">
        <v>499</v>
      </c>
      <c r="E11" s="78">
        <v>683</v>
      </c>
      <c r="F11" s="38">
        <f t="shared" si="3"/>
        <v>-26.939970717423133</v>
      </c>
      <c r="G11" s="110">
        <v>17103</v>
      </c>
      <c r="H11" s="57">
        <v>16275</v>
      </c>
      <c r="I11" s="38">
        <f t="shared" si="4"/>
        <v>5.0875576036866361</v>
      </c>
      <c r="J11" s="53">
        <f t="shared" si="1"/>
        <v>2.9176167923756067</v>
      </c>
      <c r="K11" s="53">
        <f t="shared" si="1"/>
        <v>4.1966205837173582</v>
      </c>
      <c r="L11" s="54">
        <f t="shared" si="2"/>
        <v>-1.2790037913417516</v>
      </c>
    </row>
    <row r="12" spans="1:12" x14ac:dyDescent="0.3">
      <c r="A12" s="148"/>
      <c r="B12" s="145"/>
      <c r="C12" s="15" t="s">
        <v>1</v>
      </c>
      <c r="D12" s="59">
        <v>4560</v>
      </c>
      <c r="E12" s="79">
        <v>101014</v>
      </c>
      <c r="F12" s="39">
        <f t="shared" si="3"/>
        <v>-95.485774249113987</v>
      </c>
      <c r="G12" s="107">
        <v>112873</v>
      </c>
      <c r="H12" s="94">
        <v>642485</v>
      </c>
      <c r="I12" s="39">
        <f t="shared" si="4"/>
        <v>-82.431807746484353</v>
      </c>
      <c r="J12" s="51">
        <f t="shared" si="1"/>
        <v>4.0399386921584437</v>
      </c>
      <c r="K12" s="51">
        <f t="shared" si="1"/>
        <v>15.722390406001697</v>
      </c>
      <c r="L12" s="52">
        <f t="shared" si="2"/>
        <v>-11.682451713843253</v>
      </c>
    </row>
    <row r="13" spans="1:12" x14ac:dyDescent="0.3">
      <c r="A13" s="148"/>
      <c r="B13" s="145" t="s">
        <v>5</v>
      </c>
      <c r="C13" s="15" t="s">
        <v>0</v>
      </c>
      <c r="D13" s="58">
        <v>30</v>
      </c>
      <c r="E13" s="78">
        <v>68</v>
      </c>
      <c r="F13" s="38">
        <f t="shared" si="3"/>
        <v>-55.882352941176471</v>
      </c>
      <c r="G13" s="102">
        <v>197</v>
      </c>
      <c r="H13" s="101">
        <v>167</v>
      </c>
      <c r="I13" s="38">
        <f t="shared" si="4"/>
        <v>17.964071856287426</v>
      </c>
      <c r="J13" s="53">
        <f t="shared" si="1"/>
        <v>15.228426395939088</v>
      </c>
      <c r="K13" s="53">
        <f t="shared" si="1"/>
        <v>40.718562874251496</v>
      </c>
      <c r="L13" s="54">
        <f t="shared" si="2"/>
        <v>-25.490136478312408</v>
      </c>
    </row>
    <row r="14" spans="1:12" x14ac:dyDescent="0.3">
      <c r="A14" s="148"/>
      <c r="B14" s="145"/>
      <c r="C14" s="15" t="s">
        <v>1</v>
      </c>
      <c r="D14" s="59">
        <v>180</v>
      </c>
      <c r="E14" s="79">
        <v>10065</v>
      </c>
      <c r="F14" s="39">
        <f t="shared" si="3"/>
        <v>-98.211624441132642</v>
      </c>
      <c r="G14" s="107">
        <v>782</v>
      </c>
      <c r="H14" s="94">
        <v>88556</v>
      </c>
      <c r="I14" s="39">
        <f t="shared" si="4"/>
        <v>-99.116942951352812</v>
      </c>
      <c r="J14" s="51">
        <f t="shared" si="1"/>
        <v>23.017902813299234</v>
      </c>
      <c r="K14" s="51">
        <f t="shared" si="1"/>
        <v>11.365689507204481</v>
      </c>
      <c r="L14" s="52">
        <f t="shared" si="2"/>
        <v>11.652213306094753</v>
      </c>
    </row>
    <row r="15" spans="1:12" x14ac:dyDescent="0.3">
      <c r="A15" s="148"/>
      <c r="B15" s="145" t="s">
        <v>6</v>
      </c>
      <c r="C15" s="15" t="s">
        <v>0</v>
      </c>
      <c r="D15" s="58">
        <v>42</v>
      </c>
      <c r="E15" s="78">
        <v>67</v>
      </c>
      <c r="F15" s="38">
        <f t="shared" si="3"/>
        <v>-37.313432835820898</v>
      </c>
      <c r="G15" s="110">
        <v>601</v>
      </c>
      <c r="H15" s="101">
        <v>655</v>
      </c>
      <c r="I15" s="38">
        <f t="shared" si="4"/>
        <v>-8.2442748091603058</v>
      </c>
      <c r="J15" s="53">
        <f t="shared" si="1"/>
        <v>6.988352745424292</v>
      </c>
      <c r="K15" s="53">
        <f t="shared" si="1"/>
        <v>10.229007633587786</v>
      </c>
      <c r="L15" s="54">
        <f t="shared" si="2"/>
        <v>-3.240654888163494</v>
      </c>
    </row>
    <row r="16" spans="1:12" x14ac:dyDescent="0.3">
      <c r="A16" s="148"/>
      <c r="B16" s="145"/>
      <c r="C16" s="15" t="s">
        <v>1</v>
      </c>
      <c r="D16" s="59">
        <v>227</v>
      </c>
      <c r="E16" s="79">
        <v>10058</v>
      </c>
      <c r="F16" s="39">
        <f t="shared" si="3"/>
        <v>-97.743090077550207</v>
      </c>
      <c r="G16" s="107">
        <v>2830</v>
      </c>
      <c r="H16" s="94">
        <v>165525</v>
      </c>
      <c r="I16" s="39">
        <f t="shared" si="4"/>
        <v>-98.290288476061022</v>
      </c>
      <c r="J16" s="51">
        <f t="shared" si="1"/>
        <v>8.021201413427562</v>
      </c>
      <c r="K16" s="51">
        <f t="shared" si="1"/>
        <v>6.0764235009817247</v>
      </c>
      <c r="L16" s="52">
        <f t="shared" si="2"/>
        <v>1.9447779124458373</v>
      </c>
    </row>
    <row r="17" spans="1:12" x14ac:dyDescent="0.3">
      <c r="A17" s="148"/>
      <c r="B17" s="145" t="s">
        <v>7</v>
      </c>
      <c r="C17" s="15" t="s">
        <v>0</v>
      </c>
      <c r="D17" s="58">
        <v>27</v>
      </c>
      <c r="E17" s="78">
        <v>96</v>
      </c>
      <c r="F17" s="38">
        <f t="shared" si="3"/>
        <v>-71.875</v>
      </c>
      <c r="G17" s="102">
        <v>205</v>
      </c>
      <c r="H17" s="101">
        <v>124</v>
      </c>
      <c r="I17" s="38">
        <f t="shared" si="4"/>
        <v>65.322580645161281</v>
      </c>
      <c r="J17" s="53">
        <f t="shared" si="1"/>
        <v>13.170731707317074</v>
      </c>
      <c r="K17" s="53">
        <f t="shared" si="1"/>
        <v>77.41935483870968</v>
      </c>
      <c r="L17" s="54">
        <f t="shared" si="2"/>
        <v>-64.248623131392606</v>
      </c>
    </row>
    <row r="18" spans="1:12" x14ac:dyDescent="0.3">
      <c r="A18" s="148"/>
      <c r="B18" s="145"/>
      <c r="C18" s="15" t="s">
        <v>1</v>
      </c>
      <c r="D18" s="59">
        <v>76</v>
      </c>
      <c r="E18" s="79">
        <v>2534</v>
      </c>
      <c r="F18" s="39">
        <f t="shared" si="3"/>
        <v>-97.000789265982633</v>
      </c>
      <c r="G18" s="103">
        <v>876</v>
      </c>
      <c r="H18" s="94">
        <v>17181</v>
      </c>
      <c r="I18" s="39">
        <f t="shared" si="4"/>
        <v>-94.901344508468654</v>
      </c>
      <c r="J18" s="51">
        <f t="shared" si="1"/>
        <v>8.6757990867579906</v>
      </c>
      <c r="K18" s="51">
        <f t="shared" si="1"/>
        <v>14.748850474361214</v>
      </c>
      <c r="L18" s="52">
        <f t="shared" si="2"/>
        <v>-6.0730513876032237</v>
      </c>
    </row>
    <row r="19" spans="1:12" x14ac:dyDescent="0.3">
      <c r="A19" s="148"/>
      <c r="B19" s="145" t="s">
        <v>17</v>
      </c>
      <c r="C19" s="15" t="s">
        <v>0</v>
      </c>
      <c r="D19" s="58">
        <v>71</v>
      </c>
      <c r="E19" s="78">
        <v>294</v>
      </c>
      <c r="F19" s="38">
        <f t="shared" si="3"/>
        <v>-75.850340136054413</v>
      </c>
      <c r="G19" s="102">
        <v>566</v>
      </c>
      <c r="H19" s="101">
        <v>276</v>
      </c>
      <c r="I19" s="38">
        <f t="shared" si="4"/>
        <v>105.07246376811594</v>
      </c>
      <c r="J19" s="53">
        <f t="shared" si="1"/>
        <v>12.544169611307421</v>
      </c>
      <c r="K19" s="53">
        <f t="shared" si="1"/>
        <v>106.5217391304348</v>
      </c>
      <c r="L19" s="54">
        <f t="shared" si="2"/>
        <v>-93.977569519127371</v>
      </c>
    </row>
    <row r="20" spans="1:12" x14ac:dyDescent="0.3">
      <c r="A20" s="148"/>
      <c r="B20" s="145"/>
      <c r="C20" s="15" t="s">
        <v>1</v>
      </c>
      <c r="D20" s="59">
        <v>521</v>
      </c>
      <c r="E20" s="79">
        <v>9594</v>
      </c>
      <c r="F20" s="39">
        <f t="shared" si="3"/>
        <v>-94.569522618303097</v>
      </c>
      <c r="G20" s="103">
        <v>2710</v>
      </c>
      <c r="H20" s="94">
        <v>47755</v>
      </c>
      <c r="I20" s="39">
        <f t="shared" si="4"/>
        <v>-94.325201549575965</v>
      </c>
      <c r="J20" s="51">
        <f t="shared" si="1"/>
        <v>19.225092250922511</v>
      </c>
      <c r="K20" s="51">
        <f t="shared" si="1"/>
        <v>20.090042927442152</v>
      </c>
      <c r="L20" s="52">
        <f t="shared" si="2"/>
        <v>-0.86495067651964064</v>
      </c>
    </row>
    <row r="21" spans="1:12" x14ac:dyDescent="0.3">
      <c r="A21" s="148"/>
      <c r="B21" s="145" t="s">
        <v>18</v>
      </c>
      <c r="C21" s="15" t="s">
        <v>0</v>
      </c>
      <c r="D21" s="58">
        <v>133</v>
      </c>
      <c r="E21" s="78">
        <v>304</v>
      </c>
      <c r="F21" s="38">
        <f t="shared" si="3"/>
        <v>-56.25</v>
      </c>
      <c r="G21" s="102">
        <v>4175</v>
      </c>
      <c r="H21" s="57">
        <v>2830</v>
      </c>
      <c r="I21" s="38">
        <f t="shared" si="4"/>
        <v>47.526501766784449</v>
      </c>
      <c r="J21" s="53">
        <f t="shared" ref="J21:K27" si="5">D21/G21*100</f>
        <v>3.1856287425149699</v>
      </c>
      <c r="K21" s="53">
        <f t="shared" si="5"/>
        <v>10.742049469964664</v>
      </c>
      <c r="L21" s="54">
        <f t="shared" si="2"/>
        <v>-7.5564207274496944</v>
      </c>
    </row>
    <row r="22" spans="1:12" x14ac:dyDescent="0.3">
      <c r="A22" s="148"/>
      <c r="B22" s="145"/>
      <c r="C22" s="15" t="s">
        <v>1</v>
      </c>
      <c r="D22" s="59">
        <v>427</v>
      </c>
      <c r="E22" s="79">
        <v>4547</v>
      </c>
      <c r="F22" s="39">
        <f t="shared" si="3"/>
        <v>-90.609192874422689</v>
      </c>
      <c r="G22" s="107">
        <v>31313</v>
      </c>
      <c r="H22" s="94">
        <v>51627</v>
      </c>
      <c r="I22" s="39">
        <f t="shared" si="4"/>
        <v>-39.347628179053594</v>
      </c>
      <c r="J22" s="51">
        <f t="shared" si="5"/>
        <v>1.3636508798262703</v>
      </c>
      <c r="K22" s="51">
        <f t="shared" si="5"/>
        <v>8.8074069769694141</v>
      </c>
      <c r="L22" s="52">
        <f t="shared" si="2"/>
        <v>-7.4437560971431438</v>
      </c>
    </row>
    <row r="23" spans="1:12" x14ac:dyDescent="0.3">
      <c r="A23" s="148"/>
      <c r="B23" s="145" t="s">
        <v>8</v>
      </c>
      <c r="C23" s="15" t="s">
        <v>0</v>
      </c>
      <c r="D23" s="58">
        <v>86</v>
      </c>
      <c r="E23" s="78">
        <v>70</v>
      </c>
      <c r="F23" s="38">
        <f t="shared" si="3"/>
        <v>22.857142857142858</v>
      </c>
      <c r="G23" s="102">
        <v>1994</v>
      </c>
      <c r="H23" s="57">
        <v>1938</v>
      </c>
      <c r="I23" s="38">
        <f t="shared" si="4"/>
        <v>2.8895768833849327</v>
      </c>
      <c r="J23" s="53">
        <f t="shared" si="5"/>
        <v>4.3129388164493481</v>
      </c>
      <c r="K23" s="53">
        <f t="shared" si="5"/>
        <v>3.611971104231166</v>
      </c>
      <c r="L23" s="54">
        <f t="shared" si="2"/>
        <v>0.7009677122181821</v>
      </c>
    </row>
    <row r="24" spans="1:12" x14ac:dyDescent="0.3">
      <c r="A24" s="148"/>
      <c r="B24" s="145"/>
      <c r="C24" s="15" t="s">
        <v>1</v>
      </c>
      <c r="D24" s="59">
        <v>380</v>
      </c>
      <c r="E24" s="79">
        <v>4156</v>
      </c>
      <c r="F24" s="39">
        <f t="shared" si="3"/>
        <v>-90.856592877767085</v>
      </c>
      <c r="G24" s="107">
        <v>13764</v>
      </c>
      <c r="H24" s="94">
        <v>76601</v>
      </c>
      <c r="I24" s="39">
        <f t="shared" si="4"/>
        <v>-82.031566167543502</v>
      </c>
      <c r="J24" s="51">
        <f t="shared" si="5"/>
        <v>2.7608253414705026</v>
      </c>
      <c r="K24" s="51">
        <f t="shared" si="5"/>
        <v>5.4255166381639928</v>
      </c>
      <c r="L24" s="52">
        <f t="shared" si="2"/>
        <v>-2.6646912966934901</v>
      </c>
    </row>
    <row r="25" spans="1:12" x14ac:dyDescent="0.3">
      <c r="A25" s="148"/>
      <c r="B25" s="145" t="s">
        <v>9</v>
      </c>
      <c r="C25" s="15" t="s">
        <v>0</v>
      </c>
      <c r="D25" s="58">
        <v>77</v>
      </c>
      <c r="E25" s="78">
        <v>226</v>
      </c>
      <c r="F25" s="38">
        <f t="shared" si="3"/>
        <v>-65.929203539823007</v>
      </c>
      <c r="G25" s="102">
        <v>600</v>
      </c>
      <c r="H25" s="57">
        <v>781</v>
      </c>
      <c r="I25" s="38">
        <f t="shared" si="4"/>
        <v>-23.175416133162614</v>
      </c>
      <c r="J25" s="53">
        <f t="shared" si="5"/>
        <v>12.833333333333332</v>
      </c>
      <c r="K25" s="53">
        <f t="shared" si="5"/>
        <v>28.937259923175418</v>
      </c>
      <c r="L25" s="54">
        <f t="shared" si="2"/>
        <v>-16.103926589842086</v>
      </c>
    </row>
    <row r="26" spans="1:12" x14ac:dyDescent="0.3">
      <c r="A26" s="148"/>
      <c r="B26" s="145"/>
      <c r="C26" s="15" t="s">
        <v>1</v>
      </c>
      <c r="D26" s="59">
        <v>341</v>
      </c>
      <c r="E26" s="79">
        <v>10859</v>
      </c>
      <c r="F26" s="39">
        <f t="shared" si="3"/>
        <v>-96.85974767473985</v>
      </c>
      <c r="G26" s="92">
        <v>4873</v>
      </c>
      <c r="H26" s="92">
        <v>74811</v>
      </c>
      <c r="I26" s="39">
        <f t="shared" si="4"/>
        <v>-93.486252021761501</v>
      </c>
      <c r="J26" s="51">
        <f t="shared" si="5"/>
        <v>6.9977426636568847</v>
      </c>
      <c r="K26" s="51">
        <f t="shared" si="5"/>
        <v>14.51524508427905</v>
      </c>
      <c r="L26" s="52">
        <f t="shared" si="2"/>
        <v>-7.517502420622165</v>
      </c>
    </row>
    <row r="27" spans="1:12" x14ac:dyDescent="0.3">
      <c r="A27" s="148"/>
      <c r="B27" s="145" t="s">
        <v>10</v>
      </c>
      <c r="C27" s="15" t="s">
        <v>0</v>
      </c>
      <c r="D27" s="58">
        <v>675</v>
      </c>
      <c r="E27" s="78">
        <v>977</v>
      </c>
      <c r="F27" s="38">
        <f t="shared" si="3"/>
        <v>-30.91095189355169</v>
      </c>
      <c r="G27" s="106">
        <v>25103</v>
      </c>
      <c r="H27" s="87">
        <v>16154</v>
      </c>
      <c r="I27" s="38">
        <f t="shared" si="4"/>
        <v>55.398043828154023</v>
      </c>
      <c r="J27" s="53">
        <f t="shared" si="5"/>
        <v>2.6889216428315343</v>
      </c>
      <c r="K27" s="53">
        <f t="shared" si="5"/>
        <v>6.0480376377367833</v>
      </c>
      <c r="L27" s="54">
        <f t="shared" si="2"/>
        <v>-3.3591159949052489</v>
      </c>
    </row>
    <row r="28" spans="1:12" x14ac:dyDescent="0.3">
      <c r="A28" s="149"/>
      <c r="B28" s="146"/>
      <c r="C28" s="14" t="s">
        <v>1</v>
      </c>
      <c r="D28" s="65">
        <v>4672</v>
      </c>
      <c r="E28" s="80">
        <v>8613</v>
      </c>
      <c r="F28" s="37">
        <f t="shared" si="3"/>
        <v>-45.756414721931968</v>
      </c>
      <c r="G28" s="92">
        <v>167445</v>
      </c>
      <c r="H28" s="97">
        <v>220933</v>
      </c>
      <c r="I28" s="37">
        <f t="shared" si="4"/>
        <v>-24.210054631947241</v>
      </c>
      <c r="J28" s="49">
        <f>D28/G28*100</f>
        <v>2.7901699065364749</v>
      </c>
      <c r="K28" s="49">
        <f>E28/H28*100</f>
        <v>3.8984669560454979</v>
      </c>
      <c r="L28" s="50">
        <f>J28-K28</f>
        <v>-1.108297049509023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2651</v>
      </c>
      <c r="E29" s="31">
        <v>3154</v>
      </c>
      <c r="F29" s="40">
        <f t="shared" si="3"/>
        <v>-15.948002536461637</v>
      </c>
      <c r="G29" s="111">
        <v>44285</v>
      </c>
      <c r="H29" s="95">
        <v>28322</v>
      </c>
      <c r="I29" s="36">
        <f t="shared" si="4"/>
        <v>56.362545018007204</v>
      </c>
      <c r="J29" s="47">
        <f>D29/G29*100</f>
        <v>5.9862255842836172</v>
      </c>
      <c r="K29" s="47">
        <f t="shared" ref="K29" si="6">E29/H29*100</f>
        <v>11.136219193559777</v>
      </c>
      <c r="L29" s="48">
        <f>J29-K29</f>
        <v>-5.1499936092761596</v>
      </c>
    </row>
    <row r="30" spans="1:12" x14ac:dyDescent="0.3">
      <c r="A30" s="138"/>
      <c r="B30" s="141"/>
      <c r="C30" s="17" t="s">
        <v>1</v>
      </c>
      <c r="D30" s="32">
        <f>D32+D34</f>
        <v>19341</v>
      </c>
      <c r="E30" s="33">
        <v>26483</v>
      </c>
      <c r="F30" s="41">
        <f t="shared" si="3"/>
        <v>-26.968243779028057</v>
      </c>
      <c r="G30" s="112">
        <v>252557</v>
      </c>
      <c r="H30" s="96">
        <v>456155</v>
      </c>
      <c r="I30" s="37">
        <f t="shared" si="4"/>
        <v>-44.633512731418051</v>
      </c>
      <c r="J30" s="49">
        <f>D30/G30*100</f>
        <v>7.6580732270338974</v>
      </c>
      <c r="K30" s="49">
        <f>E30/H30*100</f>
        <v>5.8057020091854739</v>
      </c>
      <c r="L30" s="50">
        <f>J30-K30</f>
        <v>1.8523712178484235</v>
      </c>
    </row>
    <row r="31" spans="1:12" x14ac:dyDescent="0.3">
      <c r="A31" s="138"/>
      <c r="B31" s="142" t="s">
        <v>11</v>
      </c>
      <c r="C31" s="18" t="s">
        <v>0</v>
      </c>
      <c r="D31" s="81">
        <v>905</v>
      </c>
      <c r="E31" s="85">
        <v>842</v>
      </c>
      <c r="F31" s="38">
        <f t="shared" si="3"/>
        <v>7.4821852731591445</v>
      </c>
      <c r="G31" s="57">
        <v>20561</v>
      </c>
      <c r="H31" s="98">
        <v>13368</v>
      </c>
      <c r="I31" s="38">
        <f t="shared" si="4"/>
        <v>53.807600239377621</v>
      </c>
      <c r="J31" s="47">
        <f>D31/G31*100</f>
        <v>4.4015368902290746</v>
      </c>
      <c r="K31" s="47">
        <f t="shared" ref="K31:K33" si="7">E31/H31*100</f>
        <v>6.2986235786953921</v>
      </c>
      <c r="L31" s="48">
        <f>J31-K31</f>
        <v>-1.8970866884663176</v>
      </c>
    </row>
    <row r="32" spans="1:12" x14ac:dyDescent="0.3">
      <c r="A32" s="138"/>
      <c r="B32" s="143"/>
      <c r="C32" s="18" t="s">
        <v>1</v>
      </c>
      <c r="D32" s="59">
        <v>6596</v>
      </c>
      <c r="E32" s="79">
        <v>6980</v>
      </c>
      <c r="F32" s="39">
        <f t="shared" si="3"/>
        <v>-5.5014326647564467</v>
      </c>
      <c r="G32" s="92">
        <v>126263</v>
      </c>
      <c r="H32" s="92">
        <v>170423</v>
      </c>
      <c r="I32" s="39">
        <f t="shared" si="4"/>
        <v>-25.911995446623987</v>
      </c>
      <c r="J32" s="51">
        <f t="shared" ref="J32:J33" si="8">D32/G32*100</f>
        <v>5.2240165369110505</v>
      </c>
      <c r="K32" s="51">
        <f t="shared" si="7"/>
        <v>4.0956913092716363</v>
      </c>
      <c r="L32" s="52">
        <f t="shared" ref="L32:L33" si="9">J32-K32</f>
        <v>1.1283252276394142</v>
      </c>
    </row>
    <row r="33" spans="1:12" x14ac:dyDescent="0.3">
      <c r="A33" s="138"/>
      <c r="B33" s="143" t="s">
        <v>10</v>
      </c>
      <c r="C33" s="18" t="s">
        <v>0</v>
      </c>
      <c r="D33" s="58">
        <v>1746</v>
      </c>
      <c r="E33" s="78">
        <v>2312</v>
      </c>
      <c r="F33" s="38">
        <f t="shared" si="3"/>
        <v>-24.480968858131487</v>
      </c>
      <c r="G33" s="106">
        <v>23724</v>
      </c>
      <c r="H33" s="87">
        <v>14954</v>
      </c>
      <c r="I33" s="38">
        <f t="shared" si="4"/>
        <v>58.646515982345861</v>
      </c>
      <c r="J33" s="53">
        <f t="shared" si="8"/>
        <v>7.3596358118361156</v>
      </c>
      <c r="K33" s="53">
        <f t="shared" si="7"/>
        <v>15.460746288618429</v>
      </c>
      <c r="L33" s="54">
        <f t="shared" si="9"/>
        <v>-8.1011104767823134</v>
      </c>
    </row>
    <row r="34" spans="1:12" ht="17.25" thickBot="1" x14ac:dyDescent="0.35">
      <c r="A34" s="139"/>
      <c r="B34" s="144"/>
      <c r="C34" s="19" t="s">
        <v>1</v>
      </c>
      <c r="D34" s="60">
        <v>12745</v>
      </c>
      <c r="E34" s="82">
        <v>19503</v>
      </c>
      <c r="F34" s="42">
        <f t="shared" si="3"/>
        <v>-34.651079321130084</v>
      </c>
      <c r="G34" s="105">
        <v>126294</v>
      </c>
      <c r="H34" s="91">
        <v>285732</v>
      </c>
      <c r="I34" s="42">
        <f t="shared" si="4"/>
        <v>-55.799840409894585</v>
      </c>
      <c r="J34" s="55">
        <f>D34/G34*100</f>
        <v>10.091532456015329</v>
      </c>
      <c r="K34" s="55">
        <f>E34/H34*100</f>
        <v>6.8256268111377096</v>
      </c>
      <c r="L34" s="56">
        <f>J34-K34</f>
        <v>3.2659056448776198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6.5" x14ac:dyDescent="0.3"/>
  <sheetData>
    <row r="1" spans="1:12" ht="26.25" x14ac:dyDescent="0.3">
      <c r="A1" s="129" t="s">
        <v>60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5025</v>
      </c>
      <c r="E5" s="27">
        <v>3508</v>
      </c>
      <c r="F5" s="34">
        <f t="shared" ref="F5:F6" si="0">(D5-E5)/E5*100</f>
        <v>43.244013683010266</v>
      </c>
      <c r="G5" s="61">
        <v>89800</v>
      </c>
      <c r="H5" s="61">
        <v>65040</v>
      </c>
      <c r="I5" s="34">
        <f>(G5-H5)/H5*100</f>
        <v>38.068880688806885</v>
      </c>
      <c r="J5" s="43">
        <f t="shared" ref="J5:K20" si="1">D5/G5*100</f>
        <v>5.5957683741648108</v>
      </c>
      <c r="K5" s="43">
        <f t="shared" si="1"/>
        <v>5.3936039360393604</v>
      </c>
      <c r="L5" s="44">
        <f t="shared" ref="L5:L27" si="2">J5-K5</f>
        <v>0.20216443812545037</v>
      </c>
    </row>
    <row r="6" spans="1:12" x14ac:dyDescent="0.3">
      <c r="A6" s="135"/>
      <c r="B6" s="136"/>
      <c r="C6" s="12" t="s">
        <v>1</v>
      </c>
      <c r="D6" s="28">
        <f>D8+D30</f>
        <v>36337</v>
      </c>
      <c r="E6" s="29">
        <v>198845</v>
      </c>
      <c r="F6" s="35">
        <f t="shared" si="0"/>
        <v>-81.725967462093578</v>
      </c>
      <c r="G6" s="62">
        <v>690079</v>
      </c>
      <c r="H6" s="62">
        <v>2333485</v>
      </c>
      <c r="I6" s="35">
        <f>(G6-H6)/H6*100</f>
        <v>-70.427107952268813</v>
      </c>
      <c r="J6" s="45">
        <f t="shared" si="1"/>
        <v>5.2656290076933221</v>
      </c>
      <c r="K6" s="45">
        <f>E6/H6*100</f>
        <v>8.5213746820742369</v>
      </c>
      <c r="L6" s="46">
        <f t="shared" si="2"/>
        <v>-3.2557456743809148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1762</v>
      </c>
      <c r="E7" s="31">
        <v>1779</v>
      </c>
      <c r="F7" s="36">
        <f>(D7-E7)/E7*100</f>
        <v>-0.9555930297920181</v>
      </c>
      <c r="G7" s="66">
        <v>49795</v>
      </c>
      <c r="H7" s="99">
        <v>40662</v>
      </c>
      <c r="I7" s="36">
        <f>(G7-H7)/H7*100</f>
        <v>22.46077418720181</v>
      </c>
      <c r="J7" s="47">
        <f t="shared" si="1"/>
        <v>3.5385078823175014</v>
      </c>
      <c r="K7" s="47">
        <f t="shared" si="1"/>
        <v>4.3750922236978012</v>
      </c>
      <c r="L7" s="48">
        <f t="shared" si="2"/>
        <v>-0.8365843413802998</v>
      </c>
    </row>
    <row r="8" spans="1:12" x14ac:dyDescent="0.3">
      <c r="A8" s="148"/>
      <c r="B8" s="141"/>
      <c r="C8" s="14" t="s">
        <v>1</v>
      </c>
      <c r="D8" s="32">
        <f>D10+D12+D14+D16+D18+D20+D22+D24+D26+D28</f>
        <v>13733</v>
      </c>
      <c r="E8" s="33">
        <v>170633</v>
      </c>
      <c r="F8" s="37">
        <f>(D8-E8)/E8*100</f>
        <v>-91.951732666014195</v>
      </c>
      <c r="G8" s="109">
        <v>397517</v>
      </c>
      <c r="H8" s="100">
        <v>1852952</v>
      </c>
      <c r="I8" s="37">
        <f>(G8-H8)/H8*100</f>
        <v>-78.54682690107461</v>
      </c>
      <c r="J8" s="49">
        <f t="shared" si="1"/>
        <v>3.4546950193325063</v>
      </c>
      <c r="K8" s="49">
        <f>E8/H8*100</f>
        <v>9.2087112887975504</v>
      </c>
      <c r="L8" s="50">
        <f t="shared" si="2"/>
        <v>-5.7540162694650441</v>
      </c>
    </row>
    <row r="9" spans="1:12" x14ac:dyDescent="0.3">
      <c r="A9" s="148"/>
      <c r="B9" s="150" t="s">
        <v>3</v>
      </c>
      <c r="C9" s="15" t="s">
        <v>0</v>
      </c>
      <c r="D9" s="81">
        <v>84</v>
      </c>
      <c r="E9" s="85">
        <v>41</v>
      </c>
      <c r="F9" s="38">
        <f t="shared" ref="F9:F34" si="3">(D9-E9)/E9*100</f>
        <v>104.8780487804878</v>
      </c>
      <c r="G9" s="108">
        <v>1142</v>
      </c>
      <c r="H9" s="98">
        <v>794</v>
      </c>
      <c r="I9" s="38">
        <f>(G9-H9)/H9*100</f>
        <v>43.828715365239297</v>
      </c>
      <c r="J9" s="47">
        <f t="shared" si="1"/>
        <v>7.3555166374781082</v>
      </c>
      <c r="K9" s="47">
        <f t="shared" si="1"/>
        <v>5.1637279596977326</v>
      </c>
      <c r="L9" s="48">
        <f t="shared" si="2"/>
        <v>2.1917886777803757</v>
      </c>
    </row>
    <row r="10" spans="1:12" x14ac:dyDescent="0.3">
      <c r="A10" s="148"/>
      <c r="B10" s="145"/>
      <c r="C10" s="15" t="s">
        <v>1</v>
      </c>
      <c r="D10" s="59">
        <v>671</v>
      </c>
      <c r="E10" s="79">
        <v>7455</v>
      </c>
      <c r="F10" s="39">
        <f t="shared" si="3"/>
        <v>-90.999329309188454</v>
      </c>
      <c r="G10" s="103">
        <v>11398</v>
      </c>
      <c r="H10" s="94">
        <v>427610</v>
      </c>
      <c r="I10" s="39">
        <f t="shared" ref="I10:I34" si="4">(G10-H10)/H10*100</f>
        <v>-97.334487032576405</v>
      </c>
      <c r="J10" s="51">
        <f t="shared" si="1"/>
        <v>5.8869977188980522</v>
      </c>
      <c r="K10" s="51">
        <f>E10/H10*100</f>
        <v>1.7434110521269381</v>
      </c>
      <c r="L10" s="52">
        <f t="shared" si="2"/>
        <v>4.1435866667711139</v>
      </c>
    </row>
    <row r="11" spans="1:12" x14ac:dyDescent="0.3">
      <c r="A11" s="148"/>
      <c r="B11" s="145" t="s">
        <v>4</v>
      </c>
      <c r="C11" s="15" t="s">
        <v>0</v>
      </c>
      <c r="D11" s="58">
        <v>487</v>
      </c>
      <c r="E11" s="78">
        <v>565</v>
      </c>
      <c r="F11" s="38">
        <f t="shared" si="3"/>
        <v>-13.805309734513274</v>
      </c>
      <c r="G11" s="110">
        <v>19144</v>
      </c>
      <c r="H11" s="57">
        <v>15307</v>
      </c>
      <c r="I11" s="38">
        <f t="shared" si="4"/>
        <v>25.066962827464558</v>
      </c>
      <c r="J11" s="53">
        <f t="shared" si="1"/>
        <v>2.5438779774341831</v>
      </c>
      <c r="K11" s="53">
        <f t="shared" si="1"/>
        <v>3.6911217090220161</v>
      </c>
      <c r="L11" s="54">
        <f t="shared" si="2"/>
        <v>-1.147243731587833</v>
      </c>
    </row>
    <row r="12" spans="1:12" x14ac:dyDescent="0.3">
      <c r="A12" s="148"/>
      <c r="B12" s="145"/>
      <c r="C12" s="15" t="s">
        <v>1</v>
      </c>
      <c r="D12" s="59">
        <v>5047</v>
      </c>
      <c r="E12" s="79">
        <v>101579</v>
      </c>
      <c r="F12" s="39">
        <f t="shared" si="3"/>
        <v>-95.031453351578577</v>
      </c>
      <c r="G12" s="107">
        <v>132017</v>
      </c>
      <c r="H12" s="94">
        <v>657792</v>
      </c>
      <c r="I12" s="39">
        <f t="shared" si="4"/>
        <v>-79.930281912823503</v>
      </c>
      <c r="J12" s="51">
        <f t="shared" si="1"/>
        <v>3.8229924933910024</v>
      </c>
      <c r="K12" s="51">
        <f t="shared" si="1"/>
        <v>15.442419488227282</v>
      </c>
      <c r="L12" s="52">
        <f t="shared" si="2"/>
        <v>-11.61942699483628</v>
      </c>
    </row>
    <row r="13" spans="1:12" x14ac:dyDescent="0.3">
      <c r="A13" s="148"/>
      <c r="B13" s="145" t="s">
        <v>5</v>
      </c>
      <c r="C13" s="15" t="s">
        <v>0</v>
      </c>
      <c r="D13" s="58">
        <v>1</v>
      </c>
      <c r="E13" s="78">
        <v>41</v>
      </c>
      <c r="F13" s="38">
        <f t="shared" si="3"/>
        <v>-97.560975609756099</v>
      </c>
      <c r="G13" s="102">
        <v>127</v>
      </c>
      <c r="H13" s="101">
        <v>115</v>
      </c>
      <c r="I13" s="38">
        <f t="shared" si="4"/>
        <v>10.434782608695652</v>
      </c>
      <c r="J13" s="53">
        <f t="shared" si="1"/>
        <v>0.78740157480314954</v>
      </c>
      <c r="K13" s="53">
        <f t="shared" si="1"/>
        <v>35.652173913043477</v>
      </c>
      <c r="L13" s="54">
        <f t="shared" si="2"/>
        <v>-34.864772338240329</v>
      </c>
    </row>
    <row r="14" spans="1:12" x14ac:dyDescent="0.3">
      <c r="A14" s="148"/>
      <c r="B14" s="145"/>
      <c r="C14" s="15" t="s">
        <v>1</v>
      </c>
      <c r="D14" s="59">
        <v>181</v>
      </c>
      <c r="E14" s="79">
        <v>10106</v>
      </c>
      <c r="F14" s="39">
        <f t="shared" si="3"/>
        <v>-98.208984761527802</v>
      </c>
      <c r="G14" s="107">
        <v>909</v>
      </c>
      <c r="H14" s="94">
        <v>88671</v>
      </c>
      <c r="I14" s="39">
        <f t="shared" si="4"/>
        <v>-98.974862130798115</v>
      </c>
      <c r="J14" s="51">
        <f t="shared" si="1"/>
        <v>19.911991199119914</v>
      </c>
      <c r="K14" s="51">
        <f t="shared" si="1"/>
        <v>11.397187355505183</v>
      </c>
      <c r="L14" s="52">
        <f t="shared" si="2"/>
        <v>8.5148038436147306</v>
      </c>
    </row>
    <row r="15" spans="1:12" x14ac:dyDescent="0.3">
      <c r="A15" s="148"/>
      <c r="B15" s="145" t="s">
        <v>6</v>
      </c>
      <c r="C15" s="15" t="s">
        <v>0</v>
      </c>
      <c r="D15" s="58">
        <v>15</v>
      </c>
      <c r="E15" s="78">
        <v>41</v>
      </c>
      <c r="F15" s="38">
        <f t="shared" si="3"/>
        <v>-63.414634146341463</v>
      </c>
      <c r="G15" s="110">
        <v>294</v>
      </c>
      <c r="H15" s="101">
        <v>329</v>
      </c>
      <c r="I15" s="38">
        <f t="shared" si="4"/>
        <v>-10.638297872340425</v>
      </c>
      <c r="J15" s="53">
        <f t="shared" si="1"/>
        <v>5.1020408163265305</v>
      </c>
      <c r="K15" s="53">
        <f t="shared" si="1"/>
        <v>12.462006079027356</v>
      </c>
      <c r="L15" s="54">
        <f t="shared" si="2"/>
        <v>-7.3599652627008254</v>
      </c>
    </row>
    <row r="16" spans="1:12" x14ac:dyDescent="0.3">
      <c r="A16" s="148"/>
      <c r="B16" s="145"/>
      <c r="C16" s="15" t="s">
        <v>1</v>
      </c>
      <c r="D16" s="59">
        <v>242</v>
      </c>
      <c r="E16" s="79">
        <v>10099</v>
      </c>
      <c r="F16" s="39">
        <f t="shared" si="3"/>
        <v>-97.603723140905046</v>
      </c>
      <c r="G16" s="107">
        <v>3124</v>
      </c>
      <c r="H16" s="94">
        <v>165854</v>
      </c>
      <c r="I16" s="39">
        <f t="shared" si="4"/>
        <v>-98.116415642673687</v>
      </c>
      <c r="J16" s="51">
        <f t="shared" si="1"/>
        <v>7.7464788732394361</v>
      </c>
      <c r="K16" s="51">
        <f t="shared" si="1"/>
        <v>6.0890904048138728</v>
      </c>
      <c r="L16" s="52">
        <f t="shared" si="2"/>
        <v>1.6573884684255633</v>
      </c>
    </row>
    <row r="17" spans="1:12" x14ac:dyDescent="0.3">
      <c r="A17" s="148"/>
      <c r="B17" s="145" t="s">
        <v>7</v>
      </c>
      <c r="C17" s="15" t="s">
        <v>0</v>
      </c>
      <c r="D17" s="58">
        <v>11</v>
      </c>
      <c r="E17" s="78">
        <v>70</v>
      </c>
      <c r="F17" s="38">
        <f t="shared" si="3"/>
        <v>-84.285714285714292</v>
      </c>
      <c r="G17" s="102">
        <v>198</v>
      </c>
      <c r="H17" s="101">
        <v>97</v>
      </c>
      <c r="I17" s="38">
        <f t="shared" si="4"/>
        <v>104.1237113402062</v>
      </c>
      <c r="J17" s="53">
        <f t="shared" si="1"/>
        <v>5.5555555555555554</v>
      </c>
      <c r="K17" s="53">
        <f t="shared" si="1"/>
        <v>72.164948453608247</v>
      </c>
      <c r="L17" s="54">
        <f t="shared" si="2"/>
        <v>-66.60939289805269</v>
      </c>
    </row>
    <row r="18" spans="1:12" x14ac:dyDescent="0.3">
      <c r="A18" s="148"/>
      <c r="B18" s="145"/>
      <c r="C18" s="15" t="s">
        <v>1</v>
      </c>
      <c r="D18" s="59">
        <v>87</v>
      </c>
      <c r="E18" s="79">
        <v>2604</v>
      </c>
      <c r="F18" s="39">
        <f t="shared" si="3"/>
        <v>-96.658986175115203</v>
      </c>
      <c r="G18" s="103">
        <v>1074</v>
      </c>
      <c r="H18" s="94">
        <v>17278</v>
      </c>
      <c r="I18" s="39">
        <f t="shared" si="4"/>
        <v>-93.784002778099321</v>
      </c>
      <c r="J18" s="51">
        <f t="shared" si="1"/>
        <v>8.1005586592178762</v>
      </c>
      <c r="K18" s="51">
        <f t="shared" si="1"/>
        <v>15.07118879499942</v>
      </c>
      <c r="L18" s="52">
        <f t="shared" si="2"/>
        <v>-6.9706301357815441</v>
      </c>
    </row>
    <row r="19" spans="1:12" x14ac:dyDescent="0.3">
      <c r="A19" s="148"/>
      <c r="B19" s="145" t="s">
        <v>17</v>
      </c>
      <c r="C19" s="15" t="s">
        <v>0</v>
      </c>
      <c r="D19" s="58">
        <v>110</v>
      </c>
      <c r="E19" s="78">
        <v>138</v>
      </c>
      <c r="F19" s="38">
        <f t="shared" si="3"/>
        <v>-20.289855072463769</v>
      </c>
      <c r="G19" s="102">
        <v>348</v>
      </c>
      <c r="H19" s="101">
        <v>186</v>
      </c>
      <c r="I19" s="38">
        <f t="shared" si="4"/>
        <v>87.096774193548384</v>
      </c>
      <c r="J19" s="53">
        <f t="shared" si="1"/>
        <v>31.609195402298852</v>
      </c>
      <c r="K19" s="53">
        <f t="shared" si="1"/>
        <v>74.193548387096769</v>
      </c>
      <c r="L19" s="54">
        <f t="shared" si="2"/>
        <v>-42.584352984797917</v>
      </c>
    </row>
    <row r="20" spans="1:12" x14ac:dyDescent="0.3">
      <c r="A20" s="148"/>
      <c r="B20" s="145"/>
      <c r="C20" s="15" t="s">
        <v>1</v>
      </c>
      <c r="D20" s="59">
        <v>631</v>
      </c>
      <c r="E20" s="79">
        <v>9732</v>
      </c>
      <c r="F20" s="39">
        <f t="shared" si="3"/>
        <v>-93.516235100698736</v>
      </c>
      <c r="G20" s="103">
        <v>3058</v>
      </c>
      <c r="H20" s="94">
        <v>47941</v>
      </c>
      <c r="I20" s="39">
        <f t="shared" si="4"/>
        <v>-93.621326213470724</v>
      </c>
      <c r="J20" s="51">
        <f t="shared" si="1"/>
        <v>20.634401569653367</v>
      </c>
      <c r="K20" s="51">
        <f t="shared" si="1"/>
        <v>20.299952024363279</v>
      </c>
      <c r="L20" s="52">
        <f t="shared" si="2"/>
        <v>0.33444954529008797</v>
      </c>
    </row>
    <row r="21" spans="1:12" x14ac:dyDescent="0.3">
      <c r="A21" s="148"/>
      <c r="B21" s="145" t="s">
        <v>18</v>
      </c>
      <c r="C21" s="15" t="s">
        <v>0</v>
      </c>
      <c r="D21" s="58">
        <v>128</v>
      </c>
      <c r="E21" s="78">
        <v>91</v>
      </c>
      <c r="F21" s="38">
        <f t="shared" si="3"/>
        <v>40.659340659340657</v>
      </c>
      <c r="G21" s="102">
        <v>3029</v>
      </c>
      <c r="H21" s="57">
        <v>3396</v>
      </c>
      <c r="I21" s="38">
        <f t="shared" si="4"/>
        <v>-10.806831566548881</v>
      </c>
      <c r="J21" s="53">
        <f t="shared" ref="J21:K27" si="5">D21/G21*100</f>
        <v>4.2258171013535826</v>
      </c>
      <c r="K21" s="53">
        <f t="shared" si="5"/>
        <v>2.67962308598351</v>
      </c>
      <c r="L21" s="54">
        <f t="shared" si="2"/>
        <v>1.5461940153700726</v>
      </c>
    </row>
    <row r="22" spans="1:12" x14ac:dyDescent="0.3">
      <c r="A22" s="148"/>
      <c r="B22" s="145"/>
      <c r="C22" s="15" t="s">
        <v>1</v>
      </c>
      <c r="D22" s="59">
        <v>555</v>
      </c>
      <c r="E22" s="79">
        <v>4638</v>
      </c>
      <c r="F22" s="39">
        <f t="shared" si="3"/>
        <v>-88.033635187580856</v>
      </c>
      <c r="G22" s="107">
        <v>34342</v>
      </c>
      <c r="H22" s="94">
        <v>55023</v>
      </c>
      <c r="I22" s="39">
        <f t="shared" si="4"/>
        <v>-37.586100358032091</v>
      </c>
      <c r="J22" s="51">
        <f t="shared" si="5"/>
        <v>1.6160969075767282</v>
      </c>
      <c r="K22" s="51">
        <f t="shared" si="5"/>
        <v>8.4292023335695987</v>
      </c>
      <c r="L22" s="52">
        <f t="shared" si="2"/>
        <v>-6.8131054259928705</v>
      </c>
    </row>
    <row r="23" spans="1:12" x14ac:dyDescent="0.3">
      <c r="A23" s="148"/>
      <c r="B23" s="145" t="s">
        <v>8</v>
      </c>
      <c r="C23" s="15" t="s">
        <v>0</v>
      </c>
      <c r="D23" s="58">
        <v>79</v>
      </c>
      <c r="E23" s="78">
        <v>138</v>
      </c>
      <c r="F23" s="38">
        <f t="shared" si="3"/>
        <v>-42.753623188405797</v>
      </c>
      <c r="G23" s="102">
        <v>1788</v>
      </c>
      <c r="H23" s="57">
        <v>1447</v>
      </c>
      <c r="I23" s="38">
        <f t="shared" si="4"/>
        <v>23.56599861782999</v>
      </c>
      <c r="J23" s="53">
        <f t="shared" si="5"/>
        <v>4.4183445190156601</v>
      </c>
      <c r="K23" s="53">
        <f t="shared" si="5"/>
        <v>9.5369730476848655</v>
      </c>
      <c r="L23" s="54">
        <f t="shared" si="2"/>
        <v>-5.1186285286692055</v>
      </c>
    </row>
    <row r="24" spans="1:12" x14ac:dyDescent="0.3">
      <c r="A24" s="148"/>
      <c r="B24" s="145"/>
      <c r="C24" s="15" t="s">
        <v>1</v>
      </c>
      <c r="D24" s="59">
        <v>459</v>
      </c>
      <c r="E24" s="79">
        <v>4294</v>
      </c>
      <c r="F24" s="39">
        <f t="shared" si="3"/>
        <v>-89.310666045645078</v>
      </c>
      <c r="G24" s="107">
        <v>15552</v>
      </c>
      <c r="H24" s="94">
        <v>78048</v>
      </c>
      <c r="I24" s="39">
        <f t="shared" si="4"/>
        <v>-80.073800738007378</v>
      </c>
      <c r="J24" s="51">
        <f t="shared" si="5"/>
        <v>2.9513888888888888</v>
      </c>
      <c r="K24" s="51">
        <f t="shared" si="5"/>
        <v>5.501742517425174</v>
      </c>
      <c r="L24" s="52">
        <f t="shared" si="2"/>
        <v>-2.5503536285362851</v>
      </c>
    </row>
    <row r="25" spans="1:12" x14ac:dyDescent="0.3">
      <c r="A25" s="148"/>
      <c r="B25" s="145" t="s">
        <v>9</v>
      </c>
      <c r="C25" s="15" t="s">
        <v>0</v>
      </c>
      <c r="D25" s="58">
        <v>108</v>
      </c>
      <c r="E25" s="78">
        <v>132</v>
      </c>
      <c r="F25" s="38">
        <f t="shared" si="3"/>
        <v>-18.181818181818183</v>
      </c>
      <c r="G25" s="102">
        <v>845</v>
      </c>
      <c r="H25" s="57">
        <v>523</v>
      </c>
      <c r="I25" s="38">
        <f t="shared" si="4"/>
        <v>61.567877629063098</v>
      </c>
      <c r="J25" s="53">
        <f t="shared" si="5"/>
        <v>12.781065088757396</v>
      </c>
      <c r="K25" s="53">
        <f t="shared" si="5"/>
        <v>25.239005736137663</v>
      </c>
      <c r="L25" s="54">
        <f t="shared" si="2"/>
        <v>-12.457940647380267</v>
      </c>
    </row>
    <row r="26" spans="1:12" x14ac:dyDescent="0.3">
      <c r="A26" s="148"/>
      <c r="B26" s="145"/>
      <c r="C26" s="15" t="s">
        <v>1</v>
      </c>
      <c r="D26" s="59">
        <v>449</v>
      </c>
      <c r="E26" s="79">
        <v>10991</v>
      </c>
      <c r="F26" s="39">
        <f t="shared" si="3"/>
        <v>-95.914839414066051</v>
      </c>
      <c r="G26" s="92">
        <v>5718</v>
      </c>
      <c r="H26" s="92">
        <v>75334</v>
      </c>
      <c r="I26" s="39">
        <f t="shared" si="4"/>
        <v>-92.40980168317094</v>
      </c>
      <c r="J26" s="51">
        <f t="shared" si="5"/>
        <v>7.852395942637286</v>
      </c>
      <c r="K26" s="51">
        <f t="shared" si="5"/>
        <v>14.589693896514191</v>
      </c>
      <c r="L26" s="52">
        <f t="shared" si="2"/>
        <v>-6.7372979538769053</v>
      </c>
    </row>
    <row r="27" spans="1:12" x14ac:dyDescent="0.3">
      <c r="A27" s="148"/>
      <c r="B27" s="145" t="s">
        <v>10</v>
      </c>
      <c r="C27" s="15" t="s">
        <v>0</v>
      </c>
      <c r="D27" s="58">
        <v>739</v>
      </c>
      <c r="E27" s="78">
        <v>522</v>
      </c>
      <c r="F27" s="38">
        <f t="shared" si="3"/>
        <v>41.570881226053643</v>
      </c>
      <c r="G27" s="106">
        <v>22880</v>
      </c>
      <c r="H27" s="87">
        <v>18468</v>
      </c>
      <c r="I27" s="38">
        <f t="shared" si="4"/>
        <v>23.889971843188217</v>
      </c>
      <c r="J27" s="53">
        <f t="shared" si="5"/>
        <v>3.229895104895105</v>
      </c>
      <c r="K27" s="53">
        <f t="shared" si="5"/>
        <v>2.8265107212475633</v>
      </c>
      <c r="L27" s="54">
        <f t="shared" si="2"/>
        <v>0.4033843836475417</v>
      </c>
    </row>
    <row r="28" spans="1:12" x14ac:dyDescent="0.3">
      <c r="A28" s="149"/>
      <c r="B28" s="146"/>
      <c r="C28" s="14" t="s">
        <v>1</v>
      </c>
      <c r="D28" s="65">
        <v>5411</v>
      </c>
      <c r="E28" s="80">
        <v>9135</v>
      </c>
      <c r="F28" s="37">
        <f t="shared" si="3"/>
        <v>-40.76628352490421</v>
      </c>
      <c r="G28" s="92">
        <v>190325</v>
      </c>
      <c r="H28" s="97">
        <v>239401</v>
      </c>
      <c r="I28" s="37">
        <f t="shared" si="4"/>
        <v>-20.499496660414955</v>
      </c>
      <c r="J28" s="49">
        <f>D28/G28*100</f>
        <v>2.8430316563772493</v>
      </c>
      <c r="K28" s="49">
        <f>E28/H28*100</f>
        <v>3.8157735347805568</v>
      </c>
      <c r="L28" s="50">
        <f>J28-K28</f>
        <v>-0.9727418784033075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3263</v>
      </c>
      <c r="E29" s="31">
        <v>1729</v>
      </c>
      <c r="F29" s="40">
        <f t="shared" si="3"/>
        <v>88.721804511278194</v>
      </c>
      <c r="G29" s="111">
        <v>40005</v>
      </c>
      <c r="H29" s="95">
        <v>24378</v>
      </c>
      <c r="I29" s="36">
        <f t="shared" si="4"/>
        <v>64.102879645582078</v>
      </c>
      <c r="J29" s="47">
        <f>D29/G29*100</f>
        <v>8.1564804399450068</v>
      </c>
      <c r="K29" s="47">
        <f t="shared" ref="K29" si="6">E29/H29*100</f>
        <v>7.0924604151283948</v>
      </c>
      <c r="L29" s="48">
        <f>J29-K29</f>
        <v>1.0640200248166121</v>
      </c>
    </row>
    <row r="30" spans="1:12" x14ac:dyDescent="0.3">
      <c r="A30" s="138"/>
      <c r="B30" s="141"/>
      <c r="C30" s="17" t="s">
        <v>1</v>
      </c>
      <c r="D30" s="32">
        <f>D32+D34</f>
        <v>22604</v>
      </c>
      <c r="E30" s="33">
        <v>28212</v>
      </c>
      <c r="F30" s="41">
        <f t="shared" si="3"/>
        <v>-19.878066071175386</v>
      </c>
      <c r="G30" s="112">
        <v>292562</v>
      </c>
      <c r="H30" s="96">
        <v>480533</v>
      </c>
      <c r="I30" s="37">
        <f t="shared" si="4"/>
        <v>-39.117188621801205</v>
      </c>
      <c r="J30" s="49">
        <f>D30/G30*100</f>
        <v>7.7262255521906464</v>
      </c>
      <c r="K30" s="49">
        <f>E30/H30*100</f>
        <v>5.8709807651087438</v>
      </c>
      <c r="L30" s="50">
        <f>J30-K30</f>
        <v>1.8552447870819027</v>
      </c>
    </row>
    <row r="31" spans="1:12" x14ac:dyDescent="0.3">
      <c r="A31" s="138"/>
      <c r="B31" s="142" t="s">
        <v>11</v>
      </c>
      <c r="C31" s="18" t="s">
        <v>0</v>
      </c>
      <c r="D31" s="81">
        <v>1279</v>
      </c>
      <c r="E31" s="85">
        <v>420</v>
      </c>
      <c r="F31" s="38">
        <f t="shared" si="3"/>
        <v>204.52380952380952</v>
      </c>
      <c r="G31" s="57">
        <v>19227</v>
      </c>
      <c r="H31" s="98">
        <v>12426</v>
      </c>
      <c r="I31" s="38">
        <f t="shared" si="4"/>
        <v>54.732013520038628</v>
      </c>
      <c r="J31" s="47">
        <f>D31/G31*100</f>
        <v>6.6521038123472191</v>
      </c>
      <c r="K31" s="47">
        <f t="shared" ref="K31:K33" si="7">E31/H31*100</f>
        <v>3.380009657170449</v>
      </c>
      <c r="L31" s="48">
        <f>J31-K31</f>
        <v>3.2720941551767702</v>
      </c>
    </row>
    <row r="32" spans="1:12" x14ac:dyDescent="0.3">
      <c r="A32" s="138"/>
      <c r="B32" s="143"/>
      <c r="C32" s="18" t="s">
        <v>1</v>
      </c>
      <c r="D32" s="59">
        <v>7875</v>
      </c>
      <c r="E32" s="79">
        <v>7400</v>
      </c>
      <c r="F32" s="39">
        <f t="shared" si="3"/>
        <v>6.4189189189189184</v>
      </c>
      <c r="G32" s="92">
        <v>145490</v>
      </c>
      <c r="H32" s="92">
        <v>182849</v>
      </c>
      <c r="I32" s="39">
        <f t="shared" si="4"/>
        <v>-20.431612970265082</v>
      </c>
      <c r="J32" s="51">
        <f t="shared" ref="J32:J33" si="8">D32/G32*100</f>
        <v>5.4127431438586848</v>
      </c>
      <c r="K32" s="51">
        <f t="shared" si="7"/>
        <v>4.0470552204277848</v>
      </c>
      <c r="L32" s="52">
        <f t="shared" ref="L32:L33" si="9">J32-K32</f>
        <v>1.3656879234309001</v>
      </c>
    </row>
    <row r="33" spans="1:12" x14ac:dyDescent="0.3">
      <c r="A33" s="138"/>
      <c r="B33" s="143" t="s">
        <v>10</v>
      </c>
      <c r="C33" s="18" t="s">
        <v>0</v>
      </c>
      <c r="D33" s="58">
        <v>1984</v>
      </c>
      <c r="E33" s="78">
        <v>1309</v>
      </c>
      <c r="F33" s="38">
        <f t="shared" si="3"/>
        <v>51.566080977845687</v>
      </c>
      <c r="G33" s="106">
        <v>20778</v>
      </c>
      <c r="H33" s="87">
        <v>11952</v>
      </c>
      <c r="I33" s="38">
        <f t="shared" si="4"/>
        <v>73.845381526104418</v>
      </c>
      <c r="J33" s="53">
        <f t="shared" si="8"/>
        <v>9.5485609779574556</v>
      </c>
      <c r="K33" s="53">
        <f t="shared" si="7"/>
        <v>10.952141900937082</v>
      </c>
      <c r="L33" s="54">
        <f t="shared" si="9"/>
        <v>-1.4035809229796268</v>
      </c>
    </row>
    <row r="34" spans="1:12" ht="17.25" thickBot="1" x14ac:dyDescent="0.35">
      <c r="A34" s="139"/>
      <c r="B34" s="144"/>
      <c r="C34" s="19" t="s">
        <v>1</v>
      </c>
      <c r="D34" s="60">
        <v>14729</v>
      </c>
      <c r="E34" s="82">
        <v>20812</v>
      </c>
      <c r="F34" s="42">
        <f t="shared" si="3"/>
        <v>-29.228329809725157</v>
      </c>
      <c r="G34" s="105">
        <v>147072</v>
      </c>
      <c r="H34" s="91">
        <v>297684</v>
      </c>
      <c r="I34" s="42">
        <f t="shared" si="4"/>
        <v>-50.594590236626757</v>
      </c>
      <c r="J34" s="55">
        <f>D34/G34*100</f>
        <v>10.014822671888599</v>
      </c>
      <c r="K34" s="55">
        <f>E34/H34*100</f>
        <v>6.9913062173311298</v>
      </c>
      <c r="L34" s="56">
        <f>J34-K34</f>
        <v>3.0235164545574689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6.5" x14ac:dyDescent="0.3"/>
  <sheetData>
    <row r="1" spans="1:12" ht="26.25" x14ac:dyDescent="0.3">
      <c r="A1" s="129" t="s">
        <v>61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3939</v>
      </c>
      <c r="E5" s="27">
        <v>5788</v>
      </c>
      <c r="F5" s="34">
        <f t="shared" ref="F5:F6" si="0">(D5-E5)/E5*100</f>
        <v>-31.945404284727019</v>
      </c>
      <c r="G5" s="61">
        <v>92416</v>
      </c>
      <c r="H5" s="61">
        <v>61585</v>
      </c>
      <c r="I5" s="34">
        <f>(G5-H5)/H5*100</f>
        <v>50.062515222862714</v>
      </c>
      <c r="J5" s="43">
        <f t="shared" ref="J5:K20" si="1">D5/G5*100</f>
        <v>4.2622489612188366</v>
      </c>
      <c r="K5" s="43">
        <f t="shared" si="1"/>
        <v>9.3983924656978157</v>
      </c>
      <c r="L5" s="44">
        <f t="shared" ref="L5:L27" si="2">J5-K5</f>
        <v>-5.1361435044789792</v>
      </c>
    </row>
    <row r="6" spans="1:12" x14ac:dyDescent="0.3">
      <c r="A6" s="135"/>
      <c r="B6" s="136"/>
      <c r="C6" s="12" t="s">
        <v>1</v>
      </c>
      <c r="D6" s="28">
        <f>D8+D30</f>
        <v>40276</v>
      </c>
      <c r="E6" s="29">
        <v>204633</v>
      </c>
      <c r="F6" s="35">
        <f t="shared" si="0"/>
        <v>-80.317935034916161</v>
      </c>
      <c r="G6" s="62">
        <v>595608</v>
      </c>
      <c r="H6" s="62">
        <v>2395070</v>
      </c>
      <c r="I6" s="35">
        <f>(G6-H6)/H6*100</f>
        <v>-75.131916812452246</v>
      </c>
      <c r="J6" s="45">
        <f t="shared" si="1"/>
        <v>6.7621657197351279</v>
      </c>
      <c r="K6" s="45">
        <f>E6/H6*100</f>
        <v>8.5439256472670948</v>
      </c>
      <c r="L6" s="46">
        <f t="shared" si="2"/>
        <v>-1.7817599275319669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1403</v>
      </c>
      <c r="E7" s="31">
        <v>2503</v>
      </c>
      <c r="F7" s="36">
        <f>(D7-E7)/E7*100</f>
        <v>-43.947263284059126</v>
      </c>
      <c r="G7" s="66">
        <v>46769</v>
      </c>
      <c r="H7" s="99">
        <v>36198</v>
      </c>
      <c r="I7" s="36">
        <f>(G7-H7)/H7*100</f>
        <v>29.203270898944695</v>
      </c>
      <c r="J7" s="47">
        <f t="shared" si="1"/>
        <v>2.9998503282088564</v>
      </c>
      <c r="K7" s="47">
        <f t="shared" si="1"/>
        <v>6.9147466710868004</v>
      </c>
      <c r="L7" s="48">
        <f t="shared" si="2"/>
        <v>-3.914896342877944</v>
      </c>
    </row>
    <row r="8" spans="1:12" x14ac:dyDescent="0.3">
      <c r="A8" s="148"/>
      <c r="B8" s="141"/>
      <c r="C8" s="14" t="s">
        <v>1</v>
      </c>
      <c r="D8" s="32">
        <f>D10+D12+D14+D16+D18+D20+D22+D24+D26+D28</f>
        <v>15136</v>
      </c>
      <c r="E8" s="33">
        <v>173136</v>
      </c>
      <c r="F8" s="37">
        <f>(D8-E8)/E8*100</f>
        <v>-91.257739580445431</v>
      </c>
      <c r="G8" s="109">
        <v>341689</v>
      </c>
      <c r="H8" s="100">
        <v>1889150</v>
      </c>
      <c r="I8" s="37">
        <f>(G8-H8)/H8*100</f>
        <v>-81.913082603287194</v>
      </c>
      <c r="J8" s="49">
        <f t="shared" si="1"/>
        <v>4.4297592254945286</v>
      </c>
      <c r="K8" s="49">
        <f>E8/H8*100</f>
        <v>9.1647566365825899</v>
      </c>
      <c r="L8" s="50">
        <f t="shared" si="2"/>
        <v>-4.7349974110880613</v>
      </c>
    </row>
    <row r="9" spans="1:12" x14ac:dyDescent="0.3">
      <c r="A9" s="148"/>
      <c r="B9" s="150" t="s">
        <v>3</v>
      </c>
      <c r="C9" s="15" t="s">
        <v>0</v>
      </c>
      <c r="D9" s="81">
        <v>88</v>
      </c>
      <c r="E9" s="85">
        <v>79</v>
      </c>
      <c r="F9" s="38">
        <f t="shared" ref="F9:F34" si="3">(D9-E9)/E9*100</f>
        <v>11.39240506329114</v>
      </c>
      <c r="G9" s="108">
        <v>1237</v>
      </c>
      <c r="H9" s="98">
        <v>927</v>
      </c>
      <c r="I9" s="38">
        <f>(G9-H9)/H9*100</f>
        <v>33.441208198489754</v>
      </c>
      <c r="J9" s="47">
        <f t="shared" si="1"/>
        <v>7.1139854486661287</v>
      </c>
      <c r="K9" s="47">
        <f t="shared" si="1"/>
        <v>8.522114347357066</v>
      </c>
      <c r="L9" s="48">
        <f t="shared" si="2"/>
        <v>-1.4081288986909373</v>
      </c>
    </row>
    <row r="10" spans="1:12" x14ac:dyDescent="0.3">
      <c r="A10" s="148"/>
      <c r="B10" s="145"/>
      <c r="C10" s="15" t="s">
        <v>1</v>
      </c>
      <c r="D10" s="59">
        <v>759</v>
      </c>
      <c r="E10" s="79">
        <v>7534</v>
      </c>
      <c r="F10" s="39">
        <f t="shared" si="3"/>
        <v>-89.925670294664187</v>
      </c>
      <c r="G10" s="103">
        <v>9235</v>
      </c>
      <c r="H10" s="94">
        <v>428537</v>
      </c>
      <c r="I10" s="39">
        <f t="shared" ref="I10:I34" si="4">(G10-H10)/H10*100</f>
        <v>-97.844993547815008</v>
      </c>
      <c r="J10" s="51">
        <f t="shared" si="1"/>
        <v>8.2187330806713597</v>
      </c>
      <c r="K10" s="51">
        <f>E10/H10*100</f>
        <v>1.7580745653234142</v>
      </c>
      <c r="L10" s="52">
        <f t="shared" si="2"/>
        <v>6.4606585153479452</v>
      </c>
    </row>
    <row r="11" spans="1:12" x14ac:dyDescent="0.3">
      <c r="A11" s="148"/>
      <c r="B11" s="145" t="s">
        <v>4</v>
      </c>
      <c r="C11" s="15" t="s">
        <v>0</v>
      </c>
      <c r="D11" s="58">
        <v>446</v>
      </c>
      <c r="E11" s="78">
        <v>755</v>
      </c>
      <c r="F11" s="38">
        <f t="shared" si="3"/>
        <v>-40.927152317880797</v>
      </c>
      <c r="G11" s="110">
        <v>14035</v>
      </c>
      <c r="H11" s="57">
        <v>11477</v>
      </c>
      <c r="I11" s="38">
        <f t="shared" si="4"/>
        <v>22.288054369608783</v>
      </c>
      <c r="J11" s="53">
        <f t="shared" si="1"/>
        <v>3.1777698610616314</v>
      </c>
      <c r="K11" s="53">
        <f t="shared" si="1"/>
        <v>6.5783741395835147</v>
      </c>
      <c r="L11" s="54">
        <f t="shared" si="2"/>
        <v>-3.4006042785218833</v>
      </c>
    </row>
    <row r="12" spans="1:12" x14ac:dyDescent="0.3">
      <c r="A12" s="148"/>
      <c r="B12" s="145"/>
      <c r="C12" s="15" t="s">
        <v>1</v>
      </c>
      <c r="D12" s="59">
        <v>5493</v>
      </c>
      <c r="E12" s="79">
        <v>102334</v>
      </c>
      <c r="F12" s="39">
        <f t="shared" si="3"/>
        <v>-94.632282525846733</v>
      </c>
      <c r="G12" s="107">
        <v>109805</v>
      </c>
      <c r="H12" s="94">
        <v>669269</v>
      </c>
      <c r="I12" s="39">
        <f t="shared" si="4"/>
        <v>-83.593293578516253</v>
      </c>
      <c r="J12" s="51">
        <f t="shared" si="1"/>
        <v>5.002504439688539</v>
      </c>
      <c r="K12" s="51">
        <f t="shared" si="1"/>
        <v>15.290413869460561</v>
      </c>
      <c r="L12" s="52">
        <f t="shared" si="2"/>
        <v>-10.287909429772021</v>
      </c>
    </row>
    <row r="13" spans="1:12" x14ac:dyDescent="0.3">
      <c r="A13" s="148"/>
      <c r="B13" s="145" t="s">
        <v>5</v>
      </c>
      <c r="C13" s="15" t="s">
        <v>0</v>
      </c>
      <c r="D13" s="58">
        <v>8</v>
      </c>
      <c r="E13" s="78">
        <v>8</v>
      </c>
      <c r="F13" s="38">
        <f t="shared" si="3"/>
        <v>0</v>
      </c>
      <c r="G13" s="102">
        <v>117</v>
      </c>
      <c r="H13" s="101">
        <v>59</v>
      </c>
      <c r="I13" s="38">
        <f t="shared" si="4"/>
        <v>98.305084745762713</v>
      </c>
      <c r="J13" s="53">
        <f t="shared" si="1"/>
        <v>6.8376068376068382</v>
      </c>
      <c r="K13" s="53">
        <f t="shared" si="1"/>
        <v>13.559322033898304</v>
      </c>
      <c r="L13" s="54">
        <f t="shared" si="2"/>
        <v>-6.7217151962914663</v>
      </c>
    </row>
    <row r="14" spans="1:12" x14ac:dyDescent="0.3">
      <c r="A14" s="148"/>
      <c r="B14" s="145"/>
      <c r="C14" s="15" t="s">
        <v>1</v>
      </c>
      <c r="D14" s="59">
        <v>189</v>
      </c>
      <c r="E14" s="79">
        <v>10114</v>
      </c>
      <c r="F14" s="39">
        <f t="shared" si="3"/>
        <v>-98.131303144156618</v>
      </c>
      <c r="G14" s="107">
        <v>702</v>
      </c>
      <c r="H14" s="94">
        <v>88730</v>
      </c>
      <c r="I14" s="39">
        <f t="shared" si="4"/>
        <v>-99.208835793981748</v>
      </c>
      <c r="J14" s="51">
        <f t="shared" si="1"/>
        <v>26.923076923076923</v>
      </c>
      <c r="K14" s="51">
        <f t="shared" si="1"/>
        <v>11.398625042263046</v>
      </c>
      <c r="L14" s="52">
        <f t="shared" si="2"/>
        <v>15.524451880813878</v>
      </c>
    </row>
    <row r="15" spans="1:12" x14ac:dyDescent="0.3">
      <c r="A15" s="148"/>
      <c r="B15" s="145" t="s">
        <v>6</v>
      </c>
      <c r="C15" s="15" t="s">
        <v>0</v>
      </c>
      <c r="D15" s="58">
        <v>20</v>
      </c>
      <c r="E15" s="78">
        <v>31</v>
      </c>
      <c r="F15" s="38">
        <f t="shared" si="3"/>
        <v>-35.483870967741936</v>
      </c>
      <c r="G15" s="110">
        <v>341</v>
      </c>
      <c r="H15" s="101">
        <v>299</v>
      </c>
      <c r="I15" s="38">
        <f t="shared" si="4"/>
        <v>14.046822742474916</v>
      </c>
      <c r="J15" s="53">
        <f t="shared" si="1"/>
        <v>5.8651026392961878</v>
      </c>
      <c r="K15" s="53">
        <f t="shared" si="1"/>
        <v>10.367892976588628</v>
      </c>
      <c r="L15" s="54">
        <f t="shared" si="2"/>
        <v>-4.5027903372924403</v>
      </c>
    </row>
    <row r="16" spans="1:12" x14ac:dyDescent="0.3">
      <c r="A16" s="148"/>
      <c r="B16" s="145"/>
      <c r="C16" s="15" t="s">
        <v>1</v>
      </c>
      <c r="D16" s="59">
        <v>262</v>
      </c>
      <c r="E16" s="79">
        <v>10130</v>
      </c>
      <c r="F16" s="39">
        <f t="shared" si="3"/>
        <v>-97.413622902270475</v>
      </c>
      <c r="G16" s="107">
        <v>2570</v>
      </c>
      <c r="H16" s="94">
        <v>166153</v>
      </c>
      <c r="I16" s="39">
        <f t="shared" si="4"/>
        <v>-98.453232863685884</v>
      </c>
      <c r="J16" s="51">
        <f t="shared" si="1"/>
        <v>10.194552529182879</v>
      </c>
      <c r="K16" s="51">
        <f t="shared" si="1"/>
        <v>6.0967903077284191</v>
      </c>
      <c r="L16" s="52">
        <f t="shared" si="2"/>
        <v>4.0977622214544596</v>
      </c>
    </row>
    <row r="17" spans="1:12" x14ac:dyDescent="0.3">
      <c r="A17" s="148"/>
      <c r="B17" s="145" t="s">
        <v>7</v>
      </c>
      <c r="C17" s="15" t="s">
        <v>0</v>
      </c>
      <c r="D17" s="58">
        <v>31</v>
      </c>
      <c r="E17" s="78">
        <v>60</v>
      </c>
      <c r="F17" s="38">
        <f t="shared" si="3"/>
        <v>-48.333333333333336</v>
      </c>
      <c r="G17" s="102">
        <v>361</v>
      </c>
      <c r="H17" s="101">
        <v>134</v>
      </c>
      <c r="I17" s="38">
        <f t="shared" si="4"/>
        <v>169.40298507462686</v>
      </c>
      <c r="J17" s="53">
        <f t="shared" si="1"/>
        <v>8.5872576177285325</v>
      </c>
      <c r="K17" s="53">
        <f t="shared" si="1"/>
        <v>44.776119402985074</v>
      </c>
      <c r="L17" s="54">
        <f t="shared" si="2"/>
        <v>-36.188861785256542</v>
      </c>
    </row>
    <row r="18" spans="1:12" x14ac:dyDescent="0.3">
      <c r="A18" s="148"/>
      <c r="B18" s="145"/>
      <c r="C18" s="15" t="s">
        <v>1</v>
      </c>
      <c r="D18" s="59">
        <v>118</v>
      </c>
      <c r="E18" s="79">
        <v>2664</v>
      </c>
      <c r="F18" s="39">
        <f t="shared" si="3"/>
        <v>-95.570570570570567</v>
      </c>
      <c r="G18" s="103">
        <v>1032</v>
      </c>
      <c r="H18" s="94">
        <v>17412</v>
      </c>
      <c r="I18" s="39">
        <f t="shared" si="4"/>
        <v>-94.073053066850449</v>
      </c>
      <c r="J18" s="51">
        <f t="shared" si="1"/>
        <v>11.434108527131782</v>
      </c>
      <c r="K18" s="51">
        <f t="shared" si="1"/>
        <v>15.299793246037217</v>
      </c>
      <c r="L18" s="52">
        <f t="shared" si="2"/>
        <v>-3.8656847189054346</v>
      </c>
    </row>
    <row r="19" spans="1:12" x14ac:dyDescent="0.3">
      <c r="A19" s="148"/>
      <c r="B19" s="145" t="s">
        <v>17</v>
      </c>
      <c r="C19" s="15" t="s">
        <v>0</v>
      </c>
      <c r="D19" s="58">
        <v>40</v>
      </c>
      <c r="E19" s="78">
        <v>228</v>
      </c>
      <c r="F19" s="38">
        <f t="shared" si="3"/>
        <v>-82.456140350877192</v>
      </c>
      <c r="G19" s="102">
        <v>396</v>
      </c>
      <c r="H19" s="101">
        <v>180</v>
      </c>
      <c r="I19" s="38">
        <f t="shared" si="4"/>
        <v>120</v>
      </c>
      <c r="J19" s="53">
        <f t="shared" si="1"/>
        <v>10.1010101010101</v>
      </c>
      <c r="K19" s="53">
        <f t="shared" si="1"/>
        <v>126.66666666666666</v>
      </c>
      <c r="L19" s="54">
        <f t="shared" si="2"/>
        <v>-116.56565656565655</v>
      </c>
    </row>
    <row r="20" spans="1:12" x14ac:dyDescent="0.3">
      <c r="A20" s="148"/>
      <c r="B20" s="145"/>
      <c r="C20" s="15" t="s">
        <v>1</v>
      </c>
      <c r="D20" s="59">
        <v>671</v>
      </c>
      <c r="E20" s="79">
        <v>9960</v>
      </c>
      <c r="F20" s="39">
        <f t="shared" si="3"/>
        <v>-93.263052208835333</v>
      </c>
      <c r="G20" s="103">
        <v>2540</v>
      </c>
      <c r="H20" s="94">
        <v>48121</v>
      </c>
      <c r="I20" s="39">
        <f t="shared" si="4"/>
        <v>-94.721639201180366</v>
      </c>
      <c r="J20" s="51">
        <f t="shared" si="1"/>
        <v>26.417322834645667</v>
      </c>
      <c r="K20" s="51">
        <f t="shared" si="1"/>
        <v>20.697824234741589</v>
      </c>
      <c r="L20" s="52">
        <f t="shared" si="2"/>
        <v>5.7194985999040782</v>
      </c>
    </row>
    <row r="21" spans="1:12" x14ac:dyDescent="0.3">
      <c r="A21" s="148"/>
      <c r="B21" s="145" t="s">
        <v>18</v>
      </c>
      <c r="C21" s="15" t="s">
        <v>0</v>
      </c>
      <c r="D21" s="58">
        <v>56</v>
      </c>
      <c r="E21" s="78">
        <v>213</v>
      </c>
      <c r="F21" s="38">
        <f t="shared" si="3"/>
        <v>-73.708920187793424</v>
      </c>
      <c r="G21" s="102">
        <v>3226</v>
      </c>
      <c r="H21" s="57">
        <v>3230</v>
      </c>
      <c r="I21" s="38">
        <f t="shared" si="4"/>
        <v>-0.12383900928792571</v>
      </c>
      <c r="J21" s="53">
        <f t="shared" ref="J21:K27" si="5">D21/G21*100</f>
        <v>1.7358958462492251</v>
      </c>
      <c r="K21" s="53">
        <f t="shared" si="5"/>
        <v>6.5944272445820431</v>
      </c>
      <c r="L21" s="54">
        <f t="shared" si="2"/>
        <v>-4.8585313983328184</v>
      </c>
    </row>
    <row r="22" spans="1:12" x14ac:dyDescent="0.3">
      <c r="A22" s="148"/>
      <c r="B22" s="145"/>
      <c r="C22" s="15" t="s">
        <v>1</v>
      </c>
      <c r="D22" s="59">
        <v>611</v>
      </c>
      <c r="E22" s="79">
        <v>4851</v>
      </c>
      <c r="F22" s="39">
        <f t="shared" si="3"/>
        <v>-87.404658833230258</v>
      </c>
      <c r="G22" s="107">
        <v>30364</v>
      </c>
      <c r="H22" s="94">
        <v>58253</v>
      </c>
      <c r="I22" s="39">
        <f t="shared" si="4"/>
        <v>-47.875645889482087</v>
      </c>
      <c r="J22" s="51">
        <f t="shared" si="5"/>
        <v>2.01225135028323</v>
      </c>
      <c r="K22" s="51">
        <f t="shared" si="5"/>
        <v>8.3274681132302195</v>
      </c>
      <c r="L22" s="52">
        <f t="shared" si="2"/>
        <v>-6.3152167629469895</v>
      </c>
    </row>
    <row r="23" spans="1:12" x14ac:dyDescent="0.3">
      <c r="A23" s="148"/>
      <c r="B23" s="145" t="s">
        <v>8</v>
      </c>
      <c r="C23" s="15" t="s">
        <v>0</v>
      </c>
      <c r="D23" s="58">
        <v>58</v>
      </c>
      <c r="E23" s="78">
        <v>106</v>
      </c>
      <c r="F23" s="38">
        <f t="shared" si="3"/>
        <v>-45.283018867924532</v>
      </c>
      <c r="G23" s="102">
        <v>1511</v>
      </c>
      <c r="H23" s="57">
        <v>853</v>
      </c>
      <c r="I23" s="38">
        <f t="shared" si="4"/>
        <v>77.139507620164125</v>
      </c>
      <c r="J23" s="53">
        <f t="shared" si="5"/>
        <v>3.8385175380542687</v>
      </c>
      <c r="K23" s="53">
        <f t="shared" si="5"/>
        <v>12.426729191090271</v>
      </c>
      <c r="L23" s="54">
        <f t="shared" si="2"/>
        <v>-8.5882116530360015</v>
      </c>
    </row>
    <row r="24" spans="1:12" x14ac:dyDescent="0.3">
      <c r="A24" s="148"/>
      <c r="B24" s="145"/>
      <c r="C24" s="15" t="s">
        <v>1</v>
      </c>
      <c r="D24" s="59">
        <v>517</v>
      </c>
      <c r="E24" s="79">
        <v>4400</v>
      </c>
      <c r="F24" s="39">
        <f t="shared" si="3"/>
        <v>-88.25</v>
      </c>
      <c r="G24" s="107">
        <v>13281</v>
      </c>
      <c r="H24" s="94">
        <v>78901</v>
      </c>
      <c r="I24" s="39">
        <f t="shared" si="4"/>
        <v>-83.167513719724724</v>
      </c>
      <c r="J24" s="51">
        <f t="shared" si="5"/>
        <v>3.8927791581959195</v>
      </c>
      <c r="K24" s="51">
        <f t="shared" si="5"/>
        <v>5.5766086614871799</v>
      </c>
      <c r="L24" s="52">
        <f t="shared" si="2"/>
        <v>-1.6838295032912605</v>
      </c>
    </row>
    <row r="25" spans="1:12" x14ac:dyDescent="0.3">
      <c r="A25" s="148"/>
      <c r="B25" s="145" t="s">
        <v>9</v>
      </c>
      <c r="C25" s="15" t="s">
        <v>0</v>
      </c>
      <c r="D25" s="58">
        <v>43</v>
      </c>
      <c r="E25" s="78">
        <v>116</v>
      </c>
      <c r="F25" s="38">
        <f t="shared" si="3"/>
        <v>-62.931034482758619</v>
      </c>
      <c r="G25" s="102">
        <v>897</v>
      </c>
      <c r="H25" s="57">
        <v>460</v>
      </c>
      <c r="I25" s="38">
        <f t="shared" si="4"/>
        <v>95</v>
      </c>
      <c r="J25" s="53">
        <f t="shared" si="5"/>
        <v>4.7937569676700109</v>
      </c>
      <c r="K25" s="53">
        <f t="shared" si="5"/>
        <v>25.217391304347824</v>
      </c>
      <c r="L25" s="54">
        <f t="shared" si="2"/>
        <v>-20.423634336677814</v>
      </c>
    </row>
    <row r="26" spans="1:12" x14ac:dyDescent="0.3">
      <c r="A26" s="148"/>
      <c r="B26" s="145"/>
      <c r="C26" s="15" t="s">
        <v>1</v>
      </c>
      <c r="D26" s="59">
        <v>492</v>
      </c>
      <c r="E26" s="79">
        <v>11107</v>
      </c>
      <c r="F26" s="39">
        <f t="shared" si="3"/>
        <v>-95.570361033582429</v>
      </c>
      <c r="G26" s="92">
        <v>5170</v>
      </c>
      <c r="H26" s="92">
        <v>75794</v>
      </c>
      <c r="I26" s="39">
        <f t="shared" si="4"/>
        <v>-93.178879594690883</v>
      </c>
      <c r="J26" s="51">
        <f t="shared" si="5"/>
        <v>9.516441005802708</v>
      </c>
      <c r="K26" s="51">
        <f t="shared" si="5"/>
        <v>14.654194263398157</v>
      </c>
      <c r="L26" s="52">
        <f t="shared" si="2"/>
        <v>-5.137753257595449</v>
      </c>
    </row>
    <row r="27" spans="1:12" x14ac:dyDescent="0.3">
      <c r="A27" s="148"/>
      <c r="B27" s="145" t="s">
        <v>10</v>
      </c>
      <c r="C27" s="15" t="s">
        <v>0</v>
      </c>
      <c r="D27" s="58">
        <v>613</v>
      </c>
      <c r="E27" s="78">
        <v>907</v>
      </c>
      <c r="F27" s="38">
        <f t="shared" si="3"/>
        <v>-32.414553472987876</v>
      </c>
      <c r="G27" s="106">
        <v>24648</v>
      </c>
      <c r="H27" s="87">
        <v>18579</v>
      </c>
      <c r="I27" s="38">
        <f t="shared" si="4"/>
        <v>32.665913127724849</v>
      </c>
      <c r="J27" s="53">
        <f t="shared" si="5"/>
        <v>2.4870172022070758</v>
      </c>
      <c r="K27" s="53">
        <f t="shared" si="5"/>
        <v>4.8818558587652721</v>
      </c>
      <c r="L27" s="54">
        <f t="shared" si="2"/>
        <v>-2.3948386565581963</v>
      </c>
    </row>
    <row r="28" spans="1:12" x14ac:dyDescent="0.3">
      <c r="A28" s="149"/>
      <c r="B28" s="146"/>
      <c r="C28" s="14" t="s">
        <v>1</v>
      </c>
      <c r="D28" s="65">
        <v>6024</v>
      </c>
      <c r="E28" s="80">
        <v>10042</v>
      </c>
      <c r="F28" s="37">
        <f t="shared" si="3"/>
        <v>-40.011949810794661</v>
      </c>
      <c r="G28" s="92">
        <v>166990</v>
      </c>
      <c r="H28" s="97">
        <v>257980</v>
      </c>
      <c r="I28" s="37">
        <f t="shared" si="4"/>
        <v>-35.270175982634314</v>
      </c>
      <c r="J28" s="49">
        <f>D28/G28*100</f>
        <v>3.607401640816815</v>
      </c>
      <c r="K28" s="49">
        <f>E28/H28*100</f>
        <v>3.8925498100627953</v>
      </c>
      <c r="L28" s="50">
        <f>J28-K28</f>
        <v>-0.2851481692459803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2536</v>
      </c>
      <c r="E29" s="31">
        <v>3285</v>
      </c>
      <c r="F29" s="40">
        <f t="shared" si="3"/>
        <v>-22.800608828006087</v>
      </c>
      <c r="G29" s="111">
        <v>45647</v>
      </c>
      <c r="H29" s="95">
        <v>25387</v>
      </c>
      <c r="I29" s="36">
        <f t="shared" si="4"/>
        <v>79.80462441407019</v>
      </c>
      <c r="J29" s="47">
        <f>D29/G29*100</f>
        <v>5.5556772624706996</v>
      </c>
      <c r="K29" s="47">
        <f t="shared" ref="K29" si="6">E29/H29*100</f>
        <v>12.939693543939812</v>
      </c>
      <c r="L29" s="48">
        <f>J29-K29</f>
        <v>-7.3840162814691128</v>
      </c>
    </row>
    <row r="30" spans="1:12" x14ac:dyDescent="0.3">
      <c r="A30" s="138"/>
      <c r="B30" s="141"/>
      <c r="C30" s="17" t="s">
        <v>1</v>
      </c>
      <c r="D30" s="32">
        <f>D32+D34</f>
        <v>25140</v>
      </c>
      <c r="E30" s="33">
        <v>31497</v>
      </c>
      <c r="F30" s="41">
        <f t="shared" si="3"/>
        <v>-20.182874559481856</v>
      </c>
      <c r="G30" s="112">
        <v>253919</v>
      </c>
      <c r="H30" s="96">
        <v>505920</v>
      </c>
      <c r="I30" s="37">
        <f t="shared" si="4"/>
        <v>-49.810444339025935</v>
      </c>
      <c r="J30" s="49">
        <f>D30/G30*100</f>
        <v>9.9007951354565833</v>
      </c>
      <c r="K30" s="49">
        <f>E30/H30*100</f>
        <v>6.2256878557874762</v>
      </c>
      <c r="L30" s="50">
        <f>J30-K30</f>
        <v>3.6751072796691071</v>
      </c>
    </row>
    <row r="31" spans="1:12" x14ac:dyDescent="0.3">
      <c r="A31" s="138"/>
      <c r="B31" s="142" t="s">
        <v>11</v>
      </c>
      <c r="C31" s="18" t="s">
        <v>0</v>
      </c>
      <c r="D31" s="81">
        <v>922</v>
      </c>
      <c r="E31" s="85">
        <v>884</v>
      </c>
      <c r="F31" s="38">
        <f t="shared" si="3"/>
        <v>4.2986425339366514</v>
      </c>
      <c r="G31" s="57">
        <v>21607</v>
      </c>
      <c r="H31" s="98">
        <v>12366</v>
      </c>
      <c r="I31" s="38">
        <f t="shared" si="4"/>
        <v>74.729095908135207</v>
      </c>
      <c r="J31" s="47">
        <f>D31/G31*100</f>
        <v>4.26713565048364</v>
      </c>
      <c r="K31" s="47">
        <f t="shared" ref="K31:K33" si="7">E31/H31*100</f>
        <v>7.1486333495067127</v>
      </c>
      <c r="L31" s="48">
        <f>J31-K31</f>
        <v>-2.8814976990230727</v>
      </c>
    </row>
    <row r="32" spans="1:12" x14ac:dyDescent="0.3">
      <c r="A32" s="138"/>
      <c r="B32" s="143"/>
      <c r="C32" s="18" t="s">
        <v>1</v>
      </c>
      <c r="D32" s="59">
        <v>8797</v>
      </c>
      <c r="E32" s="79">
        <v>8284</v>
      </c>
      <c r="F32" s="39">
        <f t="shared" si="3"/>
        <v>6.192660550458716</v>
      </c>
      <c r="G32" s="92">
        <v>127309</v>
      </c>
      <c r="H32" s="92">
        <v>195215</v>
      </c>
      <c r="I32" s="39">
        <f t="shared" si="4"/>
        <v>-34.785236790205673</v>
      </c>
      <c r="J32" s="51">
        <f t="shared" ref="J32:J33" si="8">D32/G32*100</f>
        <v>6.9099592330471529</v>
      </c>
      <c r="K32" s="51">
        <f t="shared" si="7"/>
        <v>4.2435263683630868</v>
      </c>
      <c r="L32" s="52">
        <f t="shared" ref="L32:L33" si="9">J32-K32</f>
        <v>2.666432864684066</v>
      </c>
    </row>
    <row r="33" spans="1:12" x14ac:dyDescent="0.3">
      <c r="A33" s="138"/>
      <c r="B33" s="143" t="s">
        <v>10</v>
      </c>
      <c r="C33" s="18" t="s">
        <v>0</v>
      </c>
      <c r="D33" s="58">
        <v>1614</v>
      </c>
      <c r="E33" s="78">
        <v>2401</v>
      </c>
      <c r="F33" s="38">
        <f t="shared" si="3"/>
        <v>-32.778009162848818</v>
      </c>
      <c r="G33" s="106">
        <v>24040</v>
      </c>
      <c r="H33" s="87">
        <v>13021</v>
      </c>
      <c r="I33" s="38">
        <f t="shared" si="4"/>
        <v>84.624836802088936</v>
      </c>
      <c r="J33" s="53">
        <f t="shared" si="8"/>
        <v>6.7138103161397664</v>
      </c>
      <c r="K33" s="53">
        <f t="shared" si="7"/>
        <v>18.439443975117118</v>
      </c>
      <c r="L33" s="54">
        <f t="shared" si="9"/>
        <v>-11.725633658977351</v>
      </c>
    </row>
    <row r="34" spans="1:12" ht="17.25" thickBot="1" x14ac:dyDescent="0.35">
      <c r="A34" s="139"/>
      <c r="B34" s="144"/>
      <c r="C34" s="19" t="s">
        <v>1</v>
      </c>
      <c r="D34" s="60">
        <v>16343</v>
      </c>
      <c r="E34" s="82">
        <v>23213</v>
      </c>
      <c r="F34" s="42">
        <f t="shared" si="3"/>
        <v>-29.595485288415972</v>
      </c>
      <c r="G34" s="105">
        <v>126610</v>
      </c>
      <c r="H34" s="91">
        <v>310705</v>
      </c>
      <c r="I34" s="42">
        <f t="shared" si="4"/>
        <v>-59.250736228898795</v>
      </c>
      <c r="J34" s="55">
        <f>D34/G34*100</f>
        <v>12.908143116657453</v>
      </c>
      <c r="K34" s="55">
        <f>E34/H34*100</f>
        <v>7.4710738481839689</v>
      </c>
      <c r="L34" s="56">
        <f>J34-K34</f>
        <v>5.4370692684734836</v>
      </c>
    </row>
  </sheetData>
  <mergeCells count="21">
    <mergeCell ref="B27:B28"/>
    <mergeCell ref="A29:A34"/>
    <mergeCell ref="B29:B30"/>
    <mergeCell ref="B31:B32"/>
    <mergeCell ref="B33:B3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1" workbookViewId="0">
      <selection sqref="A1:L34"/>
    </sheetView>
  </sheetViews>
  <sheetFormatPr defaultRowHeight="16.5" x14ac:dyDescent="0.3"/>
  <sheetData>
    <row r="1" spans="1:12" ht="26.25" x14ac:dyDescent="0.3">
      <c r="A1" s="129" t="s">
        <v>62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4297</v>
      </c>
      <c r="E5" s="27">
        <v>5331</v>
      </c>
      <c r="F5" s="34">
        <f t="shared" ref="F5:F6" si="0">(D5-E5)/E5*100</f>
        <v>-19.395985743762896</v>
      </c>
      <c r="G5" s="61">
        <v>94358</v>
      </c>
      <c r="H5" s="61">
        <v>61764</v>
      </c>
      <c r="I5" s="34">
        <f>(G5-H5)/H5*100</f>
        <v>52.771841201994683</v>
      </c>
      <c r="J5" s="43">
        <f t="shared" ref="J5:K20" si="1">D5/G5*100</f>
        <v>4.5539328938722736</v>
      </c>
      <c r="K5" s="43">
        <f t="shared" si="1"/>
        <v>8.6312414999028562</v>
      </c>
      <c r="L5" s="44">
        <f t="shared" ref="L5:L27" si="2">J5-K5</f>
        <v>-4.0773086060305825</v>
      </c>
    </row>
    <row r="6" spans="1:12" x14ac:dyDescent="0.3">
      <c r="A6" s="135"/>
      <c r="B6" s="136"/>
      <c r="C6" s="12" t="s">
        <v>1</v>
      </c>
      <c r="D6" s="28">
        <f>D8+D30</f>
        <v>44573</v>
      </c>
      <c r="E6" s="29">
        <v>209964</v>
      </c>
      <c r="F6" s="35">
        <f t="shared" si="0"/>
        <v>-78.771122668647962</v>
      </c>
      <c r="G6" s="62">
        <v>689966</v>
      </c>
      <c r="H6" s="62">
        <v>2456834</v>
      </c>
      <c r="I6" s="35">
        <f>(G6-H6)/H6*100</f>
        <v>-71.916458336216451</v>
      </c>
      <c r="J6" s="45">
        <f t="shared" si="1"/>
        <v>6.4601733998486885</v>
      </c>
      <c r="K6" s="45">
        <f>E6/H6*100</f>
        <v>8.5461207391301155</v>
      </c>
      <c r="L6" s="46">
        <f t="shared" si="2"/>
        <v>-2.0859473392814269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f>D9+D11+D13+D15+D17+D19+D21+D23+D25+D27</f>
        <v>1477</v>
      </c>
      <c r="E7" s="31">
        <v>2001</v>
      </c>
      <c r="F7" s="36">
        <f>(D7-E7)/E7*100</f>
        <v>-26.186906546726636</v>
      </c>
      <c r="G7" s="66">
        <v>49161</v>
      </c>
      <c r="H7" s="99">
        <v>35118</v>
      </c>
      <c r="I7" s="36">
        <f>(G7-H7)/H7*100</f>
        <v>39.988040321202803</v>
      </c>
      <c r="J7" s="47">
        <f t="shared" si="1"/>
        <v>3.0044140680620819</v>
      </c>
      <c r="K7" s="47">
        <f t="shared" si="1"/>
        <v>5.6979326840936269</v>
      </c>
      <c r="L7" s="48">
        <f t="shared" si="2"/>
        <v>-2.693518616031545</v>
      </c>
    </row>
    <row r="8" spans="1:12" x14ac:dyDescent="0.3">
      <c r="A8" s="148"/>
      <c r="B8" s="141"/>
      <c r="C8" s="14" t="s">
        <v>1</v>
      </c>
      <c r="D8" s="32">
        <f>D10+D12+D14+D16+D18+D20+D22+D24+D26+D28</f>
        <v>16613</v>
      </c>
      <c r="E8" s="33">
        <v>175137</v>
      </c>
      <c r="F8" s="37">
        <f>(D8-E8)/E8*100</f>
        <v>-90.514283104084242</v>
      </c>
      <c r="G8" s="109">
        <v>390850</v>
      </c>
      <c r="H8" s="100">
        <v>1924268</v>
      </c>
      <c r="I8" s="37">
        <f>(G8-H8)/H8*100</f>
        <v>-79.688380204836335</v>
      </c>
      <c r="J8" s="49">
        <f t="shared" si="1"/>
        <v>4.2504797236791614</v>
      </c>
      <c r="K8" s="49">
        <f>E8/H8*100</f>
        <v>9.1014869030717129</v>
      </c>
      <c r="L8" s="50">
        <f t="shared" si="2"/>
        <v>-4.8510071793925515</v>
      </c>
    </row>
    <row r="9" spans="1:12" x14ac:dyDescent="0.3">
      <c r="A9" s="148"/>
      <c r="B9" s="150" t="s">
        <v>3</v>
      </c>
      <c r="C9" s="15" t="s">
        <v>0</v>
      </c>
      <c r="D9" s="81">
        <v>141</v>
      </c>
      <c r="E9" s="85">
        <v>75</v>
      </c>
      <c r="F9" s="38">
        <f t="shared" ref="F9:F34" si="3">(D9-E9)/E9*100</f>
        <v>88</v>
      </c>
      <c r="G9" s="108">
        <v>1623</v>
      </c>
      <c r="H9" s="98">
        <v>1254</v>
      </c>
      <c r="I9" s="38">
        <f>(G9-H9)/H9*100</f>
        <v>29.425837320574161</v>
      </c>
      <c r="J9" s="47">
        <f t="shared" si="1"/>
        <v>8.6876155268022188</v>
      </c>
      <c r="K9" s="47">
        <f t="shared" si="1"/>
        <v>5.9808612440191391</v>
      </c>
      <c r="L9" s="48">
        <f t="shared" si="2"/>
        <v>2.7067542827830797</v>
      </c>
    </row>
    <row r="10" spans="1:12" x14ac:dyDescent="0.3">
      <c r="A10" s="148"/>
      <c r="B10" s="145"/>
      <c r="C10" s="15" t="s">
        <v>1</v>
      </c>
      <c r="D10" s="59">
        <v>900</v>
      </c>
      <c r="E10" s="79">
        <v>7609</v>
      </c>
      <c r="F10" s="39">
        <f t="shared" si="3"/>
        <v>-88.171901695360759</v>
      </c>
      <c r="G10" s="103">
        <v>10858</v>
      </c>
      <c r="H10" s="94">
        <v>429791</v>
      </c>
      <c r="I10" s="39">
        <f t="shared" ref="I10:I34" si="4">(G10-H10)/H10*100</f>
        <v>-97.473655800144726</v>
      </c>
      <c r="J10" s="51">
        <f t="shared" si="1"/>
        <v>8.288819303739178</v>
      </c>
      <c r="K10" s="51">
        <f>E10/H10*100</f>
        <v>1.7703953782187156</v>
      </c>
      <c r="L10" s="52">
        <f t="shared" si="2"/>
        <v>6.5184239255204623</v>
      </c>
    </row>
    <row r="11" spans="1:12" x14ac:dyDescent="0.3">
      <c r="A11" s="148"/>
      <c r="B11" s="145" t="s">
        <v>4</v>
      </c>
      <c r="C11" s="15" t="s">
        <v>0</v>
      </c>
      <c r="D11" s="58">
        <v>448</v>
      </c>
      <c r="E11" s="78">
        <v>509</v>
      </c>
      <c r="F11" s="38">
        <f t="shared" si="3"/>
        <v>-11.984282907662083</v>
      </c>
      <c r="G11" s="110">
        <v>12472</v>
      </c>
      <c r="H11" s="57">
        <v>9174</v>
      </c>
      <c r="I11" s="38">
        <f t="shared" si="4"/>
        <v>35.949422280357538</v>
      </c>
      <c r="J11" s="53">
        <f t="shared" si="1"/>
        <v>3.5920461834509303</v>
      </c>
      <c r="K11" s="53">
        <f t="shared" si="1"/>
        <v>5.5482886418138211</v>
      </c>
      <c r="L11" s="54">
        <f t="shared" si="2"/>
        <v>-1.9562424583628908</v>
      </c>
    </row>
    <row r="12" spans="1:12" x14ac:dyDescent="0.3">
      <c r="A12" s="148"/>
      <c r="B12" s="145"/>
      <c r="C12" s="15" t="s">
        <v>1</v>
      </c>
      <c r="D12" s="59">
        <v>5941</v>
      </c>
      <c r="E12" s="79">
        <v>102843</v>
      </c>
      <c r="F12" s="39">
        <f t="shared" si="3"/>
        <v>-94.22323347238023</v>
      </c>
      <c r="G12" s="107">
        <v>122277</v>
      </c>
      <c r="H12" s="94">
        <v>678443</v>
      </c>
      <c r="I12" s="39">
        <f t="shared" si="4"/>
        <v>-81.97682045507139</v>
      </c>
      <c r="J12" s="51">
        <f t="shared" si="1"/>
        <v>4.8586406274278886</v>
      </c>
      <c r="K12" s="51">
        <f t="shared" si="1"/>
        <v>15.158679505868584</v>
      </c>
      <c r="L12" s="52">
        <f t="shared" si="2"/>
        <v>-10.300038878440695</v>
      </c>
    </row>
    <row r="13" spans="1:12" x14ac:dyDescent="0.3">
      <c r="A13" s="148"/>
      <c r="B13" s="145" t="s">
        <v>5</v>
      </c>
      <c r="C13" s="15" t="s">
        <v>0</v>
      </c>
      <c r="D13" s="58">
        <v>2</v>
      </c>
      <c r="E13" s="78">
        <v>51</v>
      </c>
      <c r="F13" s="38">
        <f t="shared" si="3"/>
        <v>-96.078431372549019</v>
      </c>
      <c r="G13" s="102">
        <v>119</v>
      </c>
      <c r="H13" s="101">
        <v>89</v>
      </c>
      <c r="I13" s="38">
        <f t="shared" si="4"/>
        <v>33.707865168539328</v>
      </c>
      <c r="J13" s="53">
        <f t="shared" si="1"/>
        <v>1.680672268907563</v>
      </c>
      <c r="K13" s="53">
        <f t="shared" si="1"/>
        <v>57.303370786516851</v>
      </c>
      <c r="L13" s="54">
        <f t="shared" si="2"/>
        <v>-55.622698517609287</v>
      </c>
    </row>
    <row r="14" spans="1:12" x14ac:dyDescent="0.3">
      <c r="A14" s="148"/>
      <c r="B14" s="145"/>
      <c r="C14" s="15" t="s">
        <v>1</v>
      </c>
      <c r="D14" s="59">
        <v>191</v>
      </c>
      <c r="E14" s="79">
        <v>10165</v>
      </c>
      <c r="F14" s="39">
        <f t="shared" si="3"/>
        <v>-98.121003443187405</v>
      </c>
      <c r="G14" s="107">
        <v>821</v>
      </c>
      <c r="H14" s="94">
        <v>88819</v>
      </c>
      <c r="I14" s="39">
        <f t="shared" si="4"/>
        <v>-99.075648228419595</v>
      </c>
      <c r="J14" s="51">
        <f t="shared" si="1"/>
        <v>23.26431181485993</v>
      </c>
      <c r="K14" s="51">
        <f t="shared" si="1"/>
        <v>11.444623335097221</v>
      </c>
      <c r="L14" s="52">
        <f t="shared" si="2"/>
        <v>11.819688479762709</v>
      </c>
    </row>
    <row r="15" spans="1:12" x14ac:dyDescent="0.3">
      <c r="A15" s="148"/>
      <c r="B15" s="145" t="s">
        <v>6</v>
      </c>
      <c r="C15" s="15" t="s">
        <v>0</v>
      </c>
      <c r="D15" s="58">
        <v>21</v>
      </c>
      <c r="E15" s="78">
        <v>35</v>
      </c>
      <c r="F15" s="38">
        <f t="shared" si="3"/>
        <v>-40</v>
      </c>
      <c r="G15" s="110">
        <v>375</v>
      </c>
      <c r="H15" s="101">
        <v>299</v>
      </c>
      <c r="I15" s="38">
        <f t="shared" si="4"/>
        <v>25.418060200668897</v>
      </c>
      <c r="J15" s="53">
        <f t="shared" si="1"/>
        <v>5.6000000000000005</v>
      </c>
      <c r="K15" s="53">
        <f t="shared" si="1"/>
        <v>11.705685618729097</v>
      </c>
      <c r="L15" s="54">
        <f t="shared" si="2"/>
        <v>-6.1056856187290967</v>
      </c>
    </row>
    <row r="16" spans="1:12" x14ac:dyDescent="0.3">
      <c r="A16" s="148"/>
      <c r="B16" s="145"/>
      <c r="C16" s="15" t="s">
        <v>1</v>
      </c>
      <c r="D16" s="59">
        <v>283</v>
      </c>
      <c r="E16" s="79">
        <v>10165</v>
      </c>
      <c r="F16" s="39">
        <f t="shared" si="3"/>
        <v>-97.215937038858826</v>
      </c>
      <c r="G16" s="107">
        <v>2945</v>
      </c>
      <c r="H16" s="94">
        <v>166452</v>
      </c>
      <c r="I16" s="39">
        <f t="shared" si="4"/>
        <v>-98.2307211688655</v>
      </c>
      <c r="J16" s="51">
        <f t="shared" si="1"/>
        <v>9.6095076400679122</v>
      </c>
      <c r="K16" s="51">
        <f t="shared" si="1"/>
        <v>6.106865642948117</v>
      </c>
      <c r="L16" s="52">
        <f t="shared" si="2"/>
        <v>3.5026419971197953</v>
      </c>
    </row>
    <row r="17" spans="1:12" x14ac:dyDescent="0.3">
      <c r="A17" s="148"/>
      <c r="B17" s="145" t="s">
        <v>7</v>
      </c>
      <c r="C17" s="15" t="s">
        <v>0</v>
      </c>
      <c r="D17" s="58">
        <v>74</v>
      </c>
      <c r="E17" s="78">
        <v>15</v>
      </c>
      <c r="F17" s="38">
        <f t="shared" si="3"/>
        <v>393.33333333333331</v>
      </c>
      <c r="G17" s="102">
        <v>2414</v>
      </c>
      <c r="H17" s="101">
        <v>216</v>
      </c>
      <c r="I17" s="38">
        <f t="shared" si="4"/>
        <v>1017.5925925925926</v>
      </c>
      <c r="J17" s="53">
        <f t="shared" si="1"/>
        <v>3.0654515327257661</v>
      </c>
      <c r="K17" s="53">
        <f t="shared" si="1"/>
        <v>6.9444444444444446</v>
      </c>
      <c r="L17" s="54">
        <f t="shared" si="2"/>
        <v>-3.8789929117186785</v>
      </c>
    </row>
    <row r="18" spans="1:12" x14ac:dyDescent="0.3">
      <c r="A18" s="148"/>
      <c r="B18" s="145"/>
      <c r="C18" s="15" t="s">
        <v>1</v>
      </c>
      <c r="D18" s="59">
        <v>192</v>
      </c>
      <c r="E18" s="79">
        <v>2679</v>
      </c>
      <c r="F18" s="39">
        <f t="shared" si="3"/>
        <v>-92.833146696528559</v>
      </c>
      <c r="G18" s="103">
        <v>3446</v>
      </c>
      <c r="H18" s="94">
        <v>17628</v>
      </c>
      <c r="I18" s="39">
        <f t="shared" si="4"/>
        <v>-80.451554345359654</v>
      </c>
      <c r="J18" s="51">
        <f t="shared" si="1"/>
        <v>5.5716773070226351</v>
      </c>
      <c r="K18" s="51">
        <f t="shared" si="1"/>
        <v>15.197413206262764</v>
      </c>
      <c r="L18" s="52">
        <f t="shared" si="2"/>
        <v>-9.6257358992401301</v>
      </c>
    </row>
    <row r="19" spans="1:12" x14ac:dyDescent="0.3">
      <c r="A19" s="148"/>
      <c r="B19" s="145" t="s">
        <v>17</v>
      </c>
      <c r="C19" s="15" t="s">
        <v>0</v>
      </c>
      <c r="D19" s="58">
        <v>55</v>
      </c>
      <c r="E19" s="78">
        <v>103</v>
      </c>
      <c r="F19" s="38">
        <f t="shared" si="3"/>
        <v>-46.601941747572816</v>
      </c>
      <c r="G19" s="102">
        <v>583</v>
      </c>
      <c r="H19" s="101">
        <v>168</v>
      </c>
      <c r="I19" s="38">
        <f t="shared" si="4"/>
        <v>247.02380952380955</v>
      </c>
      <c r="J19" s="53">
        <f t="shared" si="1"/>
        <v>9.433962264150944</v>
      </c>
      <c r="K19" s="53">
        <f t="shared" si="1"/>
        <v>61.30952380952381</v>
      </c>
      <c r="L19" s="54">
        <f t="shared" si="2"/>
        <v>-51.875561545372868</v>
      </c>
    </row>
    <row r="20" spans="1:12" x14ac:dyDescent="0.3">
      <c r="A20" s="148"/>
      <c r="B20" s="145"/>
      <c r="C20" s="15" t="s">
        <v>1</v>
      </c>
      <c r="D20" s="59">
        <v>726</v>
      </c>
      <c r="E20" s="79">
        <v>10063</v>
      </c>
      <c r="F20" s="39">
        <f t="shared" si="3"/>
        <v>-92.785451654576164</v>
      </c>
      <c r="G20" s="103">
        <v>3123</v>
      </c>
      <c r="H20" s="94">
        <v>48289</v>
      </c>
      <c r="I20" s="39">
        <f t="shared" si="4"/>
        <v>-93.5326886040299</v>
      </c>
      <c r="J20" s="51">
        <f t="shared" si="1"/>
        <v>23.246878001921228</v>
      </c>
      <c r="K20" s="51">
        <f t="shared" si="1"/>
        <v>20.839114498125866</v>
      </c>
      <c r="L20" s="52">
        <f t="shared" si="2"/>
        <v>2.407763503795362</v>
      </c>
    </row>
    <row r="21" spans="1:12" x14ac:dyDescent="0.3">
      <c r="A21" s="148"/>
      <c r="B21" s="145" t="s">
        <v>18</v>
      </c>
      <c r="C21" s="15" t="s">
        <v>0</v>
      </c>
      <c r="D21" s="58">
        <v>36</v>
      </c>
      <c r="E21" s="78">
        <v>94</v>
      </c>
      <c r="F21" s="38">
        <f t="shared" si="3"/>
        <v>-61.702127659574465</v>
      </c>
      <c r="G21" s="102">
        <v>3929</v>
      </c>
      <c r="H21" s="57">
        <v>3723</v>
      </c>
      <c r="I21" s="38">
        <f t="shared" si="4"/>
        <v>5.5331721729787811</v>
      </c>
      <c r="J21" s="53">
        <f t="shared" ref="J21:K27" si="5">D21/G21*100</f>
        <v>0.91626368032578265</v>
      </c>
      <c r="K21" s="53">
        <f t="shared" si="5"/>
        <v>2.5248455546602204</v>
      </c>
      <c r="L21" s="54">
        <f t="shared" si="2"/>
        <v>-1.6085818743344378</v>
      </c>
    </row>
    <row r="22" spans="1:12" x14ac:dyDescent="0.3">
      <c r="A22" s="148"/>
      <c r="B22" s="145"/>
      <c r="C22" s="15" t="s">
        <v>1</v>
      </c>
      <c r="D22" s="59">
        <v>647</v>
      </c>
      <c r="E22" s="79">
        <v>4945</v>
      </c>
      <c r="F22" s="39">
        <f t="shared" si="3"/>
        <v>-86.916076845298278</v>
      </c>
      <c r="G22" s="107">
        <v>34293</v>
      </c>
      <c r="H22" s="94">
        <v>61976</v>
      </c>
      <c r="I22" s="39">
        <f t="shared" si="4"/>
        <v>-44.667290564089321</v>
      </c>
      <c r="J22" s="51">
        <f t="shared" si="5"/>
        <v>1.8866824133205027</v>
      </c>
      <c r="K22" s="51">
        <f t="shared" si="5"/>
        <v>7.9788950561507681</v>
      </c>
      <c r="L22" s="52">
        <f t="shared" si="2"/>
        <v>-6.0922126428302654</v>
      </c>
    </row>
    <row r="23" spans="1:12" x14ac:dyDescent="0.3">
      <c r="A23" s="148"/>
      <c r="B23" s="145" t="s">
        <v>8</v>
      </c>
      <c r="C23" s="15" t="s">
        <v>0</v>
      </c>
      <c r="D23" s="58">
        <v>73</v>
      </c>
      <c r="E23" s="78">
        <v>150</v>
      </c>
      <c r="F23" s="38">
        <f t="shared" si="3"/>
        <v>-51.333333333333329</v>
      </c>
      <c r="G23" s="102">
        <v>2132</v>
      </c>
      <c r="H23" s="57">
        <v>1269</v>
      </c>
      <c r="I23" s="38">
        <f t="shared" si="4"/>
        <v>68.006304176516934</v>
      </c>
      <c r="J23" s="53">
        <f t="shared" si="5"/>
        <v>3.424015009380863</v>
      </c>
      <c r="K23" s="53">
        <f t="shared" si="5"/>
        <v>11.82033096926714</v>
      </c>
      <c r="L23" s="54">
        <f t="shared" si="2"/>
        <v>-8.3963159598862767</v>
      </c>
    </row>
    <row r="24" spans="1:12" x14ac:dyDescent="0.3">
      <c r="A24" s="148"/>
      <c r="B24" s="145"/>
      <c r="C24" s="15" t="s">
        <v>1</v>
      </c>
      <c r="D24" s="59">
        <v>590</v>
      </c>
      <c r="E24" s="79">
        <v>4550</v>
      </c>
      <c r="F24" s="39">
        <f t="shared" si="3"/>
        <v>-87.032967032967036</v>
      </c>
      <c r="G24" s="107">
        <v>15413</v>
      </c>
      <c r="H24" s="94">
        <v>80170</v>
      </c>
      <c r="I24" s="39">
        <f t="shared" si="4"/>
        <v>-80.774603966571036</v>
      </c>
      <c r="J24" s="51">
        <f t="shared" si="5"/>
        <v>3.8279374553947969</v>
      </c>
      <c r="K24" s="51">
        <f t="shared" si="5"/>
        <v>5.6754396906573534</v>
      </c>
      <c r="L24" s="52">
        <f t="shared" si="2"/>
        <v>-1.8475022352625565</v>
      </c>
    </row>
    <row r="25" spans="1:12" x14ac:dyDescent="0.3">
      <c r="A25" s="148"/>
      <c r="B25" s="145" t="s">
        <v>9</v>
      </c>
      <c r="C25" s="15" t="s">
        <v>0</v>
      </c>
      <c r="D25" s="58">
        <v>29</v>
      </c>
      <c r="E25" s="78">
        <v>53</v>
      </c>
      <c r="F25" s="38">
        <f t="shared" si="3"/>
        <v>-45.283018867924532</v>
      </c>
      <c r="G25" s="102">
        <v>900</v>
      </c>
      <c r="H25" s="57">
        <v>391</v>
      </c>
      <c r="I25" s="38">
        <f t="shared" si="4"/>
        <v>130.17902813299233</v>
      </c>
      <c r="J25" s="53">
        <f t="shared" si="5"/>
        <v>3.2222222222222223</v>
      </c>
      <c r="K25" s="53">
        <f t="shared" si="5"/>
        <v>13.554987212276215</v>
      </c>
      <c r="L25" s="54">
        <f t="shared" si="2"/>
        <v>-10.332764990053992</v>
      </c>
    </row>
    <row r="26" spans="1:12" x14ac:dyDescent="0.3">
      <c r="A26" s="148"/>
      <c r="B26" s="145"/>
      <c r="C26" s="15" t="s">
        <v>1</v>
      </c>
      <c r="D26" s="59">
        <v>521</v>
      </c>
      <c r="E26" s="79">
        <v>11160</v>
      </c>
      <c r="F26" s="39">
        <f t="shared" si="3"/>
        <v>-95.331541218637994</v>
      </c>
      <c r="G26" s="92">
        <v>6070</v>
      </c>
      <c r="H26" s="92">
        <v>76185</v>
      </c>
      <c r="I26" s="39">
        <f t="shared" si="4"/>
        <v>-92.032552339699407</v>
      </c>
      <c r="J26" s="51">
        <f t="shared" si="5"/>
        <v>8.5831960461285011</v>
      </c>
      <c r="K26" s="51">
        <f t="shared" si="5"/>
        <v>14.648552864737152</v>
      </c>
      <c r="L26" s="52">
        <f t="shared" si="2"/>
        <v>-6.0653568186086506</v>
      </c>
    </row>
    <row r="27" spans="1:12" x14ac:dyDescent="0.3">
      <c r="A27" s="148"/>
      <c r="B27" s="145" t="s">
        <v>10</v>
      </c>
      <c r="C27" s="15" t="s">
        <v>0</v>
      </c>
      <c r="D27" s="58">
        <v>598</v>
      </c>
      <c r="E27" s="78">
        <v>916</v>
      </c>
      <c r="F27" s="38">
        <f t="shared" si="3"/>
        <v>-34.716157205240172</v>
      </c>
      <c r="G27" s="106">
        <v>24614</v>
      </c>
      <c r="H27" s="87">
        <v>18535</v>
      </c>
      <c r="I27" s="38">
        <f t="shared" si="4"/>
        <v>32.797410304828702</v>
      </c>
      <c r="J27" s="53">
        <f t="shared" si="5"/>
        <v>2.4295116600308768</v>
      </c>
      <c r="K27" s="53">
        <f t="shared" si="5"/>
        <v>4.9420016185594822</v>
      </c>
      <c r="L27" s="54">
        <f t="shared" si="2"/>
        <v>-2.5124899585286053</v>
      </c>
    </row>
    <row r="28" spans="1:12" x14ac:dyDescent="0.3">
      <c r="A28" s="149"/>
      <c r="B28" s="146"/>
      <c r="C28" s="14" t="s">
        <v>1</v>
      </c>
      <c r="D28" s="65">
        <v>6622</v>
      </c>
      <c r="E28" s="80">
        <v>10958</v>
      </c>
      <c r="F28" s="37">
        <f t="shared" si="3"/>
        <v>-39.569264464318302</v>
      </c>
      <c r="G28" s="92">
        <v>191604</v>
      </c>
      <c r="H28" s="97">
        <v>276515</v>
      </c>
      <c r="I28" s="37">
        <f t="shared" si="4"/>
        <v>-30.70755655208578</v>
      </c>
      <c r="J28" s="49">
        <f>D28/G28*100</f>
        <v>3.4560865117638464</v>
      </c>
      <c r="K28" s="49">
        <f>E28/H28*100</f>
        <v>3.9628953221344227</v>
      </c>
      <c r="L28" s="50">
        <f>J28-K28</f>
        <v>-0.50680881037057635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2820</v>
      </c>
      <c r="E29" s="31">
        <v>3330</v>
      </c>
      <c r="F29" s="40">
        <f t="shared" si="3"/>
        <v>-15.315315315315313</v>
      </c>
      <c r="G29" s="111">
        <v>45197</v>
      </c>
      <c r="H29" s="95">
        <v>26646</v>
      </c>
      <c r="I29" s="36">
        <f t="shared" si="4"/>
        <v>69.620205659386031</v>
      </c>
      <c r="J29" s="47">
        <f>D29/G29*100</f>
        <v>6.2393521693917737</v>
      </c>
      <c r="K29" s="47">
        <f t="shared" ref="K29" si="6">E29/H29*100</f>
        <v>12.497185318621932</v>
      </c>
      <c r="L29" s="48">
        <f>J29-K29</f>
        <v>-6.2578331492301587</v>
      </c>
    </row>
    <row r="30" spans="1:12" x14ac:dyDescent="0.3">
      <c r="A30" s="138"/>
      <c r="B30" s="141"/>
      <c r="C30" s="17" t="s">
        <v>1</v>
      </c>
      <c r="D30" s="32">
        <f>D32+D34</f>
        <v>27960</v>
      </c>
      <c r="E30" s="33">
        <v>34827</v>
      </c>
      <c r="F30" s="41">
        <f t="shared" si="3"/>
        <v>-19.717460590920837</v>
      </c>
      <c r="G30" s="112">
        <v>299116</v>
      </c>
      <c r="H30" s="96">
        <v>532566</v>
      </c>
      <c r="I30" s="37">
        <f t="shared" si="4"/>
        <v>-43.834942523555767</v>
      </c>
      <c r="J30" s="49">
        <f>D30/G30*100</f>
        <v>9.3475440966046612</v>
      </c>
      <c r="K30" s="49">
        <f>E30/H30*100</f>
        <v>6.539471164137403</v>
      </c>
      <c r="L30" s="50">
        <f>J30-K30</f>
        <v>2.8080729324672582</v>
      </c>
    </row>
    <row r="31" spans="1:12" x14ac:dyDescent="0.3">
      <c r="A31" s="138"/>
      <c r="B31" s="142" t="s">
        <v>11</v>
      </c>
      <c r="C31" s="18" t="s">
        <v>0</v>
      </c>
      <c r="D31" s="81">
        <v>1090</v>
      </c>
      <c r="E31" s="85">
        <v>887</v>
      </c>
      <c r="F31" s="38">
        <f t="shared" si="3"/>
        <v>22.886133032694474</v>
      </c>
      <c r="G31" s="57">
        <v>20123</v>
      </c>
      <c r="H31" s="98">
        <v>13100</v>
      </c>
      <c r="I31" s="38">
        <f t="shared" si="4"/>
        <v>53.610687022900763</v>
      </c>
      <c r="J31" s="47">
        <f>D31/G31*100</f>
        <v>5.4166873726581519</v>
      </c>
      <c r="K31" s="47">
        <f t="shared" ref="K31:K33" si="7">E31/H31*100</f>
        <v>6.770992366412214</v>
      </c>
      <c r="L31" s="48">
        <f>J31-K31</f>
        <v>-1.3543049937540621</v>
      </c>
    </row>
    <row r="32" spans="1:12" x14ac:dyDescent="0.3">
      <c r="A32" s="138"/>
      <c r="B32" s="143"/>
      <c r="C32" s="18" t="s">
        <v>1</v>
      </c>
      <c r="D32" s="59">
        <v>9887</v>
      </c>
      <c r="E32" s="79">
        <v>9171</v>
      </c>
      <c r="F32" s="39">
        <f t="shared" si="3"/>
        <v>7.8072184058445098</v>
      </c>
      <c r="G32" s="92">
        <v>147432</v>
      </c>
      <c r="H32" s="92">
        <v>208315</v>
      </c>
      <c r="I32" s="39">
        <f t="shared" si="4"/>
        <v>-29.226411924249334</v>
      </c>
      <c r="J32" s="51">
        <f t="shared" ref="J32:J33" si="8">D32/G32*100</f>
        <v>6.7061424928102449</v>
      </c>
      <c r="K32" s="51">
        <f t="shared" si="7"/>
        <v>4.4024674171327076</v>
      </c>
      <c r="L32" s="52">
        <f t="shared" ref="L32:L33" si="9">J32-K32</f>
        <v>2.3036750756775373</v>
      </c>
    </row>
    <row r="33" spans="1:12" x14ac:dyDescent="0.3">
      <c r="A33" s="138"/>
      <c r="B33" s="143" t="s">
        <v>10</v>
      </c>
      <c r="C33" s="18" t="s">
        <v>0</v>
      </c>
      <c r="D33" s="58">
        <v>1730</v>
      </c>
      <c r="E33" s="78">
        <v>2443</v>
      </c>
      <c r="F33" s="38">
        <f t="shared" si="3"/>
        <v>-29.185427752762997</v>
      </c>
      <c r="G33" s="106">
        <v>25074</v>
      </c>
      <c r="H33" s="87">
        <v>13546</v>
      </c>
      <c r="I33" s="38">
        <f t="shared" si="4"/>
        <v>85.102613317584527</v>
      </c>
      <c r="J33" s="53">
        <f t="shared" si="8"/>
        <v>6.8995772513360452</v>
      </c>
      <c r="K33" s="53">
        <f t="shared" si="7"/>
        <v>18.034844234460358</v>
      </c>
      <c r="L33" s="54">
        <f t="shared" si="9"/>
        <v>-11.135266983124314</v>
      </c>
    </row>
    <row r="34" spans="1:12" ht="17.25" thickBot="1" x14ac:dyDescent="0.35">
      <c r="A34" s="139"/>
      <c r="B34" s="144"/>
      <c r="C34" s="19" t="s">
        <v>1</v>
      </c>
      <c r="D34" s="60">
        <v>18073</v>
      </c>
      <c r="E34" s="82">
        <v>25656</v>
      </c>
      <c r="F34" s="42">
        <f t="shared" si="3"/>
        <v>-29.556439039600875</v>
      </c>
      <c r="G34" s="105">
        <v>151684</v>
      </c>
      <c r="H34" s="91">
        <v>324251</v>
      </c>
      <c r="I34" s="42">
        <f t="shared" si="4"/>
        <v>-53.220190531409308</v>
      </c>
      <c r="J34" s="55">
        <f>D34/G34*100</f>
        <v>11.914902033174231</v>
      </c>
      <c r="K34" s="55">
        <f>E34/H34*100</f>
        <v>7.9123888592479279</v>
      </c>
      <c r="L34" s="56">
        <f>J34-K34</f>
        <v>4.0025131739263031</v>
      </c>
    </row>
  </sheetData>
  <mergeCells count="21"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B28"/>
    <mergeCell ref="A29:A34"/>
    <mergeCell ref="B29:B30"/>
    <mergeCell ref="B31:B32"/>
    <mergeCell ref="B33:B34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5" sqref="D5"/>
    </sheetView>
  </sheetViews>
  <sheetFormatPr defaultRowHeight="16.5" x14ac:dyDescent="0.3"/>
  <sheetData>
    <row r="1" spans="1:12" ht="26.25" x14ac:dyDescent="0.3">
      <c r="A1" s="129" t="s">
        <v>63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7.25" thickBot="1" x14ac:dyDescent="0.35">
      <c r="A2" s="4"/>
      <c r="B2" s="4"/>
      <c r="C2" s="4"/>
      <c r="D2" s="4"/>
      <c r="E2" s="2"/>
      <c r="F2" s="2"/>
      <c r="G2" s="2"/>
      <c r="H2" s="2"/>
      <c r="I2" s="2"/>
      <c r="J2" s="3"/>
      <c r="K2" s="3"/>
      <c r="L2" s="3"/>
    </row>
    <row r="3" spans="1:12" x14ac:dyDescent="0.3">
      <c r="A3" s="5"/>
      <c r="B3" s="6"/>
      <c r="C3" s="7"/>
      <c r="D3" s="130" t="s">
        <v>22</v>
      </c>
      <c r="E3" s="127"/>
      <c r="F3" s="131"/>
      <c r="G3" s="132" t="s">
        <v>23</v>
      </c>
      <c r="H3" s="127"/>
      <c r="I3" s="131"/>
      <c r="J3" s="127" t="s">
        <v>25</v>
      </c>
      <c r="K3" s="127"/>
      <c r="L3" s="128"/>
    </row>
    <row r="4" spans="1:12" x14ac:dyDescent="0.3">
      <c r="A4" s="8"/>
      <c r="B4" s="9"/>
      <c r="C4" s="10"/>
      <c r="D4" s="22" t="s">
        <v>30</v>
      </c>
      <c r="E4" s="23" t="s">
        <v>27</v>
      </c>
      <c r="F4" s="21" t="s">
        <v>24</v>
      </c>
      <c r="G4" s="24" t="s">
        <v>30</v>
      </c>
      <c r="H4" s="23" t="s">
        <v>27</v>
      </c>
      <c r="I4" s="25" t="s">
        <v>24</v>
      </c>
      <c r="J4" s="23" t="s">
        <v>30</v>
      </c>
      <c r="K4" s="23" t="s">
        <v>27</v>
      </c>
      <c r="L4" s="20" t="s">
        <v>26</v>
      </c>
    </row>
    <row r="5" spans="1:12" x14ac:dyDescent="0.3">
      <c r="A5" s="133" t="s">
        <v>15</v>
      </c>
      <c r="B5" s="134"/>
      <c r="C5" s="11" t="s">
        <v>0</v>
      </c>
      <c r="D5" s="26">
        <f>D7+D29</f>
        <v>6079</v>
      </c>
      <c r="E5" s="27">
        <v>2803</v>
      </c>
      <c r="F5" s="34">
        <f t="shared" ref="F5:F6" si="0">(D5-E5)/E5*100</f>
        <v>116.87477702461648</v>
      </c>
      <c r="G5" s="61">
        <v>90150</v>
      </c>
      <c r="H5" s="61">
        <v>62344</v>
      </c>
      <c r="I5" s="34">
        <f>(G5-H5)/H5*100</f>
        <v>44.600923906069553</v>
      </c>
      <c r="J5" s="43">
        <f t="shared" ref="J5:K20" si="1">D5/G5*100</f>
        <v>6.7432057681641702</v>
      </c>
      <c r="K5" s="43">
        <f t="shared" si="1"/>
        <v>4.4960220710894392</v>
      </c>
      <c r="L5" s="44">
        <f t="shared" ref="L5:L27" si="2">J5-K5</f>
        <v>2.247183697074731</v>
      </c>
    </row>
    <row r="6" spans="1:12" x14ac:dyDescent="0.3">
      <c r="A6" s="135"/>
      <c r="B6" s="136"/>
      <c r="C6" s="12" t="s">
        <v>1</v>
      </c>
      <c r="D6" s="28">
        <f>D8+D30</f>
        <v>78612</v>
      </c>
      <c r="E6" s="29">
        <v>212767</v>
      </c>
      <c r="F6" s="35">
        <f t="shared" si="0"/>
        <v>-63.052541042548896</v>
      </c>
      <c r="G6" s="62">
        <v>780116</v>
      </c>
      <c r="H6" s="62">
        <v>2519178</v>
      </c>
      <c r="I6" s="35">
        <f>(G6-H6)/H6*100</f>
        <v>-69.032914704717172</v>
      </c>
      <c r="J6" s="45">
        <f t="shared" si="1"/>
        <v>10.07696291320778</v>
      </c>
      <c r="K6" s="45">
        <f>E6/H6*100</f>
        <v>8.4458898894798224</v>
      </c>
      <c r="L6" s="46">
        <f t="shared" si="2"/>
        <v>1.6310730237279571</v>
      </c>
    </row>
    <row r="7" spans="1:12" x14ac:dyDescent="0.3">
      <c r="A7" s="147" t="s">
        <v>16</v>
      </c>
      <c r="B7" s="140" t="s">
        <v>2</v>
      </c>
      <c r="C7" s="13" t="s">
        <v>0</v>
      </c>
      <c r="D7" s="30">
        <v>3705</v>
      </c>
      <c r="E7" s="31">
        <v>1139</v>
      </c>
      <c r="F7" s="36">
        <f>(D7-E7)/E7*100</f>
        <v>225.28533801580335</v>
      </c>
      <c r="G7" s="66">
        <v>53391</v>
      </c>
      <c r="H7" s="99">
        <v>37090</v>
      </c>
      <c r="I7" s="36">
        <f>(G7-H7)/H7*100</f>
        <v>43.949851712051768</v>
      </c>
      <c r="J7" s="47">
        <f t="shared" si="1"/>
        <v>6.9393718042366688</v>
      </c>
      <c r="K7" s="47">
        <f t="shared" si="1"/>
        <v>3.0709086007009976</v>
      </c>
      <c r="L7" s="48">
        <f t="shared" si="2"/>
        <v>3.8684632035356712</v>
      </c>
    </row>
    <row r="8" spans="1:12" x14ac:dyDescent="0.3">
      <c r="A8" s="148"/>
      <c r="B8" s="141"/>
      <c r="C8" s="14" t="s">
        <v>1</v>
      </c>
      <c r="D8" s="32">
        <v>48278</v>
      </c>
      <c r="E8" s="33">
        <v>176276</v>
      </c>
      <c r="F8" s="37">
        <f>(D8-E8)/E8*100</f>
        <v>-72.612267126551544</v>
      </c>
      <c r="G8" s="109">
        <v>444241</v>
      </c>
      <c r="H8" s="100">
        <v>1961358</v>
      </c>
      <c r="I8" s="37">
        <f>(G8-H8)/H8*100</f>
        <v>-77.350335838740307</v>
      </c>
      <c r="J8" s="49">
        <f t="shared" si="1"/>
        <v>10.86752460938995</v>
      </c>
      <c r="K8" s="49">
        <f>E8/H8*100</f>
        <v>8.9874464529168065</v>
      </c>
      <c r="L8" s="50">
        <f t="shared" si="2"/>
        <v>1.880078156473143</v>
      </c>
    </row>
    <row r="9" spans="1:12" x14ac:dyDescent="0.3">
      <c r="A9" s="148"/>
      <c r="B9" s="150" t="s">
        <v>3</v>
      </c>
      <c r="C9" s="15" t="s">
        <v>0</v>
      </c>
      <c r="D9" s="81">
        <v>72</v>
      </c>
      <c r="E9" s="85">
        <v>29</v>
      </c>
      <c r="F9" s="38">
        <f t="shared" ref="F9:F34" si="3">(D9-E9)/E9*100</f>
        <v>148.27586206896552</v>
      </c>
      <c r="G9" s="108">
        <v>1007</v>
      </c>
      <c r="H9" s="98">
        <v>951</v>
      </c>
      <c r="I9" s="38">
        <f>(G9-H9)/H9*100</f>
        <v>5.8885383806519451</v>
      </c>
      <c r="J9" s="47">
        <f t="shared" si="1"/>
        <v>7.1499503475670316</v>
      </c>
      <c r="K9" s="47">
        <f t="shared" si="1"/>
        <v>3.0494216614090432</v>
      </c>
      <c r="L9" s="48">
        <f t="shared" si="2"/>
        <v>4.1005286861579879</v>
      </c>
    </row>
    <row r="10" spans="1:12" x14ac:dyDescent="0.3">
      <c r="A10" s="148"/>
      <c r="B10" s="145"/>
      <c r="C10" s="15" t="s">
        <v>1</v>
      </c>
      <c r="D10" s="59">
        <v>972</v>
      </c>
      <c r="E10" s="79">
        <v>7638</v>
      </c>
      <c r="F10" s="39">
        <f t="shared" si="3"/>
        <v>-87.274155538098981</v>
      </c>
      <c r="G10" s="103">
        <v>11865</v>
      </c>
      <c r="H10" s="94">
        <v>430742</v>
      </c>
      <c r="I10" s="39">
        <f t="shared" ref="I10:I34" si="4">(G10-H10)/H10*100</f>
        <v>-97.245450873144478</v>
      </c>
      <c r="J10" s="51">
        <f t="shared" si="1"/>
        <v>8.1921618204804059</v>
      </c>
      <c r="K10" s="51">
        <f>E10/H10*100</f>
        <v>1.7732192356445389</v>
      </c>
      <c r="L10" s="52">
        <f t="shared" si="2"/>
        <v>6.4189425848358672</v>
      </c>
    </row>
    <row r="11" spans="1:12" x14ac:dyDescent="0.3">
      <c r="A11" s="148"/>
      <c r="B11" s="145" t="s">
        <v>4</v>
      </c>
      <c r="C11" s="15" t="s">
        <v>0</v>
      </c>
      <c r="D11" s="58">
        <v>440</v>
      </c>
      <c r="E11" s="78">
        <v>445</v>
      </c>
      <c r="F11" s="38">
        <f t="shared" si="3"/>
        <v>-1.1235955056179776</v>
      </c>
      <c r="G11" s="110">
        <v>11691</v>
      </c>
      <c r="H11" s="57">
        <v>7987</v>
      </c>
      <c r="I11" s="38">
        <f t="shared" si="4"/>
        <v>46.37535995993489</v>
      </c>
      <c r="J11" s="53">
        <f t="shared" si="1"/>
        <v>3.7635788213155421</v>
      </c>
      <c r="K11" s="53">
        <f t="shared" si="1"/>
        <v>5.5715537748841868</v>
      </c>
      <c r="L11" s="54">
        <f t="shared" si="2"/>
        <v>-1.8079749535686447</v>
      </c>
    </row>
    <row r="12" spans="1:12" x14ac:dyDescent="0.3">
      <c r="A12" s="148"/>
      <c r="B12" s="145"/>
      <c r="C12" s="15" t="s">
        <v>1</v>
      </c>
      <c r="D12" s="59">
        <v>6381</v>
      </c>
      <c r="E12" s="79">
        <v>103288</v>
      </c>
      <c r="F12" s="39">
        <f t="shared" si="3"/>
        <v>-93.822128417628377</v>
      </c>
      <c r="G12" s="107">
        <v>133968</v>
      </c>
      <c r="H12" s="94">
        <v>686430</v>
      </c>
      <c r="I12" s="39">
        <f t="shared" si="4"/>
        <v>-80.483370482059343</v>
      </c>
      <c r="J12" s="51">
        <f t="shared" si="1"/>
        <v>4.7630777499104262</v>
      </c>
      <c r="K12" s="51">
        <f t="shared" si="1"/>
        <v>15.047127893594395</v>
      </c>
      <c r="L12" s="52">
        <f t="shared" si="2"/>
        <v>-10.284050143683968</v>
      </c>
    </row>
    <row r="13" spans="1:12" x14ac:dyDescent="0.3">
      <c r="A13" s="148"/>
      <c r="B13" s="145" t="s">
        <v>5</v>
      </c>
      <c r="C13" s="15" t="s">
        <v>0</v>
      </c>
      <c r="D13" s="58">
        <v>0</v>
      </c>
      <c r="E13" s="78">
        <v>3</v>
      </c>
      <c r="F13" s="38">
        <f t="shared" si="3"/>
        <v>-100</v>
      </c>
      <c r="G13" s="102">
        <v>113</v>
      </c>
      <c r="H13" s="101">
        <v>59</v>
      </c>
      <c r="I13" s="38">
        <f t="shared" si="4"/>
        <v>91.525423728813564</v>
      </c>
      <c r="J13" s="53">
        <f t="shared" si="1"/>
        <v>0</v>
      </c>
      <c r="K13" s="53">
        <f t="shared" si="1"/>
        <v>5.0847457627118651</v>
      </c>
      <c r="L13" s="54">
        <f t="shared" si="2"/>
        <v>-5.0847457627118651</v>
      </c>
    </row>
    <row r="14" spans="1:12" x14ac:dyDescent="0.3">
      <c r="A14" s="148"/>
      <c r="B14" s="145"/>
      <c r="C14" s="15" t="s">
        <v>1</v>
      </c>
      <c r="D14" s="59">
        <v>191</v>
      </c>
      <c r="E14" s="79">
        <v>10168</v>
      </c>
      <c r="F14" s="39">
        <f t="shared" si="3"/>
        <v>-98.121557828481514</v>
      </c>
      <c r="G14" s="107">
        <v>934</v>
      </c>
      <c r="H14" s="94">
        <v>88878</v>
      </c>
      <c r="I14" s="39">
        <f t="shared" si="4"/>
        <v>-98.949121267355252</v>
      </c>
      <c r="J14" s="51">
        <f t="shared" si="1"/>
        <v>20.449678800856532</v>
      </c>
      <c r="K14" s="51">
        <f t="shared" si="1"/>
        <v>11.440401449177525</v>
      </c>
      <c r="L14" s="52">
        <f t="shared" si="2"/>
        <v>9.0092773516790068</v>
      </c>
    </row>
    <row r="15" spans="1:12" x14ac:dyDescent="0.3">
      <c r="A15" s="148"/>
      <c r="B15" s="145" t="s">
        <v>6</v>
      </c>
      <c r="C15" s="15" t="s">
        <v>0</v>
      </c>
      <c r="D15" s="58">
        <v>21</v>
      </c>
      <c r="E15" s="78">
        <v>20</v>
      </c>
      <c r="F15" s="38">
        <f t="shared" si="3"/>
        <v>5</v>
      </c>
      <c r="G15" s="110">
        <v>290</v>
      </c>
      <c r="H15" s="101">
        <v>264</v>
      </c>
      <c r="I15" s="38">
        <f t="shared" si="4"/>
        <v>9.8484848484848477</v>
      </c>
      <c r="J15" s="53">
        <f t="shared" si="1"/>
        <v>7.2413793103448283</v>
      </c>
      <c r="K15" s="53">
        <f t="shared" si="1"/>
        <v>7.5757575757575761</v>
      </c>
      <c r="L15" s="54">
        <f t="shared" si="2"/>
        <v>-0.33437826541274784</v>
      </c>
    </row>
    <row r="16" spans="1:12" x14ac:dyDescent="0.3">
      <c r="A16" s="148"/>
      <c r="B16" s="145"/>
      <c r="C16" s="15" t="s">
        <v>1</v>
      </c>
      <c r="D16" s="59">
        <v>304</v>
      </c>
      <c r="E16" s="79">
        <v>10185</v>
      </c>
      <c r="F16" s="39">
        <f t="shared" si="3"/>
        <v>-97.015218458517424</v>
      </c>
      <c r="G16" s="107">
        <v>3235</v>
      </c>
      <c r="H16" s="94">
        <v>166716</v>
      </c>
      <c r="I16" s="39">
        <f t="shared" si="4"/>
        <v>-98.059574365987672</v>
      </c>
      <c r="J16" s="51">
        <f t="shared" si="1"/>
        <v>9.3972179289026272</v>
      </c>
      <c r="K16" s="51">
        <f t="shared" si="1"/>
        <v>6.1091916792629384</v>
      </c>
      <c r="L16" s="52">
        <f t="shared" si="2"/>
        <v>3.2880262496396888</v>
      </c>
    </row>
    <row r="17" spans="1:12" x14ac:dyDescent="0.3">
      <c r="A17" s="148"/>
      <c r="B17" s="145" t="s">
        <v>7</v>
      </c>
      <c r="C17" s="15" t="s">
        <v>0</v>
      </c>
      <c r="D17" s="58">
        <v>35</v>
      </c>
      <c r="E17" s="78">
        <v>1</v>
      </c>
      <c r="F17" s="38">
        <f t="shared" si="3"/>
        <v>3400</v>
      </c>
      <c r="G17" s="102">
        <v>3676</v>
      </c>
      <c r="H17" s="101">
        <v>381</v>
      </c>
      <c r="I17" s="38">
        <f t="shared" si="4"/>
        <v>864.82939632545936</v>
      </c>
      <c r="J17" s="53">
        <f t="shared" si="1"/>
        <v>0.95212187159956474</v>
      </c>
      <c r="K17" s="53">
        <f t="shared" si="1"/>
        <v>0.26246719160104987</v>
      </c>
      <c r="L17" s="54">
        <f t="shared" si="2"/>
        <v>0.68965467999851482</v>
      </c>
    </row>
    <row r="18" spans="1:12" x14ac:dyDescent="0.3">
      <c r="A18" s="148"/>
      <c r="B18" s="145"/>
      <c r="C18" s="15" t="s">
        <v>1</v>
      </c>
      <c r="D18" s="59">
        <v>227</v>
      </c>
      <c r="E18" s="79">
        <v>2680</v>
      </c>
      <c r="F18" s="39">
        <f t="shared" si="3"/>
        <v>-91.529850746268664</v>
      </c>
      <c r="G18" s="103">
        <v>7122</v>
      </c>
      <c r="H18" s="94">
        <v>18009</v>
      </c>
      <c r="I18" s="39">
        <f t="shared" si="4"/>
        <v>-60.453106779943369</v>
      </c>
      <c r="J18" s="51">
        <f t="shared" si="1"/>
        <v>3.1873069362538615</v>
      </c>
      <c r="K18" s="51">
        <f t="shared" si="1"/>
        <v>14.881448164806486</v>
      </c>
      <c r="L18" s="52">
        <f t="shared" si="2"/>
        <v>-11.694141228552624</v>
      </c>
    </row>
    <row r="19" spans="1:12" x14ac:dyDescent="0.3">
      <c r="A19" s="148"/>
      <c r="B19" s="145" t="s">
        <v>17</v>
      </c>
      <c r="C19" s="15" t="s">
        <v>0</v>
      </c>
      <c r="D19" s="58">
        <v>37</v>
      </c>
      <c r="E19" s="78">
        <v>29</v>
      </c>
      <c r="F19" s="38">
        <f t="shared" si="3"/>
        <v>27.586206896551722</v>
      </c>
      <c r="G19" s="102">
        <v>451</v>
      </c>
      <c r="H19" s="101">
        <v>261</v>
      </c>
      <c r="I19" s="38">
        <f t="shared" si="4"/>
        <v>72.796934865900383</v>
      </c>
      <c r="J19" s="53">
        <f t="shared" si="1"/>
        <v>8.2039911308204001</v>
      </c>
      <c r="K19" s="53">
        <f t="shared" si="1"/>
        <v>11.111111111111111</v>
      </c>
      <c r="L19" s="54">
        <f t="shared" si="2"/>
        <v>-2.9071199802907106</v>
      </c>
    </row>
    <row r="20" spans="1:12" x14ac:dyDescent="0.3">
      <c r="A20" s="148"/>
      <c r="B20" s="145"/>
      <c r="C20" s="15" t="s">
        <v>1</v>
      </c>
      <c r="D20" s="59">
        <v>763</v>
      </c>
      <c r="E20" s="79">
        <v>10092</v>
      </c>
      <c r="F20" s="39">
        <f t="shared" si="3"/>
        <v>-92.439556084026947</v>
      </c>
      <c r="G20" s="103">
        <v>3574</v>
      </c>
      <c r="H20" s="94">
        <v>48550</v>
      </c>
      <c r="I20" s="39">
        <f t="shared" si="4"/>
        <v>-92.63851699279094</v>
      </c>
      <c r="J20" s="51">
        <f t="shared" si="1"/>
        <v>21.348628987129267</v>
      </c>
      <c r="K20" s="51">
        <f t="shared" si="1"/>
        <v>20.786817713697221</v>
      </c>
      <c r="L20" s="52">
        <f t="shared" si="2"/>
        <v>0.56181127343204551</v>
      </c>
    </row>
    <row r="21" spans="1:12" x14ac:dyDescent="0.3">
      <c r="A21" s="148"/>
      <c r="B21" s="145" t="s">
        <v>18</v>
      </c>
      <c r="C21" s="15" t="s">
        <v>0</v>
      </c>
      <c r="D21" s="58">
        <v>54</v>
      </c>
      <c r="E21" s="78">
        <v>15</v>
      </c>
      <c r="F21" s="38">
        <f t="shared" si="3"/>
        <v>260</v>
      </c>
      <c r="G21" s="102">
        <v>5066</v>
      </c>
      <c r="H21" s="57">
        <v>4790</v>
      </c>
      <c r="I21" s="38">
        <f t="shared" si="4"/>
        <v>5.7620041753653446</v>
      </c>
      <c r="J21" s="53">
        <f t="shared" ref="J21:K27" si="5">D21/G21*100</f>
        <v>1.0659297275957362</v>
      </c>
      <c r="K21" s="53">
        <f t="shared" si="5"/>
        <v>0.31315240083507306</v>
      </c>
      <c r="L21" s="54">
        <f t="shared" si="2"/>
        <v>0.75277732676066322</v>
      </c>
    </row>
    <row r="22" spans="1:12" x14ac:dyDescent="0.3">
      <c r="A22" s="148"/>
      <c r="B22" s="145"/>
      <c r="C22" s="15" t="s">
        <v>1</v>
      </c>
      <c r="D22" s="59">
        <v>701</v>
      </c>
      <c r="E22" s="79">
        <v>4960</v>
      </c>
      <c r="F22" s="39">
        <f t="shared" si="3"/>
        <v>-85.866935483870961</v>
      </c>
      <c r="G22" s="107">
        <v>39359</v>
      </c>
      <c r="H22" s="94">
        <v>66766</v>
      </c>
      <c r="I22" s="39">
        <f t="shared" si="4"/>
        <v>-41.049336488631937</v>
      </c>
      <c r="J22" s="51">
        <f t="shared" si="5"/>
        <v>1.7810411849894559</v>
      </c>
      <c r="K22" s="51">
        <f t="shared" si="5"/>
        <v>7.4289308929694746</v>
      </c>
      <c r="L22" s="52">
        <f t="shared" si="2"/>
        <v>-5.6478897079800188</v>
      </c>
    </row>
    <row r="23" spans="1:12" x14ac:dyDescent="0.3">
      <c r="A23" s="148"/>
      <c r="B23" s="145" t="s">
        <v>8</v>
      </c>
      <c r="C23" s="15" t="s">
        <v>0</v>
      </c>
      <c r="D23" s="58">
        <v>24</v>
      </c>
      <c r="E23" s="78">
        <v>63</v>
      </c>
      <c r="F23" s="38">
        <f t="shared" si="3"/>
        <v>-61.904761904761905</v>
      </c>
      <c r="G23" s="102">
        <v>3751</v>
      </c>
      <c r="H23" s="57">
        <v>1769</v>
      </c>
      <c r="I23" s="38">
        <f t="shared" si="4"/>
        <v>112.04070096099493</v>
      </c>
      <c r="J23" s="53">
        <f t="shared" si="5"/>
        <v>0.63982937883231139</v>
      </c>
      <c r="K23" s="53">
        <f t="shared" si="5"/>
        <v>3.5613340870548336</v>
      </c>
      <c r="L23" s="54">
        <f t="shared" si="2"/>
        <v>-2.9215047082225221</v>
      </c>
    </row>
    <row r="24" spans="1:12" x14ac:dyDescent="0.3">
      <c r="A24" s="148"/>
      <c r="B24" s="145"/>
      <c r="C24" s="15" t="s">
        <v>1</v>
      </c>
      <c r="D24" s="59">
        <v>614</v>
      </c>
      <c r="E24" s="79">
        <v>4613</v>
      </c>
      <c r="F24" s="39">
        <f t="shared" si="3"/>
        <v>-86.689789724691096</v>
      </c>
      <c r="G24" s="107">
        <v>19164</v>
      </c>
      <c r="H24" s="94">
        <v>81939</v>
      </c>
      <c r="I24" s="39">
        <f t="shared" si="4"/>
        <v>-76.611869805587091</v>
      </c>
      <c r="J24" s="51">
        <f t="shared" si="5"/>
        <v>3.2039240242120641</v>
      </c>
      <c r="K24" s="51">
        <f t="shared" si="5"/>
        <v>5.6297977763946347</v>
      </c>
      <c r="L24" s="52">
        <f t="shared" si="2"/>
        <v>-2.4258737521825706</v>
      </c>
    </row>
    <row r="25" spans="1:12" x14ac:dyDescent="0.3">
      <c r="A25" s="148"/>
      <c r="B25" s="145" t="s">
        <v>9</v>
      </c>
      <c r="C25" s="15" t="s">
        <v>0</v>
      </c>
      <c r="D25" s="58">
        <v>25</v>
      </c>
      <c r="E25" s="78">
        <v>34</v>
      </c>
      <c r="F25" s="38">
        <f t="shared" si="3"/>
        <v>-26.47058823529412</v>
      </c>
      <c r="G25" s="102">
        <v>804</v>
      </c>
      <c r="H25" s="57">
        <v>383</v>
      </c>
      <c r="I25" s="38">
        <f t="shared" si="4"/>
        <v>109.92167101827677</v>
      </c>
      <c r="J25" s="53">
        <f t="shared" si="5"/>
        <v>3.1094527363184081</v>
      </c>
      <c r="K25" s="53">
        <f t="shared" si="5"/>
        <v>8.8772845953002602</v>
      </c>
      <c r="L25" s="54">
        <f t="shared" si="2"/>
        <v>-5.767831858981852</v>
      </c>
    </row>
    <row r="26" spans="1:12" x14ac:dyDescent="0.3">
      <c r="A26" s="148"/>
      <c r="B26" s="145"/>
      <c r="C26" s="15" t="s">
        <v>1</v>
      </c>
      <c r="D26" s="59">
        <v>546</v>
      </c>
      <c r="E26" s="79">
        <v>11194</v>
      </c>
      <c r="F26" s="39">
        <f t="shared" si="3"/>
        <v>-95.122386993031981</v>
      </c>
      <c r="G26" s="92">
        <v>6874</v>
      </c>
      <c r="H26" s="92">
        <v>76568</v>
      </c>
      <c r="I26" s="39">
        <f t="shared" si="4"/>
        <v>-91.022359210113891</v>
      </c>
      <c r="J26" s="51">
        <f t="shared" si="5"/>
        <v>7.9429735234215881</v>
      </c>
      <c r="K26" s="51">
        <f t="shared" si="5"/>
        <v>14.61968446348344</v>
      </c>
      <c r="L26" s="52">
        <f t="shared" si="2"/>
        <v>-6.6767109400618514</v>
      </c>
    </row>
    <row r="27" spans="1:12" x14ac:dyDescent="0.3">
      <c r="A27" s="148"/>
      <c r="B27" s="145" t="s">
        <v>10</v>
      </c>
      <c r="C27" s="15" t="s">
        <v>0</v>
      </c>
      <c r="D27" s="58">
        <v>623</v>
      </c>
      <c r="E27" s="78">
        <v>500</v>
      </c>
      <c r="F27" s="38">
        <f t="shared" si="3"/>
        <v>24.6</v>
      </c>
      <c r="G27" s="106">
        <v>26542</v>
      </c>
      <c r="H27" s="87">
        <v>20245</v>
      </c>
      <c r="I27" s="38">
        <f t="shared" si="4"/>
        <v>31.103976290442088</v>
      </c>
      <c r="J27" s="53">
        <f t="shared" si="5"/>
        <v>2.3472232687815535</v>
      </c>
      <c r="K27" s="53">
        <f t="shared" si="5"/>
        <v>2.4697456162015312</v>
      </c>
      <c r="L27" s="54">
        <f t="shared" si="2"/>
        <v>-0.1225223474199777</v>
      </c>
    </row>
    <row r="28" spans="1:12" x14ac:dyDescent="0.3">
      <c r="A28" s="149"/>
      <c r="B28" s="146"/>
      <c r="C28" s="14" t="s">
        <v>1</v>
      </c>
      <c r="D28" s="65">
        <v>7245</v>
      </c>
      <c r="E28" s="80">
        <v>11458</v>
      </c>
      <c r="F28" s="37">
        <f t="shared" si="3"/>
        <v>-36.76906964566242</v>
      </c>
      <c r="G28" s="92">
        <v>218146</v>
      </c>
      <c r="H28" s="97">
        <v>296760</v>
      </c>
      <c r="I28" s="37">
        <f t="shared" si="4"/>
        <v>-26.490766949723682</v>
      </c>
      <c r="J28" s="49">
        <f>D28/G28*100</f>
        <v>3.3211702254453441</v>
      </c>
      <c r="K28" s="49">
        <f>E28/H28*100</f>
        <v>3.8610324841622865</v>
      </c>
      <c r="L28" s="50">
        <f>J28-K28</f>
        <v>-0.53986225871694238</v>
      </c>
    </row>
    <row r="29" spans="1:12" x14ac:dyDescent="0.3">
      <c r="A29" s="137" t="s">
        <v>19</v>
      </c>
      <c r="B29" s="140" t="s">
        <v>2</v>
      </c>
      <c r="C29" s="16" t="s">
        <v>0</v>
      </c>
      <c r="D29" s="30">
        <f>D31+D33</f>
        <v>2374</v>
      </c>
      <c r="E29" s="31">
        <v>1664</v>
      </c>
      <c r="F29" s="40">
        <f t="shared" si="3"/>
        <v>42.668269230769226</v>
      </c>
      <c r="G29" s="111">
        <v>36759</v>
      </c>
      <c r="H29" s="95">
        <v>25254</v>
      </c>
      <c r="I29" s="36">
        <f t="shared" si="4"/>
        <v>45.557139463055357</v>
      </c>
      <c r="J29" s="47">
        <f>D29/G29*100</f>
        <v>6.4582823254169046</v>
      </c>
      <c r="K29" s="47">
        <f t="shared" ref="K29" si="6">E29/H29*100</f>
        <v>6.5890551991763679</v>
      </c>
      <c r="L29" s="48">
        <f>J29-K29</f>
        <v>-0.13077287375946334</v>
      </c>
    </row>
    <row r="30" spans="1:12" x14ac:dyDescent="0.3">
      <c r="A30" s="138"/>
      <c r="B30" s="141"/>
      <c r="C30" s="17" t="s">
        <v>1</v>
      </c>
      <c r="D30" s="32">
        <f>D32+D34</f>
        <v>30334</v>
      </c>
      <c r="E30" s="33">
        <v>36491</v>
      </c>
      <c r="F30" s="41">
        <f t="shared" si="3"/>
        <v>-16.872653531007646</v>
      </c>
      <c r="G30" s="112">
        <v>335875</v>
      </c>
      <c r="H30" s="96">
        <v>557820</v>
      </c>
      <c r="I30" s="37">
        <f t="shared" si="4"/>
        <v>-39.787924420063817</v>
      </c>
      <c r="J30" s="49">
        <f>D30/G30*100</f>
        <v>9.031336062523259</v>
      </c>
      <c r="K30" s="49">
        <f>E30/H30*100</f>
        <v>6.5417159657237098</v>
      </c>
      <c r="L30" s="50">
        <f>J30-K30</f>
        <v>2.4896200967995492</v>
      </c>
    </row>
    <row r="31" spans="1:12" x14ac:dyDescent="0.3">
      <c r="A31" s="138"/>
      <c r="B31" s="142" t="s">
        <v>11</v>
      </c>
      <c r="C31" s="18" t="s">
        <v>0</v>
      </c>
      <c r="D31" s="81">
        <v>859</v>
      </c>
      <c r="E31" s="85">
        <v>525</v>
      </c>
      <c r="F31" s="38">
        <f t="shared" si="3"/>
        <v>63.61904761904762</v>
      </c>
      <c r="G31" s="57">
        <v>16805</v>
      </c>
      <c r="H31" s="98">
        <v>12102</v>
      </c>
      <c r="I31" s="38">
        <f t="shared" si="4"/>
        <v>38.861345232193031</v>
      </c>
      <c r="J31" s="47">
        <f>D31/G31*100</f>
        <v>5.1115739363284733</v>
      </c>
      <c r="K31" s="47">
        <f t="shared" ref="K31:K33" si="7">E31/H31*100</f>
        <v>4.3381259295984131</v>
      </c>
      <c r="L31" s="48">
        <f>J31-K31</f>
        <v>0.7734480067300602</v>
      </c>
    </row>
    <row r="32" spans="1:12" x14ac:dyDescent="0.3">
      <c r="A32" s="138"/>
      <c r="B32" s="143"/>
      <c r="C32" s="18" t="s">
        <v>1</v>
      </c>
      <c r="D32" s="59">
        <v>10746</v>
      </c>
      <c r="E32" s="79">
        <v>9696</v>
      </c>
      <c r="F32" s="39">
        <f t="shared" si="3"/>
        <v>10.829207920792079</v>
      </c>
      <c r="G32" s="92">
        <v>164237</v>
      </c>
      <c r="H32" s="92">
        <v>220417</v>
      </c>
      <c r="I32" s="39">
        <f t="shared" si="4"/>
        <v>-25.488052191981563</v>
      </c>
      <c r="J32" s="51">
        <f t="shared" ref="J32:J33" si="8">D32/G32*100</f>
        <v>6.5429836151415328</v>
      </c>
      <c r="K32" s="51">
        <f t="shared" si="7"/>
        <v>4.3989347464124817</v>
      </c>
      <c r="L32" s="52">
        <f t="shared" ref="L32:L33" si="9">J32-K32</f>
        <v>2.1440488687290511</v>
      </c>
    </row>
    <row r="33" spans="1:12" x14ac:dyDescent="0.3">
      <c r="A33" s="138"/>
      <c r="B33" s="143" t="s">
        <v>10</v>
      </c>
      <c r="C33" s="18" t="s">
        <v>0</v>
      </c>
      <c r="D33" s="58">
        <v>1515</v>
      </c>
      <c r="E33" s="78">
        <v>1139</v>
      </c>
      <c r="F33" s="38">
        <f t="shared" si="3"/>
        <v>33.011413520632132</v>
      </c>
      <c r="G33" s="106">
        <v>19954</v>
      </c>
      <c r="H33" s="87">
        <v>13152</v>
      </c>
      <c r="I33" s="38">
        <f t="shared" si="4"/>
        <v>51.718369829683695</v>
      </c>
      <c r="J33" s="53">
        <f t="shared" si="8"/>
        <v>7.5924626641274928</v>
      </c>
      <c r="K33" s="53">
        <f t="shared" si="7"/>
        <v>8.6602798053527987</v>
      </c>
      <c r="L33" s="54">
        <f t="shared" si="9"/>
        <v>-1.0678171412253059</v>
      </c>
    </row>
    <row r="34" spans="1:12" ht="17.25" thickBot="1" x14ac:dyDescent="0.35">
      <c r="A34" s="139"/>
      <c r="B34" s="144"/>
      <c r="C34" s="19" t="s">
        <v>1</v>
      </c>
      <c r="D34" s="60">
        <v>19588</v>
      </c>
      <c r="E34" s="82">
        <v>26795</v>
      </c>
      <c r="F34" s="42">
        <f t="shared" si="3"/>
        <v>-26.896809106176526</v>
      </c>
      <c r="G34" s="105">
        <v>171638</v>
      </c>
      <c r="H34" s="91">
        <v>337403</v>
      </c>
      <c r="I34" s="42">
        <f t="shared" si="4"/>
        <v>-49.129675788300638</v>
      </c>
      <c r="J34" s="55">
        <f>D34/G34*100</f>
        <v>11.412391195422925</v>
      </c>
      <c r="K34" s="55">
        <f>E34/H34*100</f>
        <v>7.94154171717501</v>
      </c>
      <c r="L34" s="56">
        <f>J34-K34</f>
        <v>3.4708494782479153</v>
      </c>
    </row>
  </sheetData>
  <mergeCells count="21">
    <mergeCell ref="B27:B28"/>
    <mergeCell ref="A29:A34"/>
    <mergeCell ref="B29:B30"/>
    <mergeCell ref="B31:B32"/>
    <mergeCell ref="B33:B34"/>
    <mergeCell ref="B15:B16"/>
    <mergeCell ref="B17:B18"/>
    <mergeCell ref="B19:B20"/>
    <mergeCell ref="B21:B22"/>
    <mergeCell ref="B23:B24"/>
    <mergeCell ref="B25:B26"/>
    <mergeCell ref="A1:L1"/>
    <mergeCell ref="D3:F3"/>
    <mergeCell ref="G3:I3"/>
    <mergeCell ref="J3:L3"/>
    <mergeCell ref="A5:B6"/>
    <mergeCell ref="A7:A28"/>
    <mergeCell ref="B7:B8"/>
    <mergeCell ref="B9:B10"/>
    <mergeCell ref="B11:B12"/>
    <mergeCell ref="B13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표지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제주관광공사</dc:creator>
  <cp:lastModifiedBy>JTO</cp:lastModifiedBy>
  <cp:lastPrinted>2017-07-19T02:23:09Z</cp:lastPrinted>
  <dcterms:created xsi:type="dcterms:W3CDTF">2016-05-26T02:39:52Z</dcterms:created>
  <dcterms:modified xsi:type="dcterms:W3CDTF">2022-02-24T04:52:01Z</dcterms:modified>
</cp:coreProperties>
</file>