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U:\courses\course_SYSC3303\project\SYSC3303_elevator_project\docs\other-docs\"/>
    </mc:Choice>
  </mc:AlternateContent>
  <xr:revisionPtr revIDLastSave="0" documentId="13_ncr:1_{03D4E024-1AEF-4B97-B0EC-7C4D52634281}"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1" i="1" l="1"/>
  <c r="D38" i="1"/>
  <c r="D37" i="1"/>
  <c r="D36" i="1"/>
  <c r="D34" i="1"/>
  <c r="D33" i="1"/>
  <c r="D41" i="1" s="1"/>
  <c r="D24" i="1"/>
  <c r="D23" i="1"/>
  <c r="D22" i="1"/>
  <c r="D20" i="1"/>
  <c r="D21" i="1" s="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 r="L5" i="1"/>
  <c r="K5" i="1"/>
  <c r="J5" i="1"/>
  <c r="L4" i="1"/>
  <c r="K4" i="1"/>
  <c r="J4" i="1"/>
  <c r="L3" i="1"/>
  <c r="K3" i="1"/>
  <c r="J3" i="1"/>
  <c r="L2" i="1"/>
  <c r="K2" i="1"/>
  <c r="J2" i="1"/>
  <c r="B42" i="1" l="1"/>
</calcChain>
</file>

<file path=xl/sharedStrings.xml><?xml version="1.0" encoding="utf-8"?>
<sst xmlns="http://schemas.openxmlformats.org/spreadsheetml/2006/main" count="133" uniqueCount="65">
  <si>
    <t>Event</t>
  </si>
  <si>
    <t>Elevator</t>
  </si>
  <si>
    <t>Event Recv Time</t>
  </si>
  <si>
    <t>Scheduled Time</t>
  </si>
  <si>
    <t>Av.?</t>
  </si>
  <si>
    <t>Rescheduled Time</t>
  </si>
  <si>
    <t>R. Elevator</t>
  </si>
  <si>
    <t>Pick Up Time</t>
  </si>
  <si>
    <t>Arrive Time</t>
  </si>
  <si>
    <t>Carry Time</t>
  </si>
  <si>
    <t>Queue Time</t>
  </si>
  <si>
    <t>Sched Time</t>
  </si>
  <si>
    <t>(2, 5)</t>
  </si>
  <si>
    <t>0</t>
  </si>
  <si>
    <t>Y</t>
  </si>
  <si>
    <t>1</t>
  </si>
  <si>
    <t>(4, 11)</t>
  </si>
  <si>
    <t>-</t>
  </si>
  <si>
    <t>(22, 3)</t>
  </si>
  <si>
    <t>2</t>
  </si>
  <si>
    <t>(12, 11)</t>
  </si>
  <si>
    <t>3</t>
  </si>
  <si>
    <t>(13, 6)</t>
  </si>
  <si>
    <t>N</t>
  </si>
  <si>
    <t>(7, 14)</t>
  </si>
  <si>
    <t>(14, 6)</t>
  </si>
  <si>
    <t>(9, 14)</t>
  </si>
  <si>
    <t>(5, 12)</t>
  </si>
  <si>
    <t>(16, 14)</t>
  </si>
  <si>
    <t>(16, 13)</t>
  </si>
  <si>
    <t>(1, 15)</t>
  </si>
  <si>
    <t>(17, 16)</t>
  </si>
  <si>
    <t>(4, 8)</t>
  </si>
  <si>
    <t>Analysis Results</t>
  </si>
  <si>
    <t>All events - time elapsed (nanos)</t>
  </si>
  <si>
    <t>The time that the console printed in Scheduler for the time elapsed after all 15 events were handled.</t>
  </si>
  <si>
    <t>Per event - time elapsed (nanos)</t>
  </si>
  <si>
    <t>The amount of time elapsed per event in the scheduler.</t>
  </si>
  <si>
    <t>Per event - time elapsed (millis)</t>
  </si>
  <si>
    <t>Carry time - average (hh:mm:ss)</t>
  </si>
  <si>
    <t>The average amount of time that a passenger stayed in the elevator. Makes sense.</t>
  </si>
  <si>
    <t>Queue time - average (hh:mm:ss)</t>
  </si>
  <si>
    <t>The average amount of time between an event being received, and the elevator arriving at the pick-up floor of that event. Number valid for this case.</t>
  </si>
  <si>
    <t>Scheduling time - average (hh:mm:ss)</t>
  </si>
  <si>
    <t>We only consider the times where an elevator was available when calculating the average scheduling time. Amount of time the scheduling algorithm takes.</t>
  </si>
  <si>
    <t>Testing the Results</t>
  </si>
  <si>
    <t>Heading Descriptions (Main Table)</t>
  </si>
  <si>
    <t>Event descriptor - where the passenger is, and where the destination is.</t>
  </si>
  <si>
    <t>The elevator the event was ORIGINALLY scheduled to.</t>
  </si>
  <si>
    <t>Time (s)</t>
  </si>
  <si>
    <t>Stop</t>
  </si>
  <si>
    <t>Add-on Time (s)</t>
  </si>
  <si>
    <t>Pick-Up Time</t>
  </si>
  <si>
    <t>seconds</t>
  </si>
  <si>
    <t>The time that the event was ORIGINALLY scheduled at. (hh:mm:ss)</t>
  </si>
  <si>
    <t>The time that the event was received in the Scheduler. (hh:mm:ss)</t>
  </si>
  <si>
    <t>Whether there was an elevator available for the event at the time of scheduling or not. (Y/N)</t>
  </si>
  <si>
    <t xml:space="preserve">The elevator the event was rescheduled to, if applicable. </t>
  </si>
  <si>
    <t>The time that the elevator arrived at the passenger. (hh:mm:ss)</t>
  </si>
  <si>
    <t>The time that the elevator arrived at the passenger's destination. (hh:mm:ss)</t>
  </si>
  <si>
    <t>The amount of time the passenger was in the elevator for. (hh:mm:ss)</t>
  </si>
  <si>
    <t>The amount of time between the event being received, and the elevator arriving at the passenger floor. (hh:mm:ss)</t>
  </si>
  <si>
    <t>The amount of time it took to schedule the event (if there was no elevator available, then we ignore it). (hh:mm:ss)</t>
  </si>
  <si>
    <t>Here we test the results of the timing analysis.
In particular, in this test we are looking at the carry time between floors 4 to 11 (scheduled to elevator 1). 
The carry time was, 1 minute and 11 seconds.</t>
  </si>
  <si>
    <t>The results of our analysis show that the carry time seen from log file are consistent with the amount of time we expect.
The expected time was very similar to the observed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</si>
</sst>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19" x14ac:knownFonts="1">
    <font>
      <sz val="10"/>
      <color rgb="FF000000"/>
      <name val="Arial"/>
      <scheme val="minor"/>
    </font>
    <font>
      <b/>
      <sz val="11"/>
      <color rgb="FFFFFFFF"/>
      <name val="Century Gothic"/>
      <family val="2"/>
    </font>
    <font>
      <sz val="10"/>
      <color theme="1"/>
      <name val="Century Gothic"/>
      <family val="2"/>
    </font>
    <font>
      <b/>
      <sz val="11"/>
      <color rgb="FF000000"/>
      <name val="Century Gothic"/>
      <family val="2"/>
    </font>
    <font>
      <sz val="11"/>
      <color rgb="FF000000"/>
      <name val="Century Gothic"/>
      <family val="2"/>
    </font>
    <font>
      <sz val="11"/>
      <color theme="1"/>
      <name val="Century Gothic"/>
      <family val="2"/>
    </font>
    <font>
      <sz val="12"/>
      <color theme="1"/>
      <name val="Century Gothic"/>
      <family val="2"/>
    </font>
    <font>
      <sz val="10"/>
      <name val="Arial"/>
      <family val="2"/>
    </font>
    <font>
      <i/>
      <sz val="11"/>
      <color theme="1"/>
      <name val="Century Gothic"/>
      <family val="2"/>
    </font>
    <font>
      <i/>
      <sz val="10"/>
      <color theme="1"/>
      <name val="Century Gothic"/>
      <family val="2"/>
    </font>
    <font>
      <b/>
      <sz val="10"/>
      <color theme="1"/>
      <name val="Century Gothic"/>
      <family val="2"/>
    </font>
    <font>
      <b/>
      <sz val="10"/>
      <color theme="1"/>
      <name val="Arial"/>
      <family val="2"/>
      <scheme val="minor"/>
    </font>
    <font>
      <sz val="10"/>
      <color rgb="FF000000"/>
      <name val="Arial"/>
      <family val="2"/>
      <scheme val="minor"/>
    </font>
    <font>
      <sz val="10"/>
      <color rgb="FF000000"/>
      <name val="Century Gothic"/>
      <family val="2"/>
    </font>
    <font>
      <sz val="10"/>
      <name val="Century Gothic"/>
      <family val="2"/>
    </font>
    <font>
      <b/>
      <sz val="11"/>
      <color theme="0"/>
      <name val="Century Gothic"/>
      <family val="2"/>
    </font>
    <font>
      <sz val="11"/>
      <name val="Century Gothic"/>
      <family val="2"/>
    </font>
    <font>
      <sz val="11"/>
      <color rgb="FF000000"/>
      <name val="Arial"/>
      <family val="2"/>
      <scheme val="minor"/>
    </font>
    <font>
      <sz val="11"/>
      <name val="Arial"/>
      <family val="2"/>
    </font>
  </fonts>
  <fills count="4">
    <fill>
      <patternFill patternType="none"/>
    </fill>
    <fill>
      <patternFill patternType="gray125"/>
    </fill>
    <fill>
      <patternFill patternType="solid">
        <fgColor rgb="FFC00000"/>
        <bgColor rgb="FFC00000"/>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62">
    <xf numFmtId="0" fontId="0" fillId="0" borderId="0" xfId="0" applyFont="1" applyAlignmen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0" fontId="2" fillId="0" borderId="0" xfId="0" applyFont="1"/>
    <xf numFmtId="49" fontId="3" fillId="0" borderId="4" xfId="0" applyNumberFormat="1" applyFont="1" applyBorder="1" applyAlignment="1"/>
    <xf numFmtId="49" fontId="3" fillId="0" borderId="0" xfId="0" applyNumberFormat="1" applyFont="1" applyAlignment="1">
      <alignment horizontal="center"/>
    </xf>
    <xf numFmtId="164" fontId="4" fillId="0" borderId="0" xfId="0" applyNumberFormat="1" applyFont="1" applyAlignment="1">
      <alignment horizontal="left"/>
    </xf>
    <xf numFmtId="164" fontId="4" fillId="0" borderId="0" xfId="0" applyNumberFormat="1" applyFont="1" applyAlignment="1">
      <alignment horizontal="left"/>
    </xf>
    <xf numFmtId="164" fontId="5" fillId="0" borderId="0" xfId="0" applyNumberFormat="1" applyFont="1" applyAlignment="1">
      <alignment horizontal="left"/>
    </xf>
    <xf numFmtId="49" fontId="4" fillId="0" borderId="0" xfId="0" applyNumberFormat="1" applyFont="1" applyAlignment="1">
      <alignment horizontal="left"/>
    </xf>
    <xf numFmtId="164" fontId="6" fillId="0" borderId="0" xfId="0" applyNumberFormat="1" applyFont="1" applyAlignment="1">
      <alignment horizontal="left"/>
    </xf>
    <xf numFmtId="164" fontId="5" fillId="0" borderId="0" xfId="0" applyNumberFormat="1" applyFont="1" applyAlignment="1">
      <alignment horizontal="left"/>
    </xf>
    <xf numFmtId="49" fontId="3" fillId="0" borderId="6" xfId="0" applyNumberFormat="1" applyFont="1" applyBorder="1" applyAlignment="1"/>
    <xf numFmtId="49" fontId="3" fillId="0" borderId="7" xfId="0" applyNumberFormat="1" applyFont="1" applyBorder="1" applyAlignment="1">
      <alignment horizontal="center"/>
    </xf>
    <xf numFmtId="164" fontId="4" fillId="0" borderId="7" xfId="0" applyNumberFormat="1" applyFont="1" applyBorder="1" applyAlignment="1">
      <alignment horizontal="left"/>
    </xf>
    <xf numFmtId="164" fontId="4" fillId="0" borderId="7" xfId="0" applyNumberFormat="1" applyFont="1" applyBorder="1" applyAlignment="1">
      <alignment horizontal="left"/>
    </xf>
    <xf numFmtId="164" fontId="5" fillId="0" borderId="7" xfId="0" applyNumberFormat="1" applyFont="1" applyBorder="1" applyAlignment="1">
      <alignment horizontal="left"/>
    </xf>
    <xf numFmtId="4" fontId="5" fillId="0" borderId="0" xfId="0" applyNumberFormat="1" applyFont="1" applyAlignment="1">
      <alignment horizontal="left"/>
    </xf>
    <xf numFmtId="0" fontId="5" fillId="0" borderId="0" xfId="0" applyFont="1" applyAlignment="1">
      <alignment horizontal="left"/>
    </xf>
    <xf numFmtId="164" fontId="5" fillId="0" borderId="0" xfId="0" applyNumberFormat="1" applyFont="1" applyAlignment="1">
      <alignment horizontal="left"/>
    </xf>
    <xf numFmtId="21" fontId="2" fillId="0" borderId="0" xfId="0" applyNumberFormat="1" applyFont="1" applyAlignment="1"/>
    <xf numFmtId="0" fontId="9" fillId="0" borderId="4" xfId="0" applyFont="1" applyBorder="1" applyAlignment="1"/>
    <xf numFmtId="0" fontId="2" fillId="0" borderId="4" xfId="0" applyFont="1" applyBorder="1"/>
    <xf numFmtId="0" fontId="10" fillId="0" borderId="0" xfId="0" applyFont="1" applyAlignment="1"/>
    <xf numFmtId="0" fontId="11" fillId="0" borderId="5" xfId="0" applyFont="1" applyBorder="1" applyAlignment="1"/>
    <xf numFmtId="0" fontId="2" fillId="0" borderId="0" xfId="0" applyFont="1" applyAlignment="1">
      <alignment horizontal="center"/>
    </xf>
    <xf numFmtId="0" fontId="2" fillId="0" borderId="5" xfId="0" applyFont="1" applyBorder="1" applyAlignment="1">
      <alignment horizontal="center"/>
    </xf>
    <xf numFmtId="0" fontId="2" fillId="0" borderId="5" xfId="0" applyFont="1" applyBorder="1" applyAlignment="1">
      <alignment horizontal="center"/>
    </xf>
    <xf numFmtId="0" fontId="9" fillId="0" borderId="6" xfId="0" applyFont="1" applyBorder="1" applyAlignment="1"/>
    <xf numFmtId="0" fontId="2" fillId="0" borderId="0" xfId="0" applyFont="1" applyAlignment="1">
      <alignment horizontal="center"/>
    </xf>
    <xf numFmtId="164" fontId="5" fillId="0" borderId="0" xfId="0" applyNumberFormat="1" applyFont="1" applyAlignment="1">
      <alignment horizontal="left" vertical="center"/>
    </xf>
    <xf numFmtId="164" fontId="5" fillId="0" borderId="7" xfId="0" applyNumberFormat="1" applyFont="1" applyBorder="1" applyAlignment="1">
      <alignment horizontal="left" vertical="center"/>
    </xf>
    <xf numFmtId="164" fontId="5" fillId="0" borderId="5" xfId="0" applyNumberFormat="1" applyFont="1" applyBorder="1" applyAlignment="1">
      <alignment horizontal="left" vertical="center"/>
    </xf>
    <xf numFmtId="0" fontId="5" fillId="0" borderId="5" xfId="0" applyFont="1" applyBorder="1" applyAlignment="1">
      <alignment horizontal="left" vertical="center"/>
    </xf>
    <xf numFmtId="164" fontId="5" fillId="0" borderId="8" xfId="0" applyNumberFormat="1" applyFont="1" applyBorder="1" applyAlignment="1">
      <alignment horizontal="left" vertical="center"/>
    </xf>
    <xf numFmtId="4" fontId="4" fillId="3" borderId="0" xfId="0" applyNumberFormat="1" applyFont="1" applyFill="1" applyAlignment="1">
      <alignment horizontal="left"/>
    </xf>
    <xf numFmtId="49" fontId="1" fillId="2" borderId="9" xfId="0" applyNumberFormat="1" applyFont="1" applyFill="1" applyBorder="1" applyAlignment="1">
      <alignment horizontal="center"/>
    </xf>
    <xf numFmtId="0" fontId="7" fillId="0" borderId="2" xfId="0" applyFont="1" applyBorder="1"/>
    <xf numFmtId="0" fontId="7" fillId="0" borderId="3" xfId="0" applyFont="1" applyBorder="1"/>
    <xf numFmtId="0" fontId="2" fillId="0" borderId="0" xfId="0" applyFont="1" applyAlignment="1"/>
    <xf numFmtId="0" fontId="13" fillId="0" borderId="0" xfId="0" applyFont="1" applyAlignment="1"/>
    <xf numFmtId="0" fontId="14" fillId="0" borderId="5" xfId="0" applyFont="1" applyBorder="1"/>
    <xf numFmtId="0" fontId="8" fillId="0" borderId="4" xfId="0" applyFont="1" applyBorder="1" applyAlignment="1">
      <alignment horizontal="left"/>
    </xf>
    <xf numFmtId="0" fontId="0" fillId="0" borderId="0" xfId="0" applyFont="1" applyAlignment="1"/>
    <xf numFmtId="0" fontId="12" fillId="0" borderId="0" xfId="0" applyFont="1" applyAlignment="1"/>
    <xf numFmtId="0" fontId="7" fillId="0" borderId="5" xfId="0" applyFont="1" applyBorder="1"/>
    <xf numFmtId="0" fontId="5" fillId="0" borderId="4" xfId="0" applyFont="1" applyBorder="1" applyAlignment="1">
      <alignment vertical="top" wrapText="1"/>
    </xf>
    <xf numFmtId="0" fontId="7" fillId="0" borderId="4" xfId="0" applyFont="1" applyBorder="1"/>
    <xf numFmtId="0" fontId="7" fillId="0" borderId="6" xfId="0" applyFont="1" applyBorder="1"/>
    <xf numFmtId="0" fontId="7" fillId="0" borderId="7" xfId="0" applyFont="1" applyBorder="1"/>
    <xf numFmtId="0" fontId="7" fillId="0" borderId="8" xfId="0" applyFont="1" applyBorder="1"/>
    <xf numFmtId="0" fontId="15" fillId="2" borderId="9" xfId="0" applyFont="1" applyFill="1" applyBorder="1" applyAlignment="1">
      <alignment horizontal="center" vertical="center"/>
    </xf>
    <xf numFmtId="0" fontId="16" fillId="0" borderId="2" xfId="0" applyFont="1" applyBorder="1"/>
    <xf numFmtId="0" fontId="16" fillId="0" borderId="3" xfId="0" applyFont="1" applyBorder="1"/>
    <xf numFmtId="0" fontId="2" fillId="0" borderId="7" xfId="0" applyFont="1" applyBorder="1" applyAlignment="1"/>
    <xf numFmtId="0" fontId="14" fillId="0" borderId="7" xfId="0" applyFont="1" applyBorder="1"/>
    <xf numFmtId="0" fontId="14" fillId="0" borderId="8" xfId="0" applyFont="1" applyBorder="1"/>
    <xf numFmtId="0" fontId="8" fillId="0" borderId="6" xfId="0" applyFont="1" applyBorder="1" applyAlignment="1">
      <alignment horizontal="left"/>
    </xf>
    <xf numFmtId="0" fontId="17" fillId="0" borderId="0" xfId="0" applyFont="1" applyAlignment="1"/>
    <xf numFmtId="0" fontId="18" fillId="0" borderId="5" xfId="0" applyFont="1" applyBorder="1"/>
    <xf numFmtId="0" fontId="18"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3" zoomScale="130" zoomScaleNormal="130" workbookViewId="0">
      <selection activeCell="G36" sqref="G36:L36"/>
    </sheetView>
  </sheetViews>
  <sheetFormatPr defaultColWidth="12.5703125" defaultRowHeight="15.75" customHeight="1" x14ac:dyDescent="0.2"/>
  <cols>
    <col min="1" max="1" width="7.42578125" customWidth="1"/>
    <col min="2" max="2" width="9.42578125" bestFit="1" customWidth="1"/>
    <col min="3" max="3" width="22.42578125" customWidth="1"/>
    <col min="4" max="4" width="21.28515625" customWidth="1"/>
    <col min="5" max="5" width="4.85546875" customWidth="1"/>
    <col min="6" max="6" width="21.42578125" customWidth="1"/>
    <col min="7" max="7" width="11.85546875" bestFit="1" customWidth="1"/>
    <col min="8" max="8" width="22.85546875" customWidth="1"/>
    <col min="9" max="9" width="23.140625" customWidth="1"/>
    <col min="10" max="10" width="20.140625" customWidth="1"/>
    <col min="11" max="11" width="25.5703125" customWidth="1"/>
    <col min="12" max="12" width="24.42578125" customWidth="1"/>
    <col min="15" max="15" width="18" customWidth="1"/>
  </cols>
  <sheetData>
    <row r="1" spans="1:26" ht="15.75" customHeight="1" x14ac:dyDescent="0.25">
      <c r="A1" s="1" t="s">
        <v>0</v>
      </c>
      <c r="B1" s="2" t="s">
        <v>1</v>
      </c>
      <c r="C1" s="2" t="s">
        <v>2</v>
      </c>
      <c r="D1" s="2" t="s">
        <v>3</v>
      </c>
      <c r="E1" s="2" t="s">
        <v>4</v>
      </c>
      <c r="F1" s="2" t="s">
        <v>5</v>
      </c>
      <c r="G1" s="2" t="s">
        <v>6</v>
      </c>
      <c r="H1" s="2" t="s">
        <v>7</v>
      </c>
      <c r="I1" s="2" t="s">
        <v>8</v>
      </c>
      <c r="J1" s="2" t="s">
        <v>9</v>
      </c>
      <c r="K1" s="2" t="s">
        <v>10</v>
      </c>
      <c r="L1" s="3" t="s">
        <v>11</v>
      </c>
      <c r="P1" s="4"/>
      <c r="U1" s="4"/>
      <c r="V1" s="4"/>
      <c r="W1" s="4"/>
      <c r="X1" s="4"/>
      <c r="Y1" s="4"/>
      <c r="Z1" s="4"/>
    </row>
    <row r="2" spans="1:26" ht="15.75" customHeight="1" x14ac:dyDescent="0.3">
      <c r="A2" s="5" t="s">
        <v>12</v>
      </c>
      <c r="B2" s="6" t="s">
        <v>13</v>
      </c>
      <c r="C2" s="7">
        <v>0.72551612268518517</v>
      </c>
      <c r="D2" s="7">
        <v>0.72551616898148152</v>
      </c>
      <c r="E2" s="6" t="s">
        <v>14</v>
      </c>
      <c r="F2" s="7">
        <v>0.72563456018518524</v>
      </c>
      <c r="G2" s="6" t="s">
        <v>15</v>
      </c>
      <c r="H2" s="8">
        <v>0.72569444444444442</v>
      </c>
      <c r="I2" s="8">
        <v>0.72592592592592597</v>
      </c>
      <c r="J2" s="9">
        <f t="shared" ref="J2:J16" si="0">I2-H2</f>
        <v>2.3148148148155467E-4</v>
      </c>
      <c r="K2" s="31">
        <f t="shared" ref="K2:K16" si="1">H2-C2</f>
        <v>1.7832175925924787E-4</v>
      </c>
      <c r="L2" s="33">
        <f t="shared" ref="L2:L16" si="2">IF(E2="Y", D2-C2, 0)</f>
        <v>4.6296296352110744E-8</v>
      </c>
      <c r="P2" s="4"/>
      <c r="U2" s="4"/>
      <c r="V2" s="4"/>
      <c r="W2" s="4"/>
      <c r="X2" s="4"/>
      <c r="Y2" s="4"/>
      <c r="Z2" s="4"/>
    </row>
    <row r="3" spans="1:26" ht="15.75" customHeight="1" x14ac:dyDescent="0.3">
      <c r="A3" s="5" t="s">
        <v>16</v>
      </c>
      <c r="B3" s="6" t="s">
        <v>15</v>
      </c>
      <c r="C3" s="7">
        <v>0.72551618055555556</v>
      </c>
      <c r="D3" s="7">
        <v>0.7255162268518518</v>
      </c>
      <c r="E3" s="6" t="s">
        <v>14</v>
      </c>
      <c r="F3" s="10" t="s">
        <v>17</v>
      </c>
      <c r="G3" s="6" t="s">
        <v>17</v>
      </c>
      <c r="H3" s="8">
        <v>0.72592499999999993</v>
      </c>
      <c r="I3" s="8">
        <v>0.72675045138888894</v>
      </c>
      <c r="J3" s="9">
        <f t="shared" si="0"/>
        <v>8.2545138888900915E-4</v>
      </c>
      <c r="K3" s="31">
        <f t="shared" si="1"/>
        <v>4.088194444443749E-4</v>
      </c>
      <c r="L3" s="33">
        <f t="shared" si="2"/>
        <v>4.6296296241088442E-8</v>
      </c>
      <c r="P3" s="4"/>
      <c r="U3" s="4"/>
      <c r="V3" s="4"/>
      <c r="W3" s="4"/>
      <c r="X3" s="4"/>
      <c r="Y3" s="4"/>
      <c r="Z3" s="4"/>
    </row>
    <row r="4" spans="1:26" ht="15.75" customHeight="1" x14ac:dyDescent="0.3">
      <c r="A4" s="5" t="s">
        <v>18</v>
      </c>
      <c r="B4" s="6" t="s">
        <v>19</v>
      </c>
      <c r="C4" s="7">
        <v>0.72551623842592594</v>
      </c>
      <c r="D4" s="7">
        <v>0.72551626157407412</v>
      </c>
      <c r="E4" s="6" t="s">
        <v>14</v>
      </c>
      <c r="F4" s="10" t="s">
        <v>17</v>
      </c>
      <c r="G4" s="6" t="s">
        <v>17</v>
      </c>
      <c r="H4" s="8">
        <v>0.72634273148148154</v>
      </c>
      <c r="I4" s="8">
        <v>0.72770223379629628</v>
      </c>
      <c r="J4" s="9">
        <f t="shared" si="0"/>
        <v>1.3595023148147423E-3</v>
      </c>
      <c r="K4" s="31">
        <f t="shared" si="1"/>
        <v>8.2649305555559938E-4</v>
      </c>
      <c r="L4" s="33">
        <f t="shared" si="2"/>
        <v>2.3148148176055372E-8</v>
      </c>
      <c r="P4" s="4"/>
      <c r="U4" s="4"/>
      <c r="V4" s="4"/>
      <c r="W4" s="4"/>
      <c r="X4" s="4"/>
      <c r="Y4" s="4"/>
      <c r="Z4" s="4"/>
    </row>
    <row r="5" spans="1:26" ht="15.75" customHeight="1" x14ac:dyDescent="0.3">
      <c r="A5" s="5" t="s">
        <v>20</v>
      </c>
      <c r="B5" s="6" t="s">
        <v>21</v>
      </c>
      <c r="C5" s="7">
        <v>0.72552784722222219</v>
      </c>
      <c r="D5" s="7">
        <v>0.7255278819444444</v>
      </c>
      <c r="E5" s="6" t="s">
        <v>14</v>
      </c>
      <c r="F5" s="10" t="s">
        <v>17</v>
      </c>
      <c r="G5" s="6" t="s">
        <v>17</v>
      </c>
      <c r="H5" s="8">
        <v>0.72599428240740749</v>
      </c>
      <c r="I5" s="8">
        <v>0.72614538194444445</v>
      </c>
      <c r="J5" s="9">
        <f t="shared" si="0"/>
        <v>1.5109953703695833E-4</v>
      </c>
      <c r="K5" s="31">
        <f t="shared" si="1"/>
        <v>4.6643518518529881E-4</v>
      </c>
      <c r="L5" s="33">
        <f t="shared" si="2"/>
        <v>3.4722222208571907E-8</v>
      </c>
      <c r="P5" s="4"/>
      <c r="U5" s="4"/>
      <c r="V5" s="4"/>
      <c r="W5" s="4"/>
      <c r="X5" s="4"/>
      <c r="Y5" s="4"/>
      <c r="Z5" s="4"/>
    </row>
    <row r="6" spans="1:26" ht="15.75" customHeight="1" x14ac:dyDescent="0.3">
      <c r="A6" s="5" t="s">
        <v>22</v>
      </c>
      <c r="B6" s="6" t="s">
        <v>21</v>
      </c>
      <c r="C6" s="7">
        <v>0.7255278819444444</v>
      </c>
      <c r="D6" s="7">
        <v>0.72618028935185186</v>
      </c>
      <c r="E6" s="6" t="s">
        <v>23</v>
      </c>
      <c r="F6" s="10" t="s">
        <v>17</v>
      </c>
      <c r="G6" s="6" t="s">
        <v>17</v>
      </c>
      <c r="H6" s="11">
        <v>0.72630787037037037</v>
      </c>
      <c r="I6" s="8">
        <v>0.72666798611111116</v>
      </c>
      <c r="J6" s="9">
        <f t="shared" si="0"/>
        <v>3.6011574074079622E-4</v>
      </c>
      <c r="K6" s="31">
        <f t="shared" si="1"/>
        <v>7.799884259259704E-4</v>
      </c>
      <c r="L6" s="34">
        <f t="shared" si="2"/>
        <v>0</v>
      </c>
      <c r="P6" s="4"/>
      <c r="U6" s="4"/>
      <c r="V6" s="4"/>
      <c r="W6" s="4"/>
      <c r="X6" s="4"/>
      <c r="Y6" s="4"/>
      <c r="Z6" s="4"/>
    </row>
    <row r="7" spans="1:26" ht="15.75" customHeight="1" x14ac:dyDescent="0.3">
      <c r="A7" s="5" t="s">
        <v>24</v>
      </c>
      <c r="B7" s="6" t="s">
        <v>13</v>
      </c>
      <c r="C7" s="7">
        <v>0.72552791666666672</v>
      </c>
      <c r="D7" s="7">
        <v>0.72552795138888881</v>
      </c>
      <c r="E7" s="6" t="s">
        <v>14</v>
      </c>
      <c r="F7" s="7">
        <v>0.72563460648148148</v>
      </c>
      <c r="G7" s="6" t="s">
        <v>15</v>
      </c>
      <c r="H7" s="8">
        <v>0.72626215277777784</v>
      </c>
      <c r="I7" s="8">
        <v>0.72708767361111115</v>
      </c>
      <c r="J7" s="9">
        <f t="shared" si="0"/>
        <v>8.2552083333331527E-4</v>
      </c>
      <c r="K7" s="31">
        <f t="shared" si="1"/>
        <v>7.3423611111111953E-4</v>
      </c>
      <c r="L7" s="33">
        <f t="shared" si="2"/>
        <v>3.4722222097549604E-8</v>
      </c>
      <c r="P7" s="4"/>
      <c r="U7" s="4"/>
      <c r="V7" s="4"/>
      <c r="W7" s="4"/>
      <c r="X7" s="4"/>
      <c r="Y7" s="4"/>
      <c r="Z7" s="4"/>
    </row>
    <row r="8" spans="1:26" ht="15.75" customHeight="1" x14ac:dyDescent="0.3">
      <c r="A8" s="5" t="s">
        <v>25</v>
      </c>
      <c r="B8" s="6" t="s">
        <v>19</v>
      </c>
      <c r="C8" s="7">
        <v>0.72552795138888881</v>
      </c>
      <c r="D8" s="7">
        <v>0.7263775925925926</v>
      </c>
      <c r="E8" s="6" t="s">
        <v>23</v>
      </c>
      <c r="F8" s="10" t="s">
        <v>17</v>
      </c>
      <c r="G8" s="6" t="s">
        <v>17</v>
      </c>
      <c r="H8" s="8">
        <v>0.72697005787037039</v>
      </c>
      <c r="I8" s="8">
        <v>0.72748165509259255</v>
      </c>
      <c r="J8" s="9">
        <f t="shared" si="0"/>
        <v>5.1159722222215986E-4</v>
      </c>
      <c r="K8" s="31">
        <f t="shared" si="1"/>
        <v>1.4421064814815754E-3</v>
      </c>
      <c r="L8" s="34">
        <f t="shared" si="2"/>
        <v>0</v>
      </c>
      <c r="P8" s="4"/>
      <c r="U8" s="4"/>
      <c r="V8" s="4"/>
      <c r="W8" s="4"/>
      <c r="X8" s="4"/>
      <c r="Y8" s="4"/>
      <c r="Z8" s="4"/>
    </row>
    <row r="9" spans="1:26" ht="15.75" customHeight="1" x14ac:dyDescent="0.3">
      <c r="A9" s="5" t="s">
        <v>26</v>
      </c>
      <c r="B9" s="6" t="s">
        <v>13</v>
      </c>
      <c r="C9" s="7">
        <v>0.72553958333333335</v>
      </c>
      <c r="D9" s="7">
        <v>0.72555127314814816</v>
      </c>
      <c r="E9" s="6" t="s">
        <v>14</v>
      </c>
      <c r="F9" s="7">
        <v>0.72563461805555551</v>
      </c>
      <c r="G9" s="6" t="s">
        <v>15</v>
      </c>
      <c r="H9" s="8">
        <v>0.72656446759259252</v>
      </c>
      <c r="I9" s="8">
        <v>0.72708767361111115</v>
      </c>
      <c r="J9" s="9">
        <f t="shared" si="0"/>
        <v>5.2320601851862936E-4</v>
      </c>
      <c r="K9" s="31">
        <f t="shared" si="1"/>
        <v>1.0248842592591734E-3</v>
      </c>
      <c r="L9" s="33">
        <f t="shared" si="2"/>
        <v>1.168981481480813E-5</v>
      </c>
      <c r="P9" s="4"/>
      <c r="U9" s="4"/>
      <c r="V9" s="4"/>
      <c r="W9" s="4"/>
      <c r="X9" s="4"/>
      <c r="Y9" s="4"/>
      <c r="Z9" s="4"/>
    </row>
    <row r="10" spans="1:26" ht="15.75" customHeight="1" x14ac:dyDescent="0.3">
      <c r="A10" s="5" t="s">
        <v>27</v>
      </c>
      <c r="B10" s="6" t="s">
        <v>13</v>
      </c>
      <c r="C10" s="7">
        <v>0.72555124999999998</v>
      </c>
      <c r="D10" s="7">
        <v>0.72555128472222219</v>
      </c>
      <c r="E10" s="6" t="s">
        <v>14</v>
      </c>
      <c r="F10" s="7">
        <v>0.72563459490740734</v>
      </c>
      <c r="G10" s="6" t="s">
        <v>15</v>
      </c>
      <c r="H10" s="8">
        <v>0.72592592592592597</v>
      </c>
      <c r="I10" s="8">
        <v>0.72690173611111109</v>
      </c>
      <c r="J10" s="9">
        <f t="shared" si="0"/>
        <v>9.7581018518511087E-4</v>
      </c>
      <c r="K10" s="31">
        <f t="shared" si="1"/>
        <v>3.7467592592599352E-4</v>
      </c>
      <c r="L10" s="33">
        <f t="shared" si="2"/>
        <v>3.4722222208571907E-8</v>
      </c>
      <c r="P10" s="4"/>
      <c r="U10" s="4"/>
      <c r="V10" s="4"/>
      <c r="W10" s="4"/>
      <c r="X10" s="4"/>
      <c r="Y10" s="4"/>
      <c r="Z10" s="4"/>
    </row>
    <row r="11" spans="1:26" ht="15.75" customHeight="1" x14ac:dyDescent="0.3">
      <c r="A11" s="5" t="s">
        <v>28</v>
      </c>
      <c r="B11" s="6" t="s">
        <v>19</v>
      </c>
      <c r="C11" s="7">
        <v>0.72555128472222219</v>
      </c>
      <c r="D11" s="7">
        <v>0.72637760416666663</v>
      </c>
      <c r="E11" s="6" t="s">
        <v>23</v>
      </c>
      <c r="F11" s="10" t="s">
        <v>17</v>
      </c>
      <c r="G11" s="6" t="s">
        <v>17</v>
      </c>
      <c r="H11" s="8">
        <v>0.72678402777777773</v>
      </c>
      <c r="I11" s="8">
        <v>0.72748165509259255</v>
      </c>
      <c r="J11" s="9">
        <f t="shared" si="0"/>
        <v>6.9762731481481932E-4</v>
      </c>
      <c r="K11" s="31">
        <f t="shared" si="1"/>
        <v>1.2327430555555408E-3</v>
      </c>
      <c r="L11" s="34">
        <f t="shared" si="2"/>
        <v>0</v>
      </c>
      <c r="P11" s="4"/>
      <c r="U11" s="4"/>
      <c r="V11" s="4"/>
      <c r="W11" s="4"/>
      <c r="X11" s="4"/>
      <c r="Y11" s="4"/>
      <c r="Z11" s="4"/>
    </row>
    <row r="12" spans="1:26" ht="15.75" customHeight="1" x14ac:dyDescent="0.3">
      <c r="A12" s="5" t="s">
        <v>22</v>
      </c>
      <c r="B12" s="6" t="s">
        <v>19</v>
      </c>
      <c r="C12" s="7">
        <v>0.72556290509259258</v>
      </c>
      <c r="D12" s="7">
        <v>0.72637760416666663</v>
      </c>
      <c r="E12" s="6" t="s">
        <v>23</v>
      </c>
      <c r="F12" s="10" t="s">
        <v>17</v>
      </c>
      <c r="G12" s="6" t="s">
        <v>17</v>
      </c>
      <c r="H12" s="8">
        <v>0.72712123842592591</v>
      </c>
      <c r="I12" s="12">
        <v>0.72747685185185185</v>
      </c>
      <c r="J12" s="9">
        <f t="shared" si="0"/>
        <v>3.5561342592593803E-4</v>
      </c>
      <c r="K12" s="31">
        <f t="shared" si="1"/>
        <v>1.5583333333333282E-3</v>
      </c>
      <c r="L12" s="34">
        <f t="shared" si="2"/>
        <v>0</v>
      </c>
      <c r="P12" s="4"/>
      <c r="U12" s="4"/>
      <c r="V12" s="4"/>
      <c r="W12" s="4"/>
      <c r="X12" s="4"/>
      <c r="Y12" s="4"/>
      <c r="Z12" s="4"/>
    </row>
    <row r="13" spans="1:26" ht="15.75" customHeight="1" x14ac:dyDescent="0.3">
      <c r="A13" s="5" t="s">
        <v>29</v>
      </c>
      <c r="B13" s="6" t="s">
        <v>19</v>
      </c>
      <c r="C13" s="7">
        <v>0.72556297453703711</v>
      </c>
      <c r="D13" s="7">
        <v>0.72637760416666663</v>
      </c>
      <c r="E13" s="6" t="s">
        <v>23</v>
      </c>
      <c r="F13" s="10" t="s">
        <v>17</v>
      </c>
      <c r="G13" s="6" t="s">
        <v>17</v>
      </c>
      <c r="H13" s="8">
        <v>0.72678402777777773</v>
      </c>
      <c r="I13" s="8">
        <v>0.72712123842592591</v>
      </c>
      <c r="J13" s="9">
        <f t="shared" si="0"/>
        <v>3.3721064814817847E-4</v>
      </c>
      <c r="K13" s="31">
        <f t="shared" si="1"/>
        <v>1.2210532407406216E-3</v>
      </c>
      <c r="L13" s="34">
        <f t="shared" si="2"/>
        <v>0</v>
      </c>
      <c r="P13" s="4"/>
      <c r="U13" s="4"/>
      <c r="V13" s="4"/>
      <c r="W13" s="4"/>
      <c r="X13" s="4"/>
      <c r="Y13" s="4"/>
      <c r="Z13" s="4"/>
    </row>
    <row r="14" spans="1:26" ht="15.75" customHeight="1" x14ac:dyDescent="0.3">
      <c r="A14" s="5" t="s">
        <v>30</v>
      </c>
      <c r="B14" s="6" t="s">
        <v>21</v>
      </c>
      <c r="C14" s="7">
        <v>0.72556303240740738</v>
      </c>
      <c r="D14" s="7">
        <v>0.72670287037037029</v>
      </c>
      <c r="E14" s="6" t="s">
        <v>23</v>
      </c>
      <c r="F14" s="10" t="s">
        <v>17</v>
      </c>
      <c r="G14" s="6" t="s">
        <v>17</v>
      </c>
      <c r="H14" s="8">
        <v>0.72693495370370376</v>
      </c>
      <c r="I14" s="8">
        <v>0.72753921296296298</v>
      </c>
      <c r="J14" s="9">
        <f t="shared" si="0"/>
        <v>6.0425925925922108E-4</v>
      </c>
      <c r="K14" s="31">
        <f t="shared" si="1"/>
        <v>1.3719212962963745E-3</v>
      </c>
      <c r="L14" s="34">
        <f t="shared" si="2"/>
        <v>0</v>
      </c>
      <c r="P14" s="4"/>
      <c r="U14" s="4"/>
      <c r="V14" s="4"/>
      <c r="W14" s="4"/>
      <c r="X14" s="4"/>
      <c r="Y14" s="4"/>
      <c r="Z14" s="4"/>
    </row>
    <row r="15" spans="1:26" ht="15.75" customHeight="1" x14ac:dyDescent="0.3">
      <c r="A15" s="5" t="s">
        <v>31</v>
      </c>
      <c r="B15" s="6" t="s">
        <v>19</v>
      </c>
      <c r="C15" s="7">
        <v>0.72556307870370373</v>
      </c>
      <c r="D15" s="7">
        <v>0.72637760416666663</v>
      </c>
      <c r="E15" s="6" t="s">
        <v>23</v>
      </c>
      <c r="F15" s="10" t="s">
        <v>17</v>
      </c>
      <c r="G15" s="6" t="s">
        <v>17</v>
      </c>
      <c r="H15" s="8">
        <v>0.72663295138888884</v>
      </c>
      <c r="I15" s="8">
        <v>0.72678402777777773</v>
      </c>
      <c r="J15" s="9">
        <f t="shared" si="0"/>
        <v>1.510763888888933E-4</v>
      </c>
      <c r="K15" s="31">
        <f t="shared" si="1"/>
        <v>1.0698726851851026E-3</v>
      </c>
      <c r="L15" s="34">
        <f t="shared" si="2"/>
        <v>0</v>
      </c>
      <c r="P15" s="4"/>
      <c r="U15" s="4"/>
      <c r="V15" s="4"/>
      <c r="W15" s="4"/>
      <c r="X15" s="4"/>
      <c r="Y15" s="4"/>
      <c r="Z15" s="4"/>
    </row>
    <row r="16" spans="1:26" ht="15.75" customHeight="1" x14ac:dyDescent="0.3">
      <c r="A16" s="13" t="s">
        <v>32</v>
      </c>
      <c r="B16" s="14" t="s">
        <v>13</v>
      </c>
      <c r="C16" s="15">
        <v>0.72557479166666661</v>
      </c>
      <c r="D16" s="15">
        <v>0.72557482638888893</v>
      </c>
      <c r="E16" s="14" t="s">
        <v>14</v>
      </c>
      <c r="F16" s="15">
        <v>0.72563457175925927</v>
      </c>
      <c r="G16" s="14" t="s">
        <v>15</v>
      </c>
      <c r="H16" s="16">
        <v>0.72592499999999993</v>
      </c>
      <c r="I16" s="16">
        <v>0.72641332175925921</v>
      </c>
      <c r="J16" s="17">
        <f t="shared" si="0"/>
        <v>4.8832175925928034E-4</v>
      </c>
      <c r="K16" s="32">
        <f t="shared" si="1"/>
        <v>3.5020833333332391E-4</v>
      </c>
      <c r="L16" s="35">
        <f t="shared" si="2"/>
        <v>3.4722222319594209E-8</v>
      </c>
      <c r="P16" s="4"/>
      <c r="U16" s="4"/>
      <c r="V16" s="4"/>
      <c r="W16" s="4"/>
      <c r="X16" s="4"/>
      <c r="Y16" s="4"/>
      <c r="Z16" s="4"/>
    </row>
    <row r="17" spans="1:26" ht="15.75" customHeight="1" x14ac:dyDescent="0.25">
      <c r="A17" s="4"/>
      <c r="B17" s="4"/>
      <c r="C17" s="4"/>
      <c r="D17" s="4"/>
      <c r="E17" s="4"/>
      <c r="F17" s="4"/>
      <c r="G17" s="4"/>
      <c r="H17" s="4"/>
      <c r="I17" s="4"/>
      <c r="J17" s="4"/>
      <c r="K17" s="4"/>
      <c r="P17" s="4"/>
      <c r="U17" s="4"/>
      <c r="V17" s="4"/>
      <c r="W17" s="4"/>
      <c r="X17" s="4"/>
      <c r="Y17" s="4"/>
      <c r="Z17" s="4"/>
    </row>
    <row r="18" spans="1:26" ht="15.75" customHeight="1" x14ac:dyDescent="0.25">
      <c r="A18" s="37" t="s">
        <v>33</v>
      </c>
      <c r="B18" s="38"/>
      <c r="C18" s="38"/>
      <c r="D18" s="38"/>
      <c r="E18" s="38"/>
      <c r="F18" s="38"/>
      <c r="G18" s="38"/>
      <c r="H18" s="38"/>
      <c r="I18" s="38"/>
      <c r="J18" s="38"/>
      <c r="K18" s="38"/>
      <c r="L18" s="39"/>
      <c r="P18" s="4"/>
      <c r="U18" s="4"/>
      <c r="V18" s="4"/>
      <c r="W18" s="4"/>
      <c r="X18" s="4"/>
      <c r="Y18" s="4"/>
      <c r="Z18" s="4"/>
    </row>
    <row r="19" spans="1:26" ht="15.75" customHeight="1" x14ac:dyDescent="0.3">
      <c r="A19" s="43" t="s">
        <v>34</v>
      </c>
      <c r="B19" s="44"/>
      <c r="C19" s="44"/>
      <c r="D19" s="36">
        <v>183812170600</v>
      </c>
      <c r="E19" s="40" t="s">
        <v>35</v>
      </c>
      <c r="F19" s="45"/>
      <c r="G19" s="45"/>
      <c r="H19" s="45"/>
      <c r="I19" s="45"/>
      <c r="J19" s="45"/>
      <c r="K19" s="45"/>
      <c r="L19" s="46"/>
      <c r="P19" s="4"/>
      <c r="U19" s="4"/>
      <c r="V19" s="4"/>
      <c r="W19" s="4"/>
      <c r="X19" s="4"/>
      <c r="Y19" s="4"/>
      <c r="Z19" s="4"/>
    </row>
    <row r="20" spans="1:26" ht="15.75" customHeight="1" x14ac:dyDescent="0.3">
      <c r="A20" s="43" t="s">
        <v>36</v>
      </c>
      <c r="B20" s="44"/>
      <c r="C20" s="44"/>
      <c r="D20" s="18">
        <f>D19/15</f>
        <v>12254144706.666666</v>
      </c>
      <c r="E20" s="40" t="s">
        <v>37</v>
      </c>
      <c r="F20" s="45"/>
      <c r="G20" s="45"/>
      <c r="H20" s="45"/>
      <c r="I20" s="45"/>
      <c r="J20" s="45"/>
      <c r="K20" s="45"/>
      <c r="L20" s="46"/>
      <c r="P20" s="4"/>
      <c r="U20" s="4"/>
      <c r="V20" s="4"/>
      <c r="W20" s="4"/>
      <c r="X20" s="4"/>
      <c r="Y20" s="4"/>
      <c r="Z20" s="4"/>
    </row>
    <row r="21" spans="1:26" ht="15.75" customHeight="1" x14ac:dyDescent="0.3">
      <c r="A21" s="43" t="s">
        <v>38</v>
      </c>
      <c r="B21" s="44"/>
      <c r="C21" s="44"/>
      <c r="D21" s="19">
        <f>D20/1000000</f>
        <v>12254.144706666666</v>
      </c>
      <c r="E21" s="40" t="s">
        <v>37</v>
      </c>
      <c r="F21" s="45"/>
      <c r="G21" s="45"/>
      <c r="H21" s="45"/>
      <c r="I21" s="45"/>
      <c r="J21" s="45"/>
      <c r="K21" s="45"/>
      <c r="L21" s="46"/>
      <c r="P21" s="4"/>
      <c r="U21" s="4"/>
      <c r="V21" s="4"/>
      <c r="W21" s="4"/>
      <c r="X21" s="4"/>
      <c r="Y21" s="4"/>
      <c r="Z21" s="4"/>
    </row>
    <row r="22" spans="1:26" ht="15.75" customHeight="1" x14ac:dyDescent="0.3">
      <c r="A22" s="43" t="s">
        <v>39</v>
      </c>
      <c r="B22" s="44"/>
      <c r="C22" s="44"/>
      <c r="D22" s="20">
        <f>AVERAGE(J2:J16)</f>
        <v>5.5985956790124047E-4</v>
      </c>
      <c r="E22" s="40" t="s">
        <v>40</v>
      </c>
      <c r="F22" s="45"/>
      <c r="G22" s="45"/>
      <c r="H22" s="45"/>
      <c r="I22" s="45"/>
      <c r="J22" s="45"/>
      <c r="K22" s="45"/>
      <c r="L22" s="46"/>
      <c r="M22" s="4"/>
      <c r="N22" s="4"/>
      <c r="O22" s="4"/>
      <c r="P22" s="4"/>
      <c r="Q22" s="4"/>
      <c r="R22" s="4"/>
      <c r="S22" s="4"/>
      <c r="T22" s="4"/>
      <c r="U22" s="4"/>
      <c r="V22" s="4"/>
      <c r="W22" s="4"/>
      <c r="X22" s="4"/>
      <c r="Y22" s="4"/>
      <c r="Z22" s="4"/>
    </row>
    <row r="23" spans="1:26" ht="15.75" customHeight="1" x14ac:dyDescent="0.3">
      <c r="A23" s="43" t="s">
        <v>41</v>
      </c>
      <c r="B23" s="44"/>
      <c r="C23" s="44"/>
      <c r="D23" s="20">
        <f>AVERAGE(K2:K16)</f>
        <v>8.6933950617284301E-4</v>
      </c>
      <c r="E23" s="40" t="s">
        <v>42</v>
      </c>
      <c r="F23" s="45"/>
      <c r="G23" s="45"/>
      <c r="H23" s="45"/>
      <c r="I23" s="45"/>
      <c r="J23" s="45"/>
      <c r="K23" s="45"/>
      <c r="L23" s="46"/>
      <c r="M23" s="21"/>
      <c r="N23" s="4"/>
      <c r="O23" s="4"/>
      <c r="P23" s="4"/>
      <c r="Q23" s="4"/>
      <c r="R23" s="4"/>
      <c r="S23" s="4"/>
      <c r="T23" s="4"/>
      <c r="U23" s="4"/>
      <c r="V23" s="4"/>
      <c r="W23" s="4"/>
      <c r="X23" s="4"/>
      <c r="Y23" s="4"/>
      <c r="Z23" s="4"/>
    </row>
    <row r="24" spans="1:26" ht="15.75" customHeight="1" x14ac:dyDescent="0.3">
      <c r="A24" s="58" t="s">
        <v>43</v>
      </c>
      <c r="B24" s="50"/>
      <c r="C24" s="50"/>
      <c r="D24" s="17">
        <f>AVERAGE(L2:L16)</f>
        <v>7.9629629629411156E-7</v>
      </c>
      <c r="E24" s="55" t="s">
        <v>44</v>
      </c>
      <c r="F24" s="50"/>
      <c r="G24" s="50"/>
      <c r="H24" s="50"/>
      <c r="I24" s="50"/>
      <c r="J24" s="50"/>
      <c r="K24" s="50"/>
      <c r="L24" s="51"/>
      <c r="M24" s="4"/>
      <c r="N24" s="4"/>
      <c r="O24" s="4"/>
      <c r="P24" s="4"/>
      <c r="Q24" s="4"/>
      <c r="R24" s="4"/>
      <c r="S24" s="4"/>
      <c r="T24" s="4"/>
      <c r="U24" s="4"/>
      <c r="V24" s="4"/>
      <c r="W24" s="4"/>
      <c r="X24" s="4"/>
      <c r="Y24" s="4"/>
      <c r="Z24" s="4"/>
    </row>
    <row r="25" spans="1:26" ht="15.75" customHeight="1" x14ac:dyDescent="0.3">
      <c r="D25" s="19"/>
      <c r="E25" s="4"/>
      <c r="J25" s="4"/>
      <c r="K25" s="4"/>
      <c r="L25" s="4"/>
      <c r="M25" s="4"/>
      <c r="N25" s="4"/>
      <c r="O25" s="4"/>
      <c r="P25" s="4"/>
      <c r="Q25" s="4"/>
      <c r="R25" s="4"/>
      <c r="S25" s="4"/>
      <c r="T25" s="4"/>
      <c r="U25" s="4"/>
      <c r="V25" s="4"/>
      <c r="W25" s="4"/>
      <c r="X25" s="4"/>
      <c r="Y25" s="4"/>
      <c r="Z25" s="4"/>
    </row>
    <row r="26" spans="1:26" ht="15.75" customHeight="1" x14ac:dyDescent="0.3">
      <c r="A26" s="37" t="s">
        <v>45</v>
      </c>
      <c r="B26" s="38"/>
      <c r="C26" s="38"/>
      <c r="D26" s="39"/>
      <c r="E26" s="4"/>
      <c r="F26" s="52" t="s">
        <v>46</v>
      </c>
      <c r="G26" s="53"/>
      <c r="H26" s="53"/>
      <c r="I26" s="53"/>
      <c r="J26" s="53"/>
      <c r="K26" s="53"/>
      <c r="L26" s="54"/>
      <c r="M26" s="4"/>
      <c r="N26" s="4"/>
      <c r="O26" s="4"/>
      <c r="P26" s="4"/>
      <c r="Q26" s="4"/>
      <c r="R26" s="4"/>
      <c r="S26" s="4"/>
      <c r="T26" s="4"/>
      <c r="U26" s="4"/>
      <c r="V26" s="4"/>
      <c r="W26" s="4"/>
      <c r="X26" s="4"/>
      <c r="Y26" s="4"/>
      <c r="Z26" s="4"/>
    </row>
    <row r="27" spans="1:26" ht="15.75" customHeight="1" x14ac:dyDescent="0.25">
      <c r="A27" s="47" t="s">
        <v>63</v>
      </c>
      <c r="B27" s="59"/>
      <c r="C27" s="59"/>
      <c r="D27" s="60"/>
      <c r="E27" s="4"/>
      <c r="F27" s="22" t="s">
        <v>0</v>
      </c>
      <c r="G27" s="40" t="s">
        <v>47</v>
      </c>
      <c r="H27" s="41"/>
      <c r="I27" s="41"/>
      <c r="J27" s="41"/>
      <c r="K27" s="41"/>
      <c r="L27" s="42"/>
      <c r="M27" s="4"/>
      <c r="N27" s="4"/>
      <c r="O27" s="4"/>
      <c r="P27" s="4"/>
      <c r="Q27" s="4"/>
      <c r="R27" s="4"/>
      <c r="S27" s="4"/>
      <c r="T27" s="4"/>
      <c r="U27" s="4"/>
      <c r="V27" s="4"/>
      <c r="W27" s="4"/>
      <c r="X27" s="4"/>
      <c r="Y27" s="4"/>
      <c r="Z27" s="4"/>
    </row>
    <row r="28" spans="1:26" ht="15.75" customHeight="1" x14ac:dyDescent="0.25">
      <c r="A28" s="61"/>
      <c r="B28" s="59"/>
      <c r="C28" s="59"/>
      <c r="D28" s="60"/>
      <c r="E28" s="4"/>
      <c r="F28" s="22" t="s">
        <v>1</v>
      </c>
      <c r="G28" s="40" t="s">
        <v>48</v>
      </c>
      <c r="H28" s="41"/>
      <c r="I28" s="41"/>
      <c r="J28" s="41"/>
      <c r="K28" s="41"/>
      <c r="L28" s="42"/>
      <c r="M28" s="4"/>
      <c r="N28" s="4"/>
      <c r="O28" s="4"/>
      <c r="P28" s="4"/>
      <c r="Q28" s="4"/>
      <c r="R28" s="4"/>
      <c r="S28" s="4"/>
      <c r="T28" s="4"/>
      <c r="U28" s="4"/>
      <c r="V28" s="4"/>
      <c r="W28" s="4"/>
      <c r="X28" s="4"/>
      <c r="Y28" s="4"/>
      <c r="Z28" s="4"/>
    </row>
    <row r="29" spans="1:26" ht="15.75" customHeight="1" x14ac:dyDescent="0.25">
      <c r="A29" s="61"/>
      <c r="B29" s="59"/>
      <c r="C29" s="59"/>
      <c r="D29" s="60"/>
      <c r="E29" s="4"/>
      <c r="F29" s="22" t="s">
        <v>2</v>
      </c>
      <c r="G29" s="40" t="s">
        <v>55</v>
      </c>
      <c r="H29" s="41"/>
      <c r="I29" s="41"/>
      <c r="J29" s="41"/>
      <c r="K29" s="41"/>
      <c r="L29" s="42"/>
      <c r="M29" s="4"/>
      <c r="N29" s="4"/>
      <c r="O29" s="4"/>
      <c r="P29" s="4"/>
      <c r="Q29" s="4"/>
      <c r="R29" s="4"/>
      <c r="S29" s="4"/>
      <c r="T29" s="4"/>
      <c r="U29" s="4"/>
      <c r="V29" s="4"/>
      <c r="W29" s="4"/>
      <c r="X29" s="4"/>
      <c r="Y29" s="4"/>
      <c r="Z29" s="4"/>
    </row>
    <row r="30" spans="1:26" ht="15.75" customHeight="1" x14ac:dyDescent="0.25">
      <c r="A30" s="61"/>
      <c r="B30" s="59"/>
      <c r="C30" s="59"/>
      <c r="D30" s="60"/>
      <c r="E30" s="4"/>
      <c r="F30" s="22" t="s">
        <v>3</v>
      </c>
      <c r="G30" s="40" t="s">
        <v>54</v>
      </c>
      <c r="H30" s="41"/>
      <c r="I30" s="41"/>
      <c r="J30" s="41"/>
      <c r="K30" s="41"/>
      <c r="L30" s="42"/>
      <c r="M30" s="4"/>
      <c r="N30" s="4"/>
      <c r="O30" s="4"/>
      <c r="P30" s="4"/>
      <c r="Q30" s="4"/>
      <c r="R30" s="4"/>
      <c r="S30" s="4"/>
      <c r="T30" s="4"/>
      <c r="U30" s="4"/>
      <c r="V30" s="4"/>
      <c r="W30" s="4"/>
      <c r="X30" s="4"/>
      <c r="Y30" s="4"/>
      <c r="Z30" s="4"/>
    </row>
    <row r="31" spans="1:26" ht="15.75" customHeight="1" x14ac:dyDescent="0.25">
      <c r="A31" s="61"/>
      <c r="B31" s="59"/>
      <c r="C31" s="59"/>
      <c r="D31" s="60"/>
      <c r="E31" s="4"/>
      <c r="F31" s="22" t="s">
        <v>4</v>
      </c>
      <c r="G31" s="40" t="s">
        <v>56</v>
      </c>
      <c r="H31" s="41"/>
      <c r="I31" s="41"/>
      <c r="J31" s="41"/>
      <c r="K31" s="41"/>
      <c r="L31" s="42"/>
      <c r="M31" s="4"/>
      <c r="N31" s="4"/>
      <c r="O31" s="4"/>
      <c r="P31" s="4"/>
      <c r="Q31" s="4"/>
      <c r="R31" s="4"/>
      <c r="S31" s="4"/>
      <c r="T31" s="4"/>
      <c r="U31" s="4"/>
      <c r="V31" s="4"/>
      <c r="W31" s="4"/>
      <c r="X31" s="4"/>
      <c r="Y31" s="4"/>
      <c r="Z31" s="4"/>
    </row>
    <row r="32" spans="1:26" ht="15.75" customHeight="1" x14ac:dyDescent="0.25">
      <c r="A32" s="23"/>
      <c r="B32" s="24" t="s">
        <v>49</v>
      </c>
      <c r="C32" s="24" t="s">
        <v>50</v>
      </c>
      <c r="D32" s="25" t="s">
        <v>51</v>
      </c>
      <c r="E32" s="4"/>
      <c r="F32" s="22" t="s">
        <v>6</v>
      </c>
      <c r="G32" s="40" t="s">
        <v>57</v>
      </c>
      <c r="H32" s="41"/>
      <c r="I32" s="41"/>
      <c r="J32" s="41"/>
      <c r="K32" s="41"/>
      <c r="L32" s="42"/>
      <c r="M32" s="4"/>
      <c r="N32" s="4"/>
      <c r="O32" s="4"/>
      <c r="P32" s="4"/>
      <c r="Q32" s="4"/>
      <c r="R32" s="4"/>
      <c r="S32" s="4"/>
      <c r="T32" s="4"/>
      <c r="U32" s="4"/>
      <c r="V32" s="4"/>
      <c r="W32" s="4"/>
      <c r="X32" s="4"/>
      <c r="Y32" s="4"/>
      <c r="Z32" s="4"/>
    </row>
    <row r="33" spans="1:26" ht="15.75" customHeight="1" x14ac:dyDescent="0.25">
      <c r="A33" s="22">
        <v>4</v>
      </c>
      <c r="B33" s="26"/>
      <c r="C33" s="26" t="s">
        <v>14</v>
      </c>
      <c r="D33" s="27">
        <f t="shared" ref="D33:D34" si="3">8</f>
        <v>8</v>
      </c>
      <c r="E33" s="4"/>
      <c r="F33" s="22" t="s">
        <v>52</v>
      </c>
      <c r="G33" s="40" t="s">
        <v>58</v>
      </c>
      <c r="H33" s="41"/>
      <c r="I33" s="41"/>
      <c r="J33" s="41"/>
      <c r="K33" s="41"/>
      <c r="L33" s="42"/>
      <c r="M33" s="4"/>
      <c r="N33" s="4"/>
      <c r="O33" s="4"/>
      <c r="P33" s="4"/>
      <c r="Q33" s="4"/>
      <c r="R33" s="4"/>
      <c r="S33" s="4"/>
      <c r="T33" s="4"/>
      <c r="U33" s="4"/>
      <c r="V33" s="4"/>
      <c r="W33" s="4"/>
      <c r="X33" s="4"/>
      <c r="Y33" s="4"/>
      <c r="Z33" s="4"/>
    </row>
    <row r="34" spans="1:26" ht="15.75" customHeight="1" x14ac:dyDescent="0.25">
      <c r="A34" s="22">
        <v>5</v>
      </c>
      <c r="B34" s="26">
        <v>5</v>
      </c>
      <c r="C34" s="26" t="s">
        <v>14</v>
      </c>
      <c r="D34" s="27">
        <f t="shared" si="3"/>
        <v>8</v>
      </c>
      <c r="E34" s="4"/>
      <c r="F34" s="22" t="s">
        <v>8</v>
      </c>
      <c r="G34" s="40" t="s">
        <v>59</v>
      </c>
      <c r="H34" s="41"/>
      <c r="I34" s="41"/>
      <c r="J34" s="41"/>
      <c r="K34" s="41"/>
      <c r="L34" s="42"/>
      <c r="M34" s="4"/>
      <c r="N34" s="4"/>
      <c r="O34" s="4"/>
      <c r="P34" s="4"/>
      <c r="Q34" s="4"/>
      <c r="R34" s="4"/>
      <c r="S34" s="4"/>
      <c r="T34" s="4"/>
      <c r="U34" s="4"/>
      <c r="V34" s="4"/>
      <c r="W34" s="4"/>
      <c r="X34" s="4"/>
      <c r="Y34" s="4"/>
      <c r="Z34" s="4"/>
    </row>
    <row r="35" spans="1:26" ht="15.75" customHeight="1" x14ac:dyDescent="0.25">
      <c r="A35" s="22">
        <v>6</v>
      </c>
      <c r="B35" s="26">
        <v>4.1399999999999997</v>
      </c>
      <c r="C35" s="26" t="s">
        <v>23</v>
      </c>
      <c r="D35" s="28">
        <v>0</v>
      </c>
      <c r="E35" s="4"/>
      <c r="F35" s="22" t="s">
        <v>9</v>
      </c>
      <c r="G35" s="40" t="s">
        <v>60</v>
      </c>
      <c r="H35" s="41"/>
      <c r="I35" s="41"/>
      <c r="J35" s="41"/>
      <c r="K35" s="41"/>
      <c r="L35" s="42"/>
      <c r="M35" s="4"/>
      <c r="N35" s="4"/>
      <c r="O35" s="4"/>
      <c r="P35" s="4"/>
      <c r="Q35" s="4"/>
      <c r="R35" s="4"/>
      <c r="S35" s="4"/>
      <c r="T35" s="4"/>
      <c r="U35" s="4"/>
      <c r="V35" s="4"/>
      <c r="W35" s="4"/>
      <c r="X35" s="4"/>
      <c r="Y35" s="4"/>
      <c r="Z35" s="4"/>
    </row>
    <row r="36" spans="1:26" ht="15.75" customHeight="1" x14ac:dyDescent="0.25">
      <c r="A36" s="22">
        <v>7</v>
      </c>
      <c r="B36" s="26">
        <v>4.1399999999999997</v>
      </c>
      <c r="C36" s="26" t="s">
        <v>14</v>
      </c>
      <c r="D36" s="27">
        <f t="shared" ref="D36:D38" si="4">8</f>
        <v>8</v>
      </c>
      <c r="E36" s="4"/>
      <c r="F36" s="22" t="s">
        <v>10</v>
      </c>
      <c r="G36" s="40" t="s">
        <v>61</v>
      </c>
      <c r="H36" s="41"/>
      <c r="I36" s="41"/>
      <c r="J36" s="41"/>
      <c r="K36" s="41"/>
      <c r="L36" s="42"/>
      <c r="M36" s="4"/>
      <c r="N36" s="4"/>
      <c r="O36" s="4"/>
      <c r="P36" s="4"/>
      <c r="Q36" s="4"/>
      <c r="R36" s="4"/>
      <c r="S36" s="4"/>
      <c r="T36" s="4"/>
      <c r="U36" s="4"/>
      <c r="V36" s="4"/>
      <c r="W36" s="4"/>
      <c r="X36" s="4"/>
      <c r="Y36" s="4"/>
      <c r="Z36" s="4"/>
    </row>
    <row r="37" spans="1:26" ht="15.75" customHeight="1" x14ac:dyDescent="0.25">
      <c r="A37" s="22">
        <v>8</v>
      </c>
      <c r="B37" s="26">
        <v>5</v>
      </c>
      <c r="C37" s="26" t="s">
        <v>14</v>
      </c>
      <c r="D37" s="27">
        <f t="shared" si="4"/>
        <v>8</v>
      </c>
      <c r="E37" s="4"/>
      <c r="F37" s="29" t="s">
        <v>11</v>
      </c>
      <c r="G37" s="55" t="s">
        <v>62</v>
      </c>
      <c r="H37" s="56"/>
      <c r="I37" s="56"/>
      <c r="J37" s="56"/>
      <c r="K37" s="56"/>
      <c r="L37" s="57"/>
      <c r="M37" s="4"/>
      <c r="N37" s="4"/>
      <c r="O37" s="4"/>
      <c r="P37" s="4"/>
      <c r="Q37" s="4"/>
      <c r="R37" s="4"/>
      <c r="S37" s="4"/>
      <c r="T37" s="4"/>
      <c r="U37" s="4"/>
      <c r="V37" s="4"/>
      <c r="W37" s="4"/>
      <c r="X37" s="4"/>
      <c r="Y37" s="4"/>
      <c r="Z37" s="4"/>
    </row>
    <row r="38" spans="1:26" ht="15.75" customHeight="1" x14ac:dyDescent="0.25">
      <c r="A38" s="22">
        <v>9</v>
      </c>
      <c r="B38" s="26">
        <v>5</v>
      </c>
      <c r="C38" s="26" t="s">
        <v>14</v>
      </c>
      <c r="D38" s="27">
        <f t="shared" si="4"/>
        <v>8</v>
      </c>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22">
        <v>10</v>
      </c>
      <c r="B39" s="26">
        <v>4.1399999999999997</v>
      </c>
      <c r="C39" s="26" t="s">
        <v>23</v>
      </c>
      <c r="D39" s="28">
        <v>0</v>
      </c>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22">
        <v>11</v>
      </c>
      <c r="B40" s="26">
        <v>4.1399999999999997</v>
      </c>
      <c r="C40" s="26" t="s">
        <v>14</v>
      </c>
      <c r="D40" s="28">
        <v>0</v>
      </c>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23"/>
      <c r="B41" s="30">
        <f>SUM(B33:B40)</f>
        <v>31.560000000000002</v>
      </c>
      <c r="C41" s="30"/>
      <c r="D41" s="27">
        <f>SUM(D33:D40)</f>
        <v>40</v>
      </c>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23"/>
      <c r="B42" s="30">
        <f>B41+D41</f>
        <v>71.56</v>
      </c>
      <c r="C42" s="26" t="s">
        <v>53</v>
      </c>
      <c r="D42" s="27"/>
      <c r="E42" s="4"/>
      <c r="F42" s="4"/>
      <c r="G42" s="4"/>
      <c r="H42" s="4"/>
      <c r="I42" s="4"/>
      <c r="J42" s="4"/>
      <c r="K42" s="4"/>
      <c r="L42" s="4"/>
      <c r="M42" s="4"/>
      <c r="N42" s="4"/>
      <c r="O42" s="4"/>
      <c r="P42" s="4"/>
      <c r="Q42" s="4"/>
      <c r="R42" s="4"/>
      <c r="S42" s="4"/>
      <c r="T42" s="4"/>
      <c r="U42" s="4"/>
      <c r="V42" s="4"/>
      <c r="W42" s="4"/>
      <c r="X42" s="4"/>
      <c r="Y42" s="4"/>
      <c r="Z42" s="4"/>
    </row>
    <row r="43" spans="1:26" ht="35.25" customHeight="1" x14ac:dyDescent="0.25">
      <c r="A43" s="47" t="s">
        <v>64</v>
      </c>
      <c r="B43" s="44"/>
      <c r="C43" s="44"/>
      <c r="D43" s="46"/>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8"/>
      <c r="B44" s="44"/>
      <c r="C44" s="44"/>
      <c r="D44" s="46"/>
      <c r="E44" s="4"/>
      <c r="F44" s="4"/>
      <c r="G44" s="4"/>
      <c r="H44" s="4"/>
      <c r="I44" s="4"/>
      <c r="J44" s="4"/>
      <c r="K44" s="4"/>
      <c r="L44" s="4"/>
      <c r="M44" s="4"/>
      <c r="N44" s="4"/>
      <c r="O44" s="4"/>
      <c r="P44" s="4"/>
      <c r="Q44" s="4"/>
      <c r="R44" s="4"/>
      <c r="S44" s="4"/>
      <c r="T44" s="4"/>
      <c r="U44" s="4"/>
      <c r="V44" s="4"/>
      <c r="W44" s="4"/>
      <c r="X44" s="4"/>
      <c r="Y44" s="4"/>
      <c r="Z44" s="4"/>
    </row>
    <row r="45" spans="1:26" ht="29.25" customHeight="1" x14ac:dyDescent="0.25">
      <c r="A45" s="48"/>
      <c r="B45" s="44"/>
      <c r="C45" s="44"/>
      <c r="D45" s="46"/>
      <c r="E45" s="4"/>
      <c r="F45" s="4"/>
      <c r="G45" s="4"/>
      <c r="H45" s="4"/>
      <c r="I45" s="4"/>
      <c r="J45" s="4"/>
      <c r="K45" s="4"/>
      <c r="L45" s="4"/>
      <c r="M45" s="4"/>
      <c r="N45" s="4"/>
      <c r="O45" s="4"/>
      <c r="P45" s="4"/>
      <c r="Q45" s="4"/>
      <c r="R45" s="4"/>
      <c r="S45" s="4"/>
      <c r="T45" s="4"/>
      <c r="U45" s="4"/>
      <c r="V45" s="4"/>
      <c r="W45" s="4"/>
      <c r="X45" s="4"/>
      <c r="Y45" s="4"/>
      <c r="Z45" s="4"/>
    </row>
    <row r="46" spans="1:26" ht="25.5" customHeight="1" x14ac:dyDescent="0.25">
      <c r="A46" s="49"/>
      <c r="B46" s="50"/>
      <c r="C46" s="50"/>
      <c r="D46" s="51"/>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M48" s="4"/>
      <c r="N48" s="4"/>
      <c r="O48" s="4"/>
      <c r="P48" s="4"/>
      <c r="Q48" s="4"/>
      <c r="R48" s="4"/>
      <c r="S48" s="4"/>
      <c r="T48" s="4"/>
      <c r="U48" s="4"/>
      <c r="V48" s="4"/>
      <c r="W48" s="4"/>
      <c r="X48" s="4"/>
      <c r="Y48" s="4"/>
      <c r="Z48" s="4"/>
    </row>
    <row r="49" spans="1:26" ht="15.75" customHeight="1" x14ac:dyDescent="0.25">
      <c r="M49" s="4"/>
      <c r="N49" s="4"/>
      <c r="O49" s="4"/>
      <c r="P49" s="4"/>
      <c r="Q49" s="4"/>
      <c r="R49" s="4"/>
      <c r="S49" s="4"/>
      <c r="T49" s="4"/>
      <c r="U49" s="4"/>
      <c r="V49" s="4"/>
      <c r="W49" s="4"/>
      <c r="X49" s="4"/>
      <c r="Y49" s="4"/>
      <c r="Z49" s="4"/>
    </row>
    <row r="50" spans="1:26" ht="15.75" customHeight="1" x14ac:dyDescent="0.25">
      <c r="M50" s="4"/>
      <c r="N50" s="4"/>
      <c r="O50" s="4"/>
      <c r="P50" s="4"/>
      <c r="Q50" s="4"/>
      <c r="R50" s="4"/>
      <c r="S50" s="4"/>
      <c r="T50" s="4"/>
      <c r="U50" s="4"/>
      <c r="V50" s="4"/>
      <c r="W50" s="4"/>
      <c r="X50" s="4"/>
      <c r="Y50" s="4"/>
      <c r="Z50" s="4"/>
    </row>
    <row r="51" spans="1:26" ht="15.75" customHeight="1" x14ac:dyDescent="0.25">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8">
    <mergeCell ref="A43:D46"/>
    <mergeCell ref="F26:L26"/>
    <mergeCell ref="G37:L37"/>
    <mergeCell ref="A24:C24"/>
    <mergeCell ref="E24:L24"/>
    <mergeCell ref="G31:L31"/>
    <mergeCell ref="G32:L32"/>
    <mergeCell ref="G33:L33"/>
    <mergeCell ref="G34:L34"/>
    <mergeCell ref="G35:L35"/>
    <mergeCell ref="G36:L36"/>
    <mergeCell ref="A26:D26"/>
    <mergeCell ref="A27:D31"/>
    <mergeCell ref="A18:L18"/>
    <mergeCell ref="G27:L27"/>
    <mergeCell ref="G28:L28"/>
    <mergeCell ref="G29:L29"/>
    <mergeCell ref="G30:L30"/>
    <mergeCell ref="A19:C19"/>
    <mergeCell ref="A20:C20"/>
    <mergeCell ref="A21:C21"/>
    <mergeCell ref="E19:L19"/>
    <mergeCell ref="E20:L20"/>
    <mergeCell ref="E21:L21"/>
    <mergeCell ref="A23:C23"/>
    <mergeCell ref="E22:L22"/>
    <mergeCell ref="E23:L23"/>
    <mergeCell ref="A22:C22"/>
  </mergeCells>
  <pageMargins left="0" right="0" top="0" bottom="0" header="0" footer="0"/>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Zeidan</dc:creator>
  <cp:lastModifiedBy>Tony Abou-Zeidan</cp:lastModifiedBy>
  <cp:lastPrinted>2022-04-12T00:54:24Z</cp:lastPrinted>
  <dcterms:created xsi:type="dcterms:W3CDTF">2022-04-11T23:37:27Z</dcterms:created>
  <dcterms:modified xsi:type="dcterms:W3CDTF">2022-04-12T01:13:11Z</dcterms:modified>
</cp:coreProperties>
</file>