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mc:AlternateContent xmlns:mc="http://schemas.openxmlformats.org/markup-compatibility/2006">
    <mc:Choice Requires="x15">
      <x15ac:absPath xmlns:x15ac="http://schemas.microsoft.com/office/spreadsheetml/2010/11/ac" url="C:\Users\star1\Desktop\star\학교\유한대학교\3학년\YuhanTRUST그님티\"/>
    </mc:Choice>
  </mc:AlternateContent>
  <xr:revisionPtr revIDLastSave="0" documentId="8_{4F80B6E2-E707-4692-8A30-BC85270B2F18}" xr6:coauthVersionLast="47" xr6:coauthVersionMax="47" xr10:uidLastSave="{00000000-0000-0000-0000-000000000000}"/>
  <bookViews>
    <workbookView xWindow="-120" yWindow="-120" windowWidth="38640" windowHeight="21120" xr2:uid="{00000000-000D-0000-FFFF-FFFF00000000}"/>
  </bookViews>
  <sheets>
    <sheet name="GanttChart" sheetId="9" r:id="rId1"/>
  </sheets>
  <definedNames>
    <definedName name="prevWBS" localSheetId="0">GanttChart!$A1048576</definedName>
    <definedName name="_xlnm.Print_Area" localSheetId="0">GanttChart!$A$1:$BM$36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1" i="9" l="1"/>
  <c r="H37" i="9"/>
  <c r="H39" i="9"/>
  <c r="H40" i="9"/>
  <c r="H42" i="9"/>
  <c r="H36" i="9"/>
  <c r="H27" i="9"/>
  <c r="H28" i="9"/>
  <c r="H29" i="9"/>
  <c r="H30" i="9"/>
  <c r="H31" i="9"/>
  <c r="H32" i="9"/>
  <c r="H33" i="9"/>
  <c r="H34" i="9"/>
  <c r="H26" i="9"/>
  <c r="H24" i="9"/>
  <c r="H21" i="9"/>
  <c r="H22" i="9"/>
  <c r="H20" i="9"/>
  <c r="A38" i="9"/>
  <c r="H17" i="9"/>
  <c r="A15" i="9"/>
  <c r="H12" i="9"/>
  <c r="H10" i="9"/>
  <c r="H11" i="9"/>
  <c r="H16" i="9"/>
  <c r="H14" i="9"/>
  <c r="H13" i="9"/>
  <c r="H18" i="9"/>
  <c r="H9" i="9"/>
  <c r="F8" i="9" l="1"/>
  <c r="H8" i="9" s="1"/>
  <c r="J6" i="9" l="1"/>
  <c r="J7" i="9" l="1"/>
  <c r="J4" i="9"/>
  <c r="A8" i="9"/>
  <c r="K6" i="9" l="1"/>
  <c r="L6" i="9" l="1"/>
  <c r="M6" i="9" l="1"/>
  <c r="N6" i="9" l="1"/>
  <c r="J5" i="9"/>
  <c r="O6" i="9" l="1"/>
  <c r="K7" i="9"/>
  <c r="P6" i="9" l="1"/>
  <c r="L7" i="9"/>
  <c r="Q6" i="9" l="1"/>
  <c r="M7" i="9"/>
  <c r="R6" i="9" l="1"/>
  <c r="N7" i="9"/>
  <c r="S6" i="9" l="1"/>
  <c r="O7" i="9"/>
  <c r="T6" i="9" l="1"/>
  <c r="P7" i="9"/>
  <c r="U6" i="9" l="1"/>
  <c r="Q7" i="9"/>
  <c r="Q5" i="9"/>
  <c r="Q4" i="9"/>
  <c r="V6" i="9" l="1"/>
  <c r="R7" i="9"/>
  <c r="W6" i="9" l="1"/>
  <c r="S7" i="9"/>
  <c r="X6" i="9" l="1"/>
  <c r="T7" i="9"/>
  <c r="Y6" i="9" l="1"/>
  <c r="U7" i="9"/>
  <c r="Z6" i="9" l="1"/>
  <c r="W7" i="9"/>
  <c r="V7" i="9"/>
  <c r="AA6" i="9" l="1"/>
  <c r="X5" i="9"/>
  <c r="X4" i="9"/>
  <c r="X7" i="9"/>
  <c r="AB6" i="9" l="1"/>
  <c r="Y7" i="9"/>
  <c r="AC6" i="9" l="1"/>
  <c r="Z7" i="9"/>
  <c r="AD6" i="9" l="1"/>
  <c r="AA7" i="9"/>
  <c r="AE6" i="9" l="1"/>
  <c r="AB7" i="9"/>
  <c r="AF6" i="9" l="1"/>
  <c r="AC7" i="9"/>
  <c r="AG6" i="9" l="1"/>
  <c r="AD7" i="9"/>
  <c r="AH6" i="9" l="1"/>
  <c r="AE4" i="9"/>
  <c r="AE7" i="9"/>
  <c r="AE5" i="9"/>
  <c r="AI6" i="9" l="1"/>
  <c r="AF7" i="9"/>
  <c r="AJ6" i="9" l="1"/>
  <c r="AG7" i="9"/>
  <c r="AK6" i="9" l="1"/>
  <c r="AH7" i="9"/>
  <c r="AL6" i="9" l="1"/>
  <c r="AI7" i="9"/>
  <c r="AM6" i="9" l="1"/>
  <c r="AJ7" i="9"/>
  <c r="AN6" i="9" l="1"/>
  <c r="AK7" i="9"/>
  <c r="AO6" i="9" l="1"/>
  <c r="AL7" i="9"/>
  <c r="AL5" i="9"/>
  <c r="AL4" i="9"/>
  <c r="AP6" i="9" l="1"/>
  <c r="AM7" i="9"/>
  <c r="AQ6" i="9" l="1"/>
  <c r="AN7" i="9"/>
  <c r="AR6" i="9" l="1"/>
  <c r="AO7" i="9"/>
  <c r="AS6" i="9" l="1"/>
  <c r="AP7" i="9"/>
  <c r="AT6" i="9" l="1"/>
  <c r="AQ7" i="9"/>
  <c r="AU6" i="9" l="1"/>
  <c r="AR7" i="9"/>
  <c r="AV6" i="9" l="1"/>
  <c r="AS7" i="9"/>
  <c r="AS5" i="9"/>
  <c r="AS4" i="9"/>
  <c r="AW6" i="9" l="1"/>
  <c r="AT7" i="9"/>
  <c r="AX6" i="9" l="1"/>
  <c r="AU7" i="9"/>
  <c r="AY6" i="9" l="1"/>
  <c r="AV7" i="9"/>
  <c r="AZ6" i="9" l="1"/>
  <c r="AW7" i="9"/>
  <c r="BA6" i="9" l="1"/>
  <c r="AX7" i="9"/>
  <c r="BB6" i="9" l="1"/>
  <c r="AY7" i="9"/>
  <c r="BC6" i="9" l="1"/>
  <c r="AZ5" i="9"/>
  <c r="AZ4" i="9"/>
  <c r="AZ7" i="9"/>
  <c r="BD6" i="9" l="1"/>
  <c r="BA7" i="9"/>
  <c r="BE6" i="9" l="1"/>
  <c r="BB7" i="9"/>
  <c r="BF6" i="9" l="1"/>
  <c r="BC7" i="9"/>
  <c r="BG6" i="9" l="1"/>
  <c r="BD7" i="9"/>
  <c r="BH6" i="9" l="1"/>
  <c r="BE7" i="9"/>
  <c r="BI6" i="9" l="1"/>
  <c r="BF7" i="9"/>
  <c r="BJ6" i="9" l="1"/>
  <c r="BG4" i="9"/>
  <c r="BG7" i="9"/>
  <c r="BG5" i="9"/>
  <c r="BK6" i="9" l="1"/>
  <c r="BH7" i="9"/>
  <c r="BL6" i="9" l="1"/>
  <c r="BI7" i="9"/>
  <c r="BM6" i="9" l="1"/>
  <c r="BJ7" i="9"/>
  <c r="BK7" i="9" l="1"/>
  <c r="BL7" i="9" l="1"/>
  <c r="BM7" i="9" l="1"/>
  <c r="A20" i="9" l="1"/>
  <c r="A22" i="9" s="1"/>
  <c r="A23" i="9" l="1"/>
  <c r="A24" i="9" s="1"/>
  <c r="A25" i="9" l="1"/>
  <c r="A26" i="9" s="1"/>
  <c r="A27" i="9" s="1"/>
  <c r="A28" i="9" s="1"/>
  <c r="A30" i="9" s="1"/>
  <c r="A31" i="9" s="1"/>
  <c r="A3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<sst xmlns="http://schemas.openxmlformats.org/spreadsheetml/2006/main" count="81" uniqueCount="64">
  <si>
    <t>WBS</t>
  </si>
  <si>
    <t>TASK</t>
  </si>
  <si>
    <t>LEAD</t>
  </si>
  <si>
    <t>START</t>
  </si>
  <si>
    <t>END</t>
  </si>
  <si>
    <t>% DONE</t>
  </si>
  <si>
    <t>WORK DAYS</t>
  </si>
  <si>
    <t>PREDECESSOR</t>
  </si>
  <si>
    <t xml:space="preserve">Project Start Date </t>
  </si>
  <si>
    <r>
      <rPr>
        <i/>
        <u/>
        <sz val="8"/>
        <color theme="0" tint="-0.34998626667073579"/>
        <rFont val="Arial"/>
        <family val="2"/>
      </rPr>
      <t>Gantt Chart Template</t>
    </r>
    <r>
      <rPr>
        <i/>
        <sz val="8"/>
        <color theme="0" tint="-0.34998626667073579"/>
        <rFont val="Arial"/>
        <family val="2"/>
      </rPr>
      <t xml:space="preserve"> © 2006-2025 by Vertex42.com.</t>
    </r>
  </si>
  <si>
    <r>
      <rPr>
        <b/>
        <sz val="16"/>
        <color theme="4" tint="-0.249977111117893"/>
        <rFont val="굴림"/>
        <family val="3"/>
        <charset val="129"/>
        <scheme val="major"/>
      </rPr>
      <t>YuhanTRUST그님티?</t>
    </r>
    <r>
      <rPr>
        <sz val="16"/>
        <color theme="4" tint="-0.249977111117893"/>
        <rFont val="굴림"/>
        <family val="1"/>
        <scheme val="major"/>
      </rPr>
      <t xml:space="preserve"> Project Schedule</t>
    </r>
    <phoneticPr fontId="3" type="noConversion"/>
  </si>
  <si>
    <t>팀명: Hambugi</t>
    <phoneticPr fontId="3" type="noConversion"/>
  </si>
  <si>
    <t>박한별</t>
    <phoneticPr fontId="3" type="noConversion"/>
  </si>
  <si>
    <t>요구사항 분석</t>
    <phoneticPr fontId="3" type="noConversion"/>
  </si>
  <si>
    <t>개요서 작성</t>
    <phoneticPr fontId="3" type="noConversion"/>
  </si>
  <si>
    <t>계획서 작성</t>
    <phoneticPr fontId="3" type="noConversion"/>
  </si>
  <si>
    <t>요구사항 정의서 작성</t>
    <phoneticPr fontId="3" type="noConversion"/>
  </si>
  <si>
    <t>1.3.1</t>
    <phoneticPr fontId="3" type="noConversion"/>
  </si>
  <si>
    <t>자료 수집</t>
    <phoneticPr fontId="3" type="noConversion"/>
  </si>
  <si>
    <t>프로그램 목록 수집</t>
    <phoneticPr fontId="3" type="noConversion"/>
  </si>
  <si>
    <t>프로그램 목록 작성</t>
    <phoneticPr fontId="3" type="noConversion"/>
  </si>
  <si>
    <t>메뉴 구조 정리</t>
    <phoneticPr fontId="3" type="noConversion"/>
  </si>
  <si>
    <t>김은비</t>
    <phoneticPr fontId="3" type="noConversion"/>
  </si>
  <si>
    <t>와이어프레임 설계</t>
    <phoneticPr fontId="3" type="noConversion"/>
  </si>
  <si>
    <t>김원정,
김은비</t>
    <phoneticPr fontId="3" type="noConversion"/>
  </si>
  <si>
    <t>윤나래,
김려원</t>
    <phoneticPr fontId="3" type="noConversion"/>
  </si>
  <si>
    <t>GoogleAPI 기능 테스트</t>
    <phoneticPr fontId="3" type="noConversion"/>
  </si>
  <si>
    <t>기획</t>
    <phoneticPr fontId="3" type="noConversion"/>
  </si>
  <si>
    <t>3.1.1</t>
    <phoneticPr fontId="3" type="noConversion"/>
  </si>
  <si>
    <t>UI 디자인</t>
    <phoneticPr fontId="3" type="noConversion"/>
  </si>
  <si>
    <t>데이터 설계</t>
    <phoneticPr fontId="3" type="noConversion"/>
  </si>
  <si>
    <t>화면 설계</t>
    <phoneticPr fontId="3" type="noConversion"/>
  </si>
  <si>
    <t>Google Sheets 구조 설계</t>
    <phoneticPr fontId="3" type="noConversion"/>
  </si>
  <si>
    <t>상세설계</t>
    <phoneticPr fontId="3" type="noConversion"/>
  </si>
  <si>
    <t>프로젝트 간트차트 제작
&amp; 관리</t>
    <phoneticPr fontId="3" type="noConversion"/>
  </si>
  <si>
    <t>김원정</t>
    <phoneticPr fontId="3" type="noConversion"/>
  </si>
  <si>
    <t>구현</t>
    <phoneticPr fontId="3" type="noConversion"/>
  </si>
  <si>
    <t>메인페이지 개발</t>
    <phoneticPr fontId="3" type="noConversion"/>
  </si>
  <si>
    <t>로그인, 세션 구현</t>
    <phoneticPr fontId="3" type="noConversion"/>
  </si>
  <si>
    <t>탈퇴 기능 구현</t>
    <phoneticPr fontId="3" type="noConversion"/>
  </si>
  <si>
    <t>튜토리얼 페이지 개발</t>
    <phoneticPr fontId="3" type="noConversion"/>
  </si>
  <si>
    <t>추천프로그램 페이지 개발</t>
    <phoneticPr fontId="3" type="noConversion"/>
  </si>
  <si>
    <t>5.3.1</t>
    <phoneticPr fontId="3" type="noConversion"/>
  </si>
  <si>
    <t>티어계산 및 표시 기능 구현</t>
    <phoneticPr fontId="3" type="noConversion"/>
  </si>
  <si>
    <t>윤나래</t>
    <phoneticPr fontId="3" type="noConversion"/>
  </si>
  <si>
    <t>점수입력,수정 페이지 개발</t>
    <phoneticPr fontId="3" type="noConversion"/>
  </si>
  <si>
    <t>김려원</t>
    <phoneticPr fontId="3" type="noConversion"/>
  </si>
  <si>
    <t>발표</t>
    <phoneticPr fontId="3" type="noConversion"/>
  </si>
  <si>
    <t>테스트</t>
    <phoneticPr fontId="3" type="noConversion"/>
  </si>
  <si>
    <t>홈페이지(설명페이지) 개발</t>
    <phoneticPr fontId="3" type="noConversion"/>
  </si>
  <si>
    <t>중간 발표</t>
    <phoneticPr fontId="3" type="noConversion"/>
  </si>
  <si>
    <t>7.1.1</t>
    <phoneticPr fontId="3" type="noConversion"/>
  </si>
  <si>
    <t>중간 발표 자료 준비</t>
    <phoneticPr fontId="3" type="noConversion"/>
  </si>
  <si>
    <t>김은비,
박한별</t>
    <phoneticPr fontId="3" type="noConversion"/>
  </si>
  <si>
    <t>최종 발표</t>
    <phoneticPr fontId="3" type="noConversion"/>
  </si>
  <si>
    <t>7.2.1</t>
    <phoneticPr fontId="3" type="noConversion"/>
  </si>
  <si>
    <t>최종 발표 자료 준비</t>
    <phoneticPr fontId="3" type="noConversion"/>
  </si>
  <si>
    <t>윤나래,
박한별</t>
    <phoneticPr fontId="3" type="noConversion"/>
  </si>
  <si>
    <t>기능 점검 및 오류 정리</t>
    <phoneticPr fontId="3" type="noConversion"/>
  </si>
  <si>
    <t>버그 수정</t>
    <phoneticPr fontId="3" type="noConversion"/>
  </si>
  <si>
    <t>김원정,
박한별,
윤나래</t>
    <phoneticPr fontId="3" type="noConversion"/>
  </si>
  <si>
    <t>이수 현황 페이지, 필터링 기능 구현</t>
    <phoneticPr fontId="3" type="noConversion"/>
  </si>
  <si>
    <t>김려원,
김은비</t>
    <phoneticPr fontId="3" type="noConversion"/>
  </si>
  <si>
    <t>D</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</si>
</sst>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
  </numFmts>
  <fonts count="51"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굴림"/>
      <family val="2"/>
      <scheme val="minor"/>
    </font>
    <font>
      <sz val="10"/>
      <name val="굴림"/>
      <family val="1"/>
      <scheme val="major"/>
    </font>
    <font>
      <sz val="11"/>
      <name val="굴림"/>
      <family val="1"/>
      <scheme val="major"/>
    </font>
    <font>
      <sz val="10"/>
      <name val="굴림"/>
      <family val="2"/>
      <scheme val="minor"/>
    </font>
    <font>
      <b/>
      <sz val="11"/>
      <name val="굴림"/>
      <family val="2"/>
      <scheme val="minor"/>
    </font>
    <font>
      <sz val="9"/>
      <color rgb="FF000000"/>
      <name val="굴림"/>
      <family val="2"/>
      <scheme val="minor"/>
    </font>
    <font>
      <sz val="11"/>
      <name val="굴림"/>
      <family val="2"/>
      <scheme val="minor"/>
    </font>
    <font>
      <sz val="14"/>
      <name val="굴림"/>
      <family val="2"/>
      <scheme val="minor"/>
    </font>
    <font>
      <sz val="14"/>
      <color rgb="FF000000"/>
      <name val="굴림"/>
      <family val="2"/>
      <scheme val="minor"/>
    </font>
    <font>
      <sz val="10"/>
      <name val="굴림"/>
      <family val="2"/>
      <scheme val="major"/>
    </font>
    <font>
      <b/>
      <sz val="9"/>
      <name val="굴림"/>
      <family val="2"/>
      <scheme val="major"/>
    </font>
    <font>
      <b/>
      <sz val="8"/>
      <name val="굴림"/>
      <family val="2"/>
      <scheme val="major"/>
    </font>
    <font>
      <sz val="16"/>
      <color theme="4" tint="-0.249977111117893"/>
      <name val="굴림"/>
      <family val="1"/>
      <scheme val="major"/>
    </font>
    <font>
      <i/>
      <sz val="8"/>
      <color theme="0" tint="-0.34998626667073579"/>
      <name val="Arial"/>
      <family val="2"/>
    </font>
    <font>
      <i/>
      <u/>
      <sz val="8"/>
      <color theme="0" tint="-0.34998626667073579"/>
      <name val="Arial"/>
      <family val="2"/>
    </font>
    <font>
      <b/>
      <sz val="16"/>
      <color theme="4" tint="-0.249977111117893"/>
      <name val="굴림"/>
      <family val="3"/>
      <charset val="129"/>
      <scheme val="major"/>
    </font>
    <font>
      <sz val="16"/>
      <color theme="4" tint="-0.249977111117893"/>
      <name val="굴림"/>
      <family val="3"/>
      <charset val="129"/>
      <scheme val="major"/>
    </font>
    <font>
      <sz val="9"/>
      <color theme="1"/>
      <name val="굴림"/>
      <family val="3"/>
      <charset val="129"/>
      <scheme val="minor"/>
    </font>
    <font>
      <sz val="9"/>
      <name val="굴림"/>
      <family val="3"/>
      <charset val="129"/>
      <scheme val="minor"/>
    </font>
    <font>
      <sz val="9"/>
      <color rgb="FF000000"/>
      <name val="굴림"/>
      <family val="3"/>
      <charset val="129"/>
      <scheme val="minor"/>
    </font>
    <font>
      <sz val="14"/>
      <name val="굴림"/>
      <family val="3"/>
      <charset val="129"/>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4">
    <xf numFmtId="0" fontId="0" fillId="0" borderId="0" xfId="0"/>
    <xf numFmtId="0" fontId="0" fillId="20" borderId="0" xfId="0" applyFill="1"/>
    <xf numFmtId="0" fontId="1" fillId="0" borderId="0" xfId="0" applyFont="1"/>
    <xf numFmtId="0" fontId="7" fillId="0" borderId="0" xfId="0" applyFo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Font="1" applyAlignment="1" applyProtection="1">
      <alignment vertical="center"/>
      <protection locked="0"/>
    </xf>
    <xf numFmtId="0" fontId="31" fillId="0" borderId="0" xfId="0" applyFont="1"/>
    <xf numFmtId="0" fontId="32" fillId="0" borderId="0" xfId="0" applyFont="1" applyAlignment="1" applyProtection="1">
      <alignment vertical="center"/>
      <protection locked="0"/>
    </xf>
    <xf numFmtId="0" fontId="34" fillId="21" borderId="10" xfId="0" applyFont="1" applyFill="1" applyBorder="1" applyAlignment="1">
      <alignment horizontal="left" vertical="center"/>
    </xf>
    <xf numFmtId="0" fontId="34" fillId="21" borderId="10" xfId="0" applyFont="1" applyFill="1" applyBorder="1" applyAlignment="1">
      <alignment vertical="center"/>
    </xf>
    <xf numFmtId="0" fontId="30" fillId="21" borderId="10" xfId="0" applyFont="1" applyFill="1" applyBorder="1" applyAlignment="1">
      <alignment vertical="center"/>
    </xf>
    <xf numFmtId="0" fontId="30" fillId="21" borderId="10" xfId="0" applyFont="1" applyFill="1" applyBorder="1" applyAlignment="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lignment horizontal="center" vertical="center"/>
    </xf>
    <xf numFmtId="0" fontId="30" fillId="0" borderId="10" xfId="0" applyFont="1" applyBorder="1" applyAlignment="1">
      <alignment horizontal="left" vertical="center"/>
    </xf>
    <xf numFmtId="0" fontId="30" fillId="0" borderId="10" xfId="0" applyFont="1" applyBorder="1" applyAlignment="1">
      <alignment vertical="center"/>
    </xf>
    <xf numFmtId="1" fontId="35" fillId="23" borderId="11" xfId="0" applyNumberFormat="1" applyFont="1" applyFill="1" applyBorder="1" applyAlignment="1">
      <alignment horizontal="center" vertical="center"/>
    </xf>
    <xf numFmtId="9" fontId="35" fillId="23" borderId="11" xfId="40" applyFont="1" applyFill="1" applyBorder="1" applyAlignment="1" applyProtection="1">
      <alignment horizontal="center" vertical="center"/>
    </xf>
    <xf numFmtId="176" fontId="3" fillId="0" borderId="12" xfId="0" applyNumberFormat="1" applyFont="1" applyBorder="1" applyAlignment="1">
      <alignment horizontal="center" vertical="center" shrinkToFit="1"/>
    </xf>
    <xf numFmtId="0" fontId="34" fillId="21" borderId="13" xfId="0" applyFont="1" applyFill="1" applyBorder="1" applyAlignment="1">
      <alignment horizontal="left" vertical="center"/>
    </xf>
    <xf numFmtId="0" fontId="34" fillId="21" borderId="13" xfId="0" applyFont="1" applyFill="1" applyBorder="1" applyAlignment="1">
      <alignment vertical="center"/>
    </xf>
    <xf numFmtId="0" fontId="30" fillId="21" borderId="13" xfId="0" applyFont="1" applyFill="1" applyBorder="1" applyAlignment="1">
      <alignment vertical="center"/>
    </xf>
    <xf numFmtId="0" fontId="30" fillId="21" borderId="13" xfId="0" applyFont="1" applyFill="1" applyBorder="1" applyAlignment="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lignment horizontal="center" vertical="center"/>
    </xf>
    <xf numFmtId="176" fontId="3" fillId="0" borderId="14" xfId="0" applyNumberFormat="1" applyFont="1" applyBorder="1" applyAlignment="1">
      <alignment horizontal="center" vertical="center" shrinkToFit="1"/>
    </xf>
    <xf numFmtId="176" fontId="3" fillId="0" borderId="15" xfId="0" applyNumberFormat="1" applyFont="1" applyBorder="1" applyAlignment="1">
      <alignment horizontal="center" vertical="center" shrinkToFit="1"/>
    </xf>
    <xf numFmtId="1" fontId="37" fillId="21" borderId="13" xfId="0" applyNumberFormat="1" applyFont="1" applyFill="1" applyBorder="1" applyAlignment="1">
      <alignment horizontal="center" vertical="center"/>
    </xf>
    <xf numFmtId="1" fontId="38" fillId="0" borderId="11" xfId="0" applyNumberFormat="1" applyFont="1" applyBorder="1" applyAlignment="1">
      <alignment horizontal="center" vertical="center"/>
    </xf>
    <xf numFmtId="1" fontId="37" fillId="21" borderId="10" xfId="0" applyNumberFormat="1" applyFont="1" applyFill="1" applyBorder="1" applyAlignment="1">
      <alignment horizontal="center" vertical="center"/>
    </xf>
    <xf numFmtId="0" fontId="30" fillId="21" borderId="13" xfId="0" applyFont="1" applyFill="1" applyBorder="1" applyAlignment="1">
      <alignment horizontal="left" vertical="center"/>
    </xf>
    <xf numFmtId="9" fontId="30" fillId="0" borderId="10" xfId="0" applyNumberFormat="1" applyFont="1" applyBorder="1" applyAlignment="1">
      <alignment horizontal="left" vertical="center"/>
    </xf>
    <xf numFmtId="0" fontId="30" fillId="21" borderId="10" xfId="0" applyFont="1" applyFill="1" applyBorder="1" applyAlignment="1">
      <alignment horizontal="left" vertical="center"/>
    </xf>
    <xf numFmtId="0" fontId="39" fillId="0" borderId="0" xfId="0" applyFont="1"/>
    <xf numFmtId="0" fontId="39" fillId="0" borderId="0" xfId="0" applyFont="1" applyAlignment="1">
      <alignment horizontal="right" vertical="center"/>
    </xf>
    <xf numFmtId="0" fontId="40" fillId="0" borderId="16" xfId="0" applyFont="1" applyBorder="1" applyAlignment="1">
      <alignment horizontal="left" vertical="center"/>
    </xf>
    <xf numFmtId="0" fontId="40" fillId="0" borderId="16" xfId="0" applyFont="1" applyBorder="1" applyAlignment="1">
      <alignment horizontal="center" vertical="center" wrapText="1"/>
    </xf>
    <xf numFmtId="0" fontId="41" fillId="0" borderId="16" xfId="0" applyFont="1" applyBorder="1" applyAlignment="1">
      <alignment horizontal="center" vertical="center" wrapText="1"/>
    </xf>
    <xf numFmtId="0" fontId="30" fillId="0" borderId="17" xfId="0" applyFont="1" applyBorder="1" applyAlignment="1">
      <alignment horizontal="center" vertical="center" shrinkToFit="1"/>
    </xf>
    <xf numFmtId="0" fontId="30" fillId="0" borderId="18" xfId="0" applyFont="1" applyBorder="1" applyAlignment="1">
      <alignment horizontal="center" vertical="center" shrinkToFit="1"/>
    </xf>
    <xf numFmtId="0" fontId="30" fillId="0" borderId="19" xfId="0" applyFont="1" applyBorder="1" applyAlignment="1">
      <alignment horizontal="center" vertical="center" shrinkToFit="1"/>
    </xf>
    <xf numFmtId="0" fontId="30" fillId="0" borderId="10" xfId="0" applyFont="1" applyBorder="1" applyAlignment="1">
      <alignment vertical="center" wrapText="1"/>
    </xf>
    <xf numFmtId="0" fontId="35" fillId="0" borderId="11" xfId="0" applyFont="1" applyBorder="1" applyAlignment="1">
      <alignment horizontal="center" vertical="center"/>
    </xf>
    <xf numFmtId="0" fontId="33" fillId="0" borderId="20" xfId="0" applyFont="1" applyBorder="1" applyAlignment="1" applyProtection="1">
      <alignment horizontal="center" vertical="center"/>
      <protection locked="0"/>
    </xf>
    <xf numFmtId="0" fontId="1" fillId="0" borderId="0" xfId="0" applyFont="1" applyAlignment="1">
      <alignment horizontal="right" vertical="center"/>
    </xf>
    <xf numFmtId="0" fontId="46" fillId="0" borderId="0" xfId="0" applyFont="1" applyAlignment="1" applyProtection="1">
      <alignment vertical="center"/>
      <protection locked="0"/>
    </xf>
    <xf numFmtId="14" fontId="35" fillId="22" borderId="11" xfId="0" applyNumberFormat="1" applyFont="1" applyFill="1" applyBorder="1" applyAlignment="1">
      <alignment horizontal="center" vertical="center"/>
    </xf>
    <xf numFmtId="14" fontId="6" fillId="0" borderId="0" xfId="0" applyNumberFormat="1" applyFont="1" applyAlignment="1" applyProtection="1">
      <alignment vertical="center"/>
      <protection locked="0"/>
    </xf>
    <xf numFmtId="14" fontId="8" fillId="0" borderId="0" xfId="0" applyNumberFormat="1" applyFont="1" applyProtection="1">
      <protection locked="0"/>
    </xf>
    <xf numFmtId="14" fontId="0" fillId="0" borderId="0" xfId="0" applyNumberFormat="1"/>
    <xf numFmtId="14" fontId="39" fillId="0" borderId="0" xfId="0" applyNumberFormat="1" applyFont="1"/>
    <xf numFmtId="14" fontId="31" fillId="0" borderId="0" xfId="0" applyNumberFormat="1" applyFont="1"/>
    <xf numFmtId="14" fontId="40" fillId="0" borderId="16" xfId="0" applyNumberFormat="1" applyFont="1" applyBorder="1" applyAlignment="1">
      <alignment horizontal="center" vertical="center"/>
    </xf>
    <xf numFmtId="14" fontId="30" fillId="21" borderId="13" xfId="0" applyNumberFormat="1" applyFont="1" applyFill="1" applyBorder="1" applyAlignment="1">
      <alignment horizontal="center" vertical="center"/>
    </xf>
    <xf numFmtId="14" fontId="35" fillId="0" borderId="11" xfId="0" applyNumberFormat="1" applyFont="1" applyBorder="1" applyAlignment="1">
      <alignment horizontal="center" vertical="center"/>
    </xf>
    <xf numFmtId="14" fontId="30" fillId="21" borderId="10" xfId="0" applyNumberFormat="1" applyFont="1" applyFill="1" applyBorder="1" applyAlignment="1">
      <alignment horizontal="center" vertical="center"/>
    </xf>
    <xf numFmtId="14" fontId="30" fillId="21" borderId="13" xfId="0" applyNumberFormat="1" applyFont="1" applyFill="1" applyBorder="1" applyAlignment="1">
      <alignment horizontal="right" vertical="center"/>
    </xf>
    <xf numFmtId="14" fontId="39" fillId="0" borderId="0" xfId="0" applyNumberFormat="1" applyFont="1" applyAlignment="1">
      <alignment horizontal="right" vertical="center"/>
    </xf>
    <xf numFmtId="0" fontId="47" fillId="0" borderId="10" xfId="0" applyFont="1" applyBorder="1" applyAlignment="1">
      <alignment vertical="center" wrapText="1"/>
    </xf>
    <xf numFmtId="0" fontId="35" fillId="0" borderId="0" xfId="0" applyFont="1" applyAlignment="1">
      <alignment horizontal="center" vertical="center"/>
    </xf>
    <xf numFmtId="14" fontId="35" fillId="0" borderId="0" xfId="0" applyNumberFormat="1" applyFont="1" applyAlignment="1">
      <alignment horizontal="center" vertical="center"/>
    </xf>
    <xf numFmtId="1" fontId="38" fillId="0" borderId="0" xfId="0" applyNumberFormat="1" applyFont="1" applyAlignment="1">
      <alignment horizontal="center" vertical="center"/>
    </xf>
    <xf numFmtId="0" fontId="48" fillId="0" borderId="10" xfId="0" applyFont="1" applyBorder="1" applyAlignment="1">
      <alignment vertical="center"/>
    </xf>
    <xf numFmtId="0" fontId="48" fillId="21" borderId="10" xfId="0" applyFont="1" applyFill="1" applyBorder="1" applyAlignment="1">
      <alignment vertical="center"/>
    </xf>
    <xf numFmtId="0" fontId="48" fillId="0" borderId="10" xfId="0" applyFont="1" applyBorder="1" applyAlignment="1">
      <alignment horizontal="left" vertical="center"/>
    </xf>
    <xf numFmtId="0" fontId="48" fillId="0" borderId="10" xfId="0" applyFont="1" applyBorder="1" applyAlignment="1">
      <alignment horizontal="center" vertical="center"/>
    </xf>
    <xf numFmtId="14" fontId="48" fillId="0" borderId="10" xfId="0" applyNumberFormat="1" applyFont="1" applyBorder="1" applyAlignment="1">
      <alignment horizontal="center" vertical="center"/>
    </xf>
    <xf numFmtId="1" fontId="49" fillId="23" borderId="11" xfId="0" applyNumberFormat="1" applyFont="1" applyFill="1" applyBorder="1" applyAlignment="1">
      <alignment horizontal="center" vertical="center"/>
    </xf>
    <xf numFmtId="1" fontId="50" fillId="0" borderId="10" xfId="0" applyNumberFormat="1" applyFont="1" applyBorder="1" applyAlignment="1">
      <alignment horizontal="center" vertical="center"/>
    </xf>
    <xf numFmtId="0" fontId="48" fillId="0" borderId="0" xfId="0" applyFont="1" applyAlignment="1">
      <alignment vertical="center"/>
    </xf>
    <xf numFmtId="0" fontId="48" fillId="0" borderId="10" xfId="0" applyFont="1" applyBorder="1" applyAlignment="1">
      <alignment vertical="center" wrapText="1"/>
    </xf>
    <xf numFmtId="1" fontId="35" fillId="21" borderId="11" xfId="0" applyNumberFormat="1" applyFont="1" applyFill="1" applyBorder="1" applyAlignment="1">
      <alignment horizontal="center" vertical="center"/>
    </xf>
    <xf numFmtId="14" fontId="48" fillId="23" borderId="10" xfId="0" applyNumberFormat="1" applyFont="1" applyFill="1" applyBorder="1" applyAlignment="1">
      <alignment horizontal="center" vertical="center"/>
    </xf>
    <xf numFmtId="9" fontId="48" fillId="23" borderId="10" xfId="40" applyFont="1" applyFill="1" applyBorder="1" applyAlignment="1" applyProtection="1">
      <alignment horizontal="center" vertical="center"/>
    </xf>
    <xf numFmtId="14" fontId="33" fillId="0" borderId="0" xfId="0" applyNumberFormat="1" applyFont="1" applyAlignment="1" applyProtection="1">
      <alignment horizontal="center" vertical="center" shrinkToFit="1"/>
      <protection locked="0"/>
    </xf>
    <xf numFmtId="14" fontId="35" fillId="22" borderId="0" xfId="0" applyNumberFormat="1" applyFont="1" applyFill="1" applyAlignment="1">
      <alignment horizontal="center" vertical="center"/>
    </xf>
    <xf numFmtId="0" fontId="43" fillId="0" borderId="0" xfId="34" applyFont="1" applyBorder="1" applyAlignment="1" applyProtection="1">
      <alignment horizontal="left" vertical="center"/>
    </xf>
    <xf numFmtId="0" fontId="36" fillId="0" borderId="14" xfId="0" applyFont="1" applyBorder="1" applyAlignment="1">
      <alignment horizontal="center" vertical="center"/>
    </xf>
    <xf numFmtId="0" fontId="36" fillId="0" borderId="12" xfId="0" applyFont="1" applyBorder="1" applyAlignment="1">
      <alignment horizontal="center" vertical="center"/>
    </xf>
    <xf numFmtId="0" fontId="36" fillId="0" borderId="15" xfId="0" applyFont="1" applyBorder="1" applyAlignment="1">
      <alignment horizontal="center" vertical="center"/>
    </xf>
    <xf numFmtId="14" fontId="33" fillId="0" borderId="14" xfId="0" applyNumberFormat="1" applyFont="1" applyBorder="1" applyAlignment="1">
      <alignment horizontal="center" vertical="center"/>
    </xf>
    <xf numFmtId="14" fontId="33" fillId="0" borderId="12" xfId="0" applyNumberFormat="1" applyFont="1" applyBorder="1" applyAlignment="1">
      <alignment horizontal="center" vertical="center"/>
    </xf>
    <xf numFmtId="14" fontId="33" fillId="0" borderId="15" xfId="0" applyNumberFormat="1" applyFont="1" applyBorder="1" applyAlignment="1">
      <alignment horizontal="center" vertical="center"/>
    </xf>
  </cellXfs>
  <cellStyles count="44">
    <cellStyle name="20% - 강조색1" xfId="1" builtinId="30" customBuiltin="1"/>
    <cellStyle name="20% - 강조색2" xfId="2" builtinId="34" customBuiltin="1"/>
    <cellStyle name="20% - 강조색3" xfId="3" builtinId="38" customBuiltin="1"/>
    <cellStyle name="20% - 강조색4" xfId="4" builtinId="42" customBuiltin="1"/>
    <cellStyle name="20% - 강조색5" xfId="5" builtinId="46" customBuiltin="1"/>
    <cellStyle name="20% - 강조색6" xfId="6" builtinId="50" customBuiltin="1"/>
    <cellStyle name="40% - 강조색1" xfId="7" builtinId="31" customBuiltin="1"/>
    <cellStyle name="40% - 강조색2" xfId="8" builtinId="35" customBuiltin="1"/>
    <cellStyle name="40% - 강조색3" xfId="9" builtinId="39" customBuiltin="1"/>
    <cellStyle name="40% - 강조색4" xfId="10" builtinId="43" customBuiltin="1"/>
    <cellStyle name="40% - 강조색5" xfId="11" builtinId="47" customBuiltin="1"/>
    <cellStyle name="40% - 강조색6" xfId="12" builtinId="51" customBuiltin="1"/>
    <cellStyle name="60% - 강조색1" xfId="13" builtinId="32" customBuiltin="1"/>
    <cellStyle name="60% - 강조색2" xfId="14" builtinId="36" customBuiltin="1"/>
    <cellStyle name="60% - 강조색3" xfId="15" builtinId="40" customBuiltin="1"/>
    <cellStyle name="60% - 강조색4" xfId="16" builtinId="44" customBuiltin="1"/>
    <cellStyle name="60% - 강조색5" xfId="17" builtinId="48" customBuiltin="1"/>
    <cellStyle name="60% - 강조색6" xfId="18" builtinId="52" customBuiltin="1"/>
    <cellStyle name="강조색1" xfId="19" builtinId="29" customBuiltin="1"/>
    <cellStyle name="강조색2" xfId="20" builtinId="33" customBuiltin="1"/>
    <cellStyle name="강조색3" xfId="21" builtinId="37" customBuiltin="1"/>
    <cellStyle name="강조색4" xfId="22" builtinId="41" customBuiltin="1"/>
    <cellStyle name="강조색5" xfId="23" builtinId="45" customBuiltin="1"/>
    <cellStyle name="강조색6" xfId="24" builtinId="49" customBuiltin="1"/>
    <cellStyle name="경고문" xfId="43" builtinId="11" customBuiltin="1"/>
    <cellStyle name="계산" xfId="26" builtinId="22" customBuiltin="1"/>
    <cellStyle name="나쁨" xfId="25" builtinId="27" customBuiltin="1"/>
    <cellStyle name="메모" xfId="38" builtinId="10" customBuiltin="1"/>
    <cellStyle name="백분율" xfId="40" builtinId="5"/>
    <cellStyle name="보통" xfId="37" builtinId="28" customBuiltin="1"/>
    <cellStyle name="설명 텍스트" xfId="28" builtinId="53" customBuiltin="1"/>
    <cellStyle name="셀 확인" xfId="27" builtinId="23" customBuiltin="1"/>
    <cellStyle name="연결된 셀" xfId="36" builtinId="24" customBuiltin="1"/>
    <cellStyle name="요약" xfId="42" builtinId="25" customBuiltin="1"/>
    <cellStyle name="입력" xfId="35" builtinId="20" customBuiltin="1"/>
    <cellStyle name="제목" xfId="41" builtinId="15" customBuiltin="1"/>
    <cellStyle name="제목 1" xfId="30" builtinId="16" customBuiltin="1"/>
    <cellStyle name="제목 2" xfId="31" builtinId="17" customBuiltin="1"/>
    <cellStyle name="제목 3" xfId="32" builtinId="18" customBuiltin="1"/>
    <cellStyle name="제목 4" xfId="33" builtinId="19" customBuiltin="1"/>
    <cellStyle name="좋음" xfId="29" builtinId="26" customBuiltin="1"/>
    <cellStyle name="출력" xfId="39" builtinId="21" customBuiltin="1"/>
    <cellStyle name="표준" xfId="0" builtinId="0"/>
    <cellStyle name="하이퍼링크" xfId="34" builtinId="8"/>
  </cellStyles>
  <dxfs count="9">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G$4" horiz="1" max="100" min="1" page="0" val="5"/>
</file>

<file path=xl/drawings/drawing1.xml><?xml version="1.0" encoding="utf-8"?>
<xdr:wsDr xmlns:xdr="http://schemas.openxmlformats.org/drawingml/2006/spreadsheetDrawing" xmlns:a="http://schemas.openxmlformats.org/drawingml/2006/main">
  <xdr:twoCellAnchor editAs="absolute">
    <xdr:from>
      <xdr:col>8</xdr:col>
      <xdr:colOff>40999</xdr:colOff>
      <xdr:row>5</xdr:row>
      <xdr:rowOff>142875</xdr:rowOff>
    </xdr:from>
    <xdr:to>
      <xdr:col>29</xdr:col>
      <xdr:colOff>97054</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95250</xdr:colOff>
          <xdr:row>1</xdr:row>
          <xdr:rowOff>123825</xdr:rowOff>
        </xdr:from>
        <xdr:to>
          <xdr:col>26</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editAs="absolute">
    <xdr:from>
      <xdr:col>9</xdr:col>
      <xdr:colOff>57150</xdr:colOff>
      <xdr:row>4</xdr:row>
      <xdr:rowOff>123825</xdr:rowOff>
    </xdr:from>
    <xdr:to>
      <xdr:col>22</xdr:col>
      <xdr:colOff>57150</xdr:colOff>
      <xdr:row>8</xdr:row>
      <xdr:rowOff>0</xdr:rowOff>
    </xdr:to>
    <xdr:sp macro="" textlink="">
      <xdr:nvSpPr>
        <xdr:cNvPr id="8237" name="Text Box 45" hidden="1">
          <a:extLst>
            <a:ext uri="{FF2B5EF4-FFF2-40B4-BE49-F238E27FC236}">
              <a16:creationId xmlns:a16="http://schemas.microsoft.com/office/drawing/2014/main" id="{1FE3BB56-2245-EDDC-1926-795C444439ED}"/>
            </a:ext>
          </a:extLst>
        </xdr:cNvPr>
        <xdr:cNvSpPr txBox="1">
          <a:spLocks noChangeArrowheads="1"/>
        </xdr:cNvSpPr>
      </xdr:nvSpPr>
      <xdr:spPr bwMode="auto">
        <a:xfrm>
          <a:off x="5086350" y="1123950"/>
          <a:ext cx="2105025" cy="9048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outerShdw dist="35921" dir="2700000" algn="ctr" rotWithShape="0">
            <a:srgbClr val="51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R42"/>
  <sheetViews>
    <sheetView showGridLines="0" tabSelected="1" zoomScale="85" zoomScaleNormal="85" workbookViewId="0">
      <pane ySplit="7" topLeftCell="A8" activePane="bottomLeft" state="frozen"/>
      <selection pane="bottomLeft" activeCell="BX48" sqref="BX48"/>
    </sheetView>
  </sheetViews>
  <sheetFormatPr defaultColWidth="9.140625" defaultRowHeight="12.75" x14ac:dyDescent="0.2"/>
  <cols>
    <col min="1" max="1" width="6.85546875" customWidth="1"/>
    <col min="2" max="2" width="20.5703125" customWidth="1"/>
    <col min="3" max="3" width="7.7109375" customWidth="1"/>
    <col min="4" max="4" width="6.85546875" hidden="1" customWidth="1"/>
    <col min="5" max="6" width="12" style="50" customWidth="1"/>
    <col min="7" max="7" width="6.7109375" customWidth="1"/>
    <col min="8" max="8" width="7.7109375" bestFit="1" customWidth="1"/>
    <col min="9" max="9" width="1.85546875" customWidth="1"/>
    <col min="10" max="65" width="2.42578125" customWidth="1"/>
  </cols>
  <sheetData>
    <row r="1" spans="1:70" ht="30" customHeight="1" x14ac:dyDescent="0.2">
      <c r="A1" s="46" t="s">
        <v>10</v>
      </c>
      <c r="B1" s="6"/>
      <c r="C1" s="6"/>
      <c r="D1" s="6"/>
      <c r="E1" s="48"/>
      <c r="F1" s="48"/>
      <c r="H1" s="45"/>
      <c r="J1" s="77" t="s">
        <v>9</v>
      </c>
      <c r="K1" s="77"/>
      <c r="L1" s="77"/>
      <c r="M1" s="77"/>
      <c r="N1" s="77"/>
      <c r="O1" s="77"/>
      <c r="P1" s="77"/>
      <c r="Q1" s="77"/>
      <c r="R1" s="77"/>
      <c r="S1" s="77"/>
      <c r="T1" s="77"/>
      <c r="U1" s="77"/>
      <c r="V1" s="77"/>
      <c r="W1" s="77"/>
      <c r="X1" s="77"/>
      <c r="Y1" s="77"/>
      <c r="Z1" s="77"/>
      <c r="AA1" s="77"/>
      <c r="AB1" s="77"/>
      <c r="AC1" s="77"/>
      <c r="AD1" s="77"/>
    </row>
    <row r="2" spans="1:70" ht="18" customHeight="1" x14ac:dyDescent="0.2">
      <c r="A2" s="8" t="s">
        <v>11</v>
      </c>
      <c r="B2" s="3"/>
      <c r="C2" s="3"/>
      <c r="D2" s="5"/>
      <c r="E2" s="49"/>
      <c r="F2" s="49"/>
      <c r="G2" s="1"/>
      <c r="BR2" s="2" t="s">
        <v>63</v>
      </c>
    </row>
    <row r="3" spans="1:70" ht="13.5" x14ac:dyDescent="0.2">
      <c r="A3" s="8"/>
      <c r="B3" s="2"/>
      <c r="G3" s="1"/>
      <c r="J3" s="4"/>
      <c r="K3" s="4"/>
      <c r="L3" s="4"/>
      <c r="M3" s="4"/>
      <c r="N3" s="4"/>
      <c r="O3" s="4"/>
      <c r="P3" s="4"/>
      <c r="Q3" s="4"/>
      <c r="R3" s="4"/>
      <c r="S3" s="4"/>
      <c r="T3" s="4"/>
      <c r="U3" s="4"/>
      <c r="V3" s="4"/>
      <c r="W3" s="4"/>
      <c r="X3" s="4"/>
      <c r="Y3" s="4"/>
      <c r="Z3" s="4"/>
    </row>
    <row r="4" spans="1:70" ht="17.25" customHeight="1" x14ac:dyDescent="0.2">
      <c r="A4" s="34"/>
      <c r="B4" s="35" t="s">
        <v>8</v>
      </c>
      <c r="C4" s="75">
        <v>45748</v>
      </c>
      <c r="D4" s="75"/>
      <c r="E4" s="75"/>
      <c r="F4" s="51"/>
      <c r="G4" s="44">
        <v>5</v>
      </c>
      <c r="H4" s="2"/>
      <c r="I4" s="7"/>
      <c r="J4" s="78" t="str">
        <f>"Week "&amp;(J6-($C$4-WEEKDAY($C$4,1)+2))/7+1</f>
        <v>Week 5</v>
      </c>
      <c r="K4" s="79"/>
      <c r="L4" s="79"/>
      <c r="M4" s="79"/>
      <c r="N4" s="79"/>
      <c r="O4" s="79"/>
      <c r="P4" s="80"/>
      <c r="Q4" s="78" t="str">
        <f>"Week "&amp;(Q6-($C$4-WEEKDAY($C$4,1)+2))/7+1</f>
        <v>Week 6</v>
      </c>
      <c r="R4" s="79"/>
      <c r="S4" s="79"/>
      <c r="T4" s="79"/>
      <c r="U4" s="79"/>
      <c r="V4" s="79"/>
      <c r="W4" s="80"/>
      <c r="X4" s="78" t="str">
        <f>"Week "&amp;(X6-($C$4-WEEKDAY($C$4,1)+2))/7+1</f>
        <v>Week 7</v>
      </c>
      <c r="Y4" s="79"/>
      <c r="Z4" s="79"/>
      <c r="AA4" s="79"/>
      <c r="AB4" s="79"/>
      <c r="AC4" s="79"/>
      <c r="AD4" s="80"/>
      <c r="AE4" s="78" t="str">
        <f>"Week "&amp;(AE6-($C$4-WEEKDAY($C$4,1)+2))/7+1</f>
        <v>Week 8</v>
      </c>
      <c r="AF4" s="79"/>
      <c r="AG4" s="79"/>
      <c r="AH4" s="79"/>
      <c r="AI4" s="79"/>
      <c r="AJ4" s="79"/>
      <c r="AK4" s="80"/>
      <c r="AL4" s="78" t="str">
        <f>"Week "&amp;(AL6-($C$4-WEEKDAY($C$4,1)+2))/7+1</f>
        <v>Week 9</v>
      </c>
      <c r="AM4" s="79"/>
      <c r="AN4" s="79"/>
      <c r="AO4" s="79"/>
      <c r="AP4" s="79"/>
      <c r="AQ4" s="79"/>
      <c r="AR4" s="80"/>
      <c r="AS4" s="78" t="str">
        <f>"Week "&amp;(AS6-($C$4-WEEKDAY($C$4,1)+2))/7+1</f>
        <v>Week 10</v>
      </c>
      <c r="AT4" s="79"/>
      <c r="AU4" s="79"/>
      <c r="AV4" s="79"/>
      <c r="AW4" s="79"/>
      <c r="AX4" s="79"/>
      <c r="AY4" s="80"/>
      <c r="AZ4" s="78" t="str">
        <f>"Week "&amp;(AZ6-($C$4-WEEKDAY($C$4,1)+2))/7+1</f>
        <v>Week 11</v>
      </c>
      <c r="BA4" s="79"/>
      <c r="BB4" s="79"/>
      <c r="BC4" s="79"/>
      <c r="BD4" s="79"/>
      <c r="BE4" s="79"/>
      <c r="BF4" s="80"/>
      <c r="BG4" s="78" t="str">
        <f>"Week "&amp;(BG6-($C$4-WEEKDAY($C$4,1)+2))/7+1</f>
        <v>Week 12</v>
      </c>
      <c r="BH4" s="79"/>
      <c r="BI4" s="79"/>
      <c r="BJ4" s="79"/>
      <c r="BK4" s="79"/>
      <c r="BL4" s="79"/>
      <c r="BM4" s="80"/>
    </row>
    <row r="5" spans="1:70" s="50" customFormat="1" ht="17.25" customHeight="1" x14ac:dyDescent="0.2">
      <c r="A5" s="51"/>
      <c r="B5" s="58"/>
      <c r="C5" s="75"/>
      <c r="D5" s="75"/>
      <c r="E5" s="75"/>
      <c r="F5" s="51"/>
      <c r="G5" s="51"/>
      <c r="H5" s="51"/>
      <c r="I5" s="52"/>
      <c r="J5" s="81">
        <f>J6</f>
        <v>45775</v>
      </c>
      <c r="K5" s="82"/>
      <c r="L5" s="82"/>
      <c r="M5" s="82"/>
      <c r="N5" s="82"/>
      <c r="O5" s="82"/>
      <c r="P5" s="83"/>
      <c r="Q5" s="81">
        <f>Q6</f>
        <v>45782</v>
      </c>
      <c r="R5" s="82"/>
      <c r="S5" s="82"/>
      <c r="T5" s="82"/>
      <c r="U5" s="82"/>
      <c r="V5" s="82"/>
      <c r="W5" s="83"/>
      <c r="X5" s="81">
        <f>X6</f>
        <v>45789</v>
      </c>
      <c r="Y5" s="82"/>
      <c r="Z5" s="82"/>
      <c r="AA5" s="82"/>
      <c r="AB5" s="82"/>
      <c r="AC5" s="82"/>
      <c r="AD5" s="83"/>
      <c r="AE5" s="81">
        <f>AE6</f>
        <v>45796</v>
      </c>
      <c r="AF5" s="82"/>
      <c r="AG5" s="82"/>
      <c r="AH5" s="82"/>
      <c r="AI5" s="82"/>
      <c r="AJ5" s="82"/>
      <c r="AK5" s="83"/>
      <c r="AL5" s="81">
        <f>AL6</f>
        <v>45803</v>
      </c>
      <c r="AM5" s="82"/>
      <c r="AN5" s="82"/>
      <c r="AO5" s="82"/>
      <c r="AP5" s="82"/>
      <c r="AQ5" s="82"/>
      <c r="AR5" s="83"/>
      <c r="AS5" s="81">
        <f>AS6</f>
        <v>45810</v>
      </c>
      <c r="AT5" s="82"/>
      <c r="AU5" s="82"/>
      <c r="AV5" s="82"/>
      <c r="AW5" s="82"/>
      <c r="AX5" s="82"/>
      <c r="AY5" s="83"/>
      <c r="AZ5" s="81">
        <f>AZ6</f>
        <v>45817</v>
      </c>
      <c r="BA5" s="82"/>
      <c r="BB5" s="82"/>
      <c r="BC5" s="82"/>
      <c r="BD5" s="82"/>
      <c r="BE5" s="82"/>
      <c r="BF5" s="83"/>
      <c r="BG5" s="81">
        <f>BG6</f>
        <v>45824</v>
      </c>
      <c r="BH5" s="82"/>
      <c r="BI5" s="82"/>
      <c r="BJ5" s="82"/>
      <c r="BK5" s="82"/>
      <c r="BL5" s="82"/>
      <c r="BM5" s="83"/>
    </row>
    <row r="6" spans="1:70" x14ac:dyDescent="0.2">
      <c r="A6" s="7"/>
      <c r="B6" s="7"/>
      <c r="C6" s="7"/>
      <c r="D6" s="7"/>
      <c r="E6" s="52"/>
      <c r="F6" s="52"/>
      <c r="G6" s="7"/>
      <c r="H6" s="7"/>
      <c r="I6" s="7"/>
      <c r="J6" s="26">
        <f>C4-WEEKDAY(C4,1)+2+7*(G4-1)</f>
        <v>45775</v>
      </c>
      <c r="K6" s="19">
        <f t="shared" ref="K6:AP6" si="0">J6+1</f>
        <v>45776</v>
      </c>
      <c r="L6" s="19">
        <f t="shared" si="0"/>
        <v>45777</v>
      </c>
      <c r="M6" s="19">
        <f t="shared" si="0"/>
        <v>45778</v>
      </c>
      <c r="N6" s="19">
        <f t="shared" si="0"/>
        <v>45779</v>
      </c>
      <c r="O6" s="19">
        <f t="shared" si="0"/>
        <v>45780</v>
      </c>
      <c r="P6" s="27">
        <f t="shared" si="0"/>
        <v>45781</v>
      </c>
      <c r="Q6" s="26">
        <f t="shared" si="0"/>
        <v>45782</v>
      </c>
      <c r="R6" s="19">
        <f t="shared" si="0"/>
        <v>45783</v>
      </c>
      <c r="S6" s="19">
        <f t="shared" si="0"/>
        <v>45784</v>
      </c>
      <c r="T6" s="19">
        <f t="shared" si="0"/>
        <v>45785</v>
      </c>
      <c r="U6" s="19">
        <f t="shared" si="0"/>
        <v>45786</v>
      </c>
      <c r="V6" s="19">
        <f t="shared" si="0"/>
        <v>45787</v>
      </c>
      <c r="W6" s="27">
        <f t="shared" si="0"/>
        <v>45788</v>
      </c>
      <c r="X6" s="26">
        <f t="shared" si="0"/>
        <v>45789</v>
      </c>
      <c r="Y6" s="19">
        <f t="shared" si="0"/>
        <v>45790</v>
      </c>
      <c r="Z6" s="19">
        <f t="shared" si="0"/>
        <v>45791</v>
      </c>
      <c r="AA6" s="19">
        <f t="shared" si="0"/>
        <v>45792</v>
      </c>
      <c r="AB6" s="19">
        <f t="shared" si="0"/>
        <v>45793</v>
      </c>
      <c r="AC6" s="19">
        <f t="shared" si="0"/>
        <v>45794</v>
      </c>
      <c r="AD6" s="27">
        <f t="shared" si="0"/>
        <v>45795</v>
      </c>
      <c r="AE6" s="26">
        <f t="shared" si="0"/>
        <v>45796</v>
      </c>
      <c r="AF6" s="19">
        <f t="shared" si="0"/>
        <v>45797</v>
      </c>
      <c r="AG6" s="19">
        <f t="shared" si="0"/>
        <v>45798</v>
      </c>
      <c r="AH6" s="19">
        <f t="shared" si="0"/>
        <v>45799</v>
      </c>
      <c r="AI6" s="19">
        <f t="shared" si="0"/>
        <v>45800</v>
      </c>
      <c r="AJ6" s="19">
        <f t="shared" si="0"/>
        <v>45801</v>
      </c>
      <c r="AK6" s="27">
        <f t="shared" si="0"/>
        <v>45802</v>
      </c>
      <c r="AL6" s="26">
        <f t="shared" si="0"/>
        <v>45803</v>
      </c>
      <c r="AM6" s="19">
        <f t="shared" si="0"/>
        <v>45804</v>
      </c>
      <c r="AN6" s="19">
        <f t="shared" si="0"/>
        <v>45805</v>
      </c>
      <c r="AO6" s="19">
        <f t="shared" si="0"/>
        <v>45806</v>
      </c>
      <c r="AP6" s="19">
        <f t="shared" si="0"/>
        <v>45807</v>
      </c>
      <c r="AQ6" s="19">
        <f t="shared" ref="AQ6:BM6" si="1">AP6+1</f>
        <v>45808</v>
      </c>
      <c r="AR6" s="27">
        <f t="shared" si="1"/>
        <v>45809</v>
      </c>
      <c r="AS6" s="26">
        <f t="shared" si="1"/>
        <v>45810</v>
      </c>
      <c r="AT6" s="19">
        <f t="shared" si="1"/>
        <v>45811</v>
      </c>
      <c r="AU6" s="19">
        <f t="shared" si="1"/>
        <v>45812</v>
      </c>
      <c r="AV6" s="19">
        <f t="shared" si="1"/>
        <v>45813</v>
      </c>
      <c r="AW6" s="19">
        <f t="shared" si="1"/>
        <v>45814</v>
      </c>
      <c r="AX6" s="19">
        <f t="shared" si="1"/>
        <v>45815</v>
      </c>
      <c r="AY6" s="27">
        <f t="shared" si="1"/>
        <v>45816</v>
      </c>
      <c r="AZ6" s="26">
        <f t="shared" si="1"/>
        <v>45817</v>
      </c>
      <c r="BA6" s="19">
        <f t="shared" si="1"/>
        <v>45818</v>
      </c>
      <c r="BB6" s="19">
        <f t="shared" si="1"/>
        <v>45819</v>
      </c>
      <c r="BC6" s="19">
        <f t="shared" si="1"/>
        <v>45820</v>
      </c>
      <c r="BD6" s="19">
        <f t="shared" si="1"/>
        <v>45821</v>
      </c>
      <c r="BE6" s="19">
        <f t="shared" si="1"/>
        <v>45822</v>
      </c>
      <c r="BF6" s="27">
        <f t="shared" si="1"/>
        <v>45823</v>
      </c>
      <c r="BG6" s="26">
        <f t="shared" si="1"/>
        <v>45824</v>
      </c>
      <c r="BH6" s="19">
        <f t="shared" si="1"/>
        <v>45825</v>
      </c>
      <c r="BI6" s="19">
        <f t="shared" si="1"/>
        <v>45826</v>
      </c>
      <c r="BJ6" s="19">
        <f t="shared" si="1"/>
        <v>45827</v>
      </c>
      <c r="BK6" s="19">
        <f t="shared" si="1"/>
        <v>45828</v>
      </c>
      <c r="BL6" s="19">
        <f t="shared" si="1"/>
        <v>45829</v>
      </c>
      <c r="BM6" s="27">
        <f t="shared" si="1"/>
        <v>45830</v>
      </c>
    </row>
    <row r="7" spans="1:70" s="2" customFormat="1" ht="32.25" thickBot="1" x14ac:dyDescent="0.25">
      <c r="A7" s="36" t="s">
        <v>0</v>
      </c>
      <c r="B7" s="36" t="s">
        <v>1</v>
      </c>
      <c r="C7" s="37" t="s">
        <v>2</v>
      </c>
      <c r="D7" s="38" t="s">
        <v>7</v>
      </c>
      <c r="E7" s="53" t="s">
        <v>3</v>
      </c>
      <c r="F7" s="53" t="s">
        <v>4</v>
      </c>
      <c r="G7" s="37" t="s">
        <v>5</v>
      </c>
      <c r="H7" s="37" t="s">
        <v>6</v>
      </c>
      <c r="I7" s="37"/>
      <c r="J7" s="39" t="str">
        <f t="shared" ref="J7:AO7" si="2">CHOOSE(WEEKDAY(J6,1),"S","M","T","W","T","F","S")</f>
        <v>M</v>
      </c>
      <c r="K7" s="40" t="str">
        <f t="shared" si="2"/>
        <v>T</v>
      </c>
      <c r="L7" s="40" t="str">
        <f t="shared" si="2"/>
        <v>W</v>
      </c>
      <c r="M7" s="40" t="str">
        <f t="shared" si="2"/>
        <v>T</v>
      </c>
      <c r="N7" s="40" t="str">
        <f t="shared" si="2"/>
        <v>F</v>
      </c>
      <c r="O7" s="40" t="str">
        <f t="shared" si="2"/>
        <v>S</v>
      </c>
      <c r="P7" s="41" t="str">
        <f t="shared" si="2"/>
        <v>S</v>
      </c>
      <c r="Q7" s="39" t="str">
        <f t="shared" si="2"/>
        <v>M</v>
      </c>
      <c r="R7" s="40" t="str">
        <f t="shared" si="2"/>
        <v>T</v>
      </c>
      <c r="S7" s="40" t="str">
        <f t="shared" si="2"/>
        <v>W</v>
      </c>
      <c r="T7" s="40" t="str">
        <f t="shared" si="2"/>
        <v>T</v>
      </c>
      <c r="U7" s="40" t="str">
        <f t="shared" si="2"/>
        <v>F</v>
      </c>
      <c r="V7" s="40" t="str">
        <f t="shared" si="2"/>
        <v>S</v>
      </c>
      <c r="W7" s="41" t="str">
        <f t="shared" si="2"/>
        <v>S</v>
      </c>
      <c r="X7" s="39" t="str">
        <f t="shared" si="2"/>
        <v>M</v>
      </c>
      <c r="Y7" s="40" t="str">
        <f t="shared" si="2"/>
        <v>T</v>
      </c>
      <c r="Z7" s="40" t="str">
        <f t="shared" si="2"/>
        <v>W</v>
      </c>
      <c r="AA7" s="40" t="str">
        <f t="shared" si="2"/>
        <v>T</v>
      </c>
      <c r="AB7" s="40" t="str">
        <f t="shared" si="2"/>
        <v>F</v>
      </c>
      <c r="AC7" s="40" t="str">
        <f t="shared" si="2"/>
        <v>S</v>
      </c>
      <c r="AD7" s="41" t="str">
        <f t="shared" si="2"/>
        <v>S</v>
      </c>
      <c r="AE7" s="39" t="str">
        <f t="shared" si="2"/>
        <v>M</v>
      </c>
      <c r="AF7" s="40" t="str">
        <f t="shared" si="2"/>
        <v>T</v>
      </c>
      <c r="AG7" s="40" t="str">
        <f t="shared" si="2"/>
        <v>W</v>
      </c>
      <c r="AH7" s="40" t="str">
        <f t="shared" si="2"/>
        <v>T</v>
      </c>
      <c r="AI7" s="40" t="str">
        <f t="shared" si="2"/>
        <v>F</v>
      </c>
      <c r="AJ7" s="40" t="str">
        <f t="shared" si="2"/>
        <v>S</v>
      </c>
      <c r="AK7" s="41" t="str">
        <f t="shared" si="2"/>
        <v>S</v>
      </c>
      <c r="AL7" s="39" t="str">
        <f t="shared" si="2"/>
        <v>M</v>
      </c>
      <c r="AM7" s="40" t="str">
        <f t="shared" si="2"/>
        <v>T</v>
      </c>
      <c r="AN7" s="40" t="str">
        <f t="shared" si="2"/>
        <v>W</v>
      </c>
      <c r="AO7" s="40" t="str">
        <f t="shared" si="2"/>
        <v>T</v>
      </c>
      <c r="AP7" s="40" t="str">
        <f t="shared" ref="AP7:BM7" si="3">CHOOSE(WEEKDAY(AP6,1),"S","M","T","W","T","F","S")</f>
        <v>F</v>
      </c>
      <c r="AQ7" s="40" t="str">
        <f t="shared" si="3"/>
        <v>S</v>
      </c>
      <c r="AR7" s="41" t="str">
        <f t="shared" si="3"/>
        <v>S</v>
      </c>
      <c r="AS7" s="39" t="str">
        <f t="shared" si="3"/>
        <v>M</v>
      </c>
      <c r="AT7" s="40" t="str">
        <f t="shared" si="3"/>
        <v>T</v>
      </c>
      <c r="AU7" s="40" t="str">
        <f t="shared" si="3"/>
        <v>W</v>
      </c>
      <c r="AV7" s="40" t="str">
        <f t="shared" si="3"/>
        <v>T</v>
      </c>
      <c r="AW7" s="40" t="str">
        <f t="shared" si="3"/>
        <v>F</v>
      </c>
      <c r="AX7" s="40" t="str">
        <f t="shared" si="3"/>
        <v>S</v>
      </c>
      <c r="AY7" s="41" t="str">
        <f t="shared" si="3"/>
        <v>S</v>
      </c>
      <c r="AZ7" s="39" t="str">
        <f t="shared" si="3"/>
        <v>M</v>
      </c>
      <c r="BA7" s="40" t="str">
        <f t="shared" si="3"/>
        <v>T</v>
      </c>
      <c r="BB7" s="40" t="str">
        <f t="shared" si="3"/>
        <v>W</v>
      </c>
      <c r="BC7" s="40" t="str">
        <f t="shared" si="3"/>
        <v>T</v>
      </c>
      <c r="BD7" s="40" t="str">
        <f t="shared" si="3"/>
        <v>F</v>
      </c>
      <c r="BE7" s="40" t="str">
        <f t="shared" si="3"/>
        <v>S</v>
      </c>
      <c r="BF7" s="41" t="str">
        <f t="shared" si="3"/>
        <v>S</v>
      </c>
      <c r="BG7" s="39" t="str">
        <f t="shared" si="3"/>
        <v>M</v>
      </c>
      <c r="BH7" s="40" t="str">
        <f t="shared" si="3"/>
        <v>T</v>
      </c>
      <c r="BI7" s="40" t="str">
        <f t="shared" si="3"/>
        <v>W</v>
      </c>
      <c r="BJ7" s="40" t="str">
        <f t="shared" si="3"/>
        <v>T</v>
      </c>
      <c r="BK7" s="40" t="str">
        <f t="shared" si="3"/>
        <v>F</v>
      </c>
      <c r="BL7" s="40" t="str">
        <f t="shared" si="3"/>
        <v>S</v>
      </c>
      <c r="BM7" s="41" t="str">
        <f t="shared" si="3"/>
        <v>S</v>
      </c>
    </row>
    <row r="8" spans="1:70" s="11" customFormat="1" ht="18.75" x14ac:dyDescent="0.2">
      <c r="A8" s="20" t="str">
        <f>IF(ISERROR(VALUE(SUBSTITUTE(prevWBS,".",""))),"1",IF(ISERROR(FIND("`",SUBSTITUTE(prevWBS,".","`",1))),TEXT(VALUE(prevWBS)+1,"#"),TEXT(VALUE(LEFT(prevWBS,FIND("`",SUBSTITUTE(prevWBS,".","`",1))-1))+1,"#")))</f>
        <v>1</v>
      </c>
      <c r="B8" s="21" t="s">
        <v>27</v>
      </c>
      <c r="C8" s="22"/>
      <c r="D8" s="23"/>
      <c r="E8" s="57"/>
      <c r="F8" s="54" t="str">
        <f>IF(ISBLANK(E8)," - ",IF(#REF!=0,E8,E8+#REF!-1))</f>
        <v xml:space="preserve"> - </v>
      </c>
      <c r="G8" s="24"/>
      <c r="H8" s="25" t="str">
        <f>IF(OR(F8=0,E8=0)," - ",NETWORKDAYS(E8,F8))</f>
        <v xml:space="preserve"> - </v>
      </c>
      <c r="I8" s="28"/>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row>
    <row r="9" spans="1:70" s="16" customFormat="1" ht="18.75" x14ac:dyDescent="0.2">
      <c r="A9" s="15">
        <v>1.1000000000000001</v>
      </c>
      <c r="B9" s="42" t="s">
        <v>15</v>
      </c>
      <c r="C9" s="16" t="s">
        <v>12</v>
      </c>
      <c r="D9" s="43"/>
      <c r="E9" s="47">
        <v>45747</v>
      </c>
      <c r="F9" s="55">
        <v>45749</v>
      </c>
      <c r="G9" s="18">
        <v>1</v>
      </c>
      <c r="H9" s="17">
        <f>IF(OR(ISBLANK(F9), ISBLANK(E9)), "-", F9-E9+1)</f>
        <v>3</v>
      </c>
      <c r="I9" s="29"/>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row>
    <row r="10" spans="1:70" s="16" customFormat="1" ht="18.75" x14ac:dyDescent="0.2">
      <c r="A10" s="15">
        <v>1.2</v>
      </c>
      <c r="B10" s="42" t="s">
        <v>14</v>
      </c>
      <c r="C10" s="16" t="s">
        <v>12</v>
      </c>
      <c r="D10" s="43"/>
      <c r="E10" s="47">
        <v>45750</v>
      </c>
      <c r="F10" s="55">
        <v>45756</v>
      </c>
      <c r="G10" s="18">
        <v>1</v>
      </c>
      <c r="H10" s="17">
        <f t="shared" ref="H10:H12" si="4">IF(OR(ISBLANK(F10), ISBLANK(E10)), "-", F10-E10+1)</f>
        <v>7</v>
      </c>
      <c r="I10" s="29"/>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row>
    <row r="11" spans="1:70" s="16" customFormat="1" ht="18.75" x14ac:dyDescent="0.2">
      <c r="A11" s="15">
        <v>1.3</v>
      </c>
      <c r="B11" s="42" t="s">
        <v>13</v>
      </c>
      <c r="C11" s="16" t="s">
        <v>12</v>
      </c>
      <c r="D11" s="43"/>
      <c r="E11" s="47">
        <v>45751</v>
      </c>
      <c r="F11" s="55">
        <v>45753</v>
      </c>
      <c r="G11" s="18">
        <v>1</v>
      </c>
      <c r="H11" s="17">
        <f t="shared" si="4"/>
        <v>3</v>
      </c>
      <c r="I11" s="29"/>
      <c r="J11" s="15"/>
      <c r="K11" s="15"/>
      <c r="L11" s="32"/>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row>
    <row r="12" spans="1:70" s="16" customFormat="1" ht="18.75" x14ac:dyDescent="0.2">
      <c r="A12" s="15" t="s">
        <v>17</v>
      </c>
      <c r="B12" s="16" t="s">
        <v>16</v>
      </c>
      <c r="C12" s="16" t="s">
        <v>12</v>
      </c>
      <c r="D12" s="43"/>
      <c r="E12" s="47">
        <v>45753</v>
      </c>
      <c r="F12" s="55">
        <v>45760</v>
      </c>
      <c r="G12" s="18">
        <v>1</v>
      </c>
      <c r="H12" s="17">
        <f t="shared" si="4"/>
        <v>8</v>
      </c>
      <c r="I12" s="29"/>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row>
    <row r="13" spans="1:70" s="16" customFormat="1" ht="22.5" x14ac:dyDescent="0.2">
      <c r="A13" s="15">
        <v>1.5</v>
      </c>
      <c r="B13" s="59" t="s">
        <v>34</v>
      </c>
      <c r="C13" s="16" t="s">
        <v>12</v>
      </c>
      <c r="D13" s="43"/>
      <c r="E13" s="47">
        <v>45770</v>
      </c>
      <c r="F13" s="55">
        <v>45780</v>
      </c>
      <c r="G13" s="18">
        <v>0.8</v>
      </c>
      <c r="H13" s="17">
        <f>IF(OR(ISBLANK(F13), ISBLANK(E13)), "-", F13-E13+1)</f>
        <v>11</v>
      </c>
      <c r="I13" s="29"/>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row>
    <row r="14" spans="1:70" s="16" customFormat="1" ht="18.75" x14ac:dyDescent="0.2">
      <c r="A14" s="15">
        <v>1.6</v>
      </c>
      <c r="B14" s="42" t="s">
        <v>21</v>
      </c>
      <c r="C14" s="16" t="s">
        <v>22</v>
      </c>
      <c r="D14" s="43"/>
      <c r="E14" s="47">
        <v>45777</v>
      </c>
      <c r="F14" s="55">
        <v>45784</v>
      </c>
      <c r="G14" s="18">
        <v>0</v>
      </c>
      <c r="H14" s="17">
        <f>IF(OR(ISBLANK(F14), ISBLANK(E14)), "-", F14-E14+1)</f>
        <v>8</v>
      </c>
      <c r="I14" s="29"/>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row>
    <row r="15" spans="1:70" s="11" customFormat="1" ht="18.75" x14ac:dyDescent="0.2">
      <c r="A15" s="20" t="str">
        <f>IF(ISERROR(VALUE(SUBSTITUTE(prevWBS,".",""))),"1",IF(ISERROR(FIND("`",SUBSTITUTE(prevWBS,".","`",1))),TEXT(VALUE(prevWBS)+1,"#"),TEXT(VALUE(LEFT(prevWBS,FIND("`",SUBSTITUTE(prevWBS,".","`",1))-1))+1,"#")))</f>
        <v>2</v>
      </c>
      <c r="B15" s="21" t="s">
        <v>31</v>
      </c>
      <c r="C15" s="22"/>
      <c r="D15" s="23"/>
      <c r="E15" s="57"/>
      <c r="F15" s="54"/>
      <c r="G15" s="24"/>
      <c r="H15" s="25"/>
      <c r="I15" s="28"/>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row>
    <row r="16" spans="1:70" s="16" customFormat="1" ht="18.75" x14ac:dyDescent="0.2">
      <c r="A16" s="15">
        <v>2.1</v>
      </c>
      <c r="B16" s="42" t="s">
        <v>23</v>
      </c>
      <c r="C16" s="16" t="s">
        <v>12</v>
      </c>
      <c r="D16" s="43"/>
      <c r="E16" s="47">
        <v>45756</v>
      </c>
      <c r="F16" s="55">
        <v>45763</v>
      </c>
      <c r="G16" s="18">
        <v>0.9</v>
      </c>
      <c r="H16" s="17">
        <f>IF(OR(ISBLANK(F16), ISBLANK(E16)), "-", F16-E16+1)</f>
        <v>8</v>
      </c>
      <c r="I16" s="29"/>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row>
    <row r="17" spans="1:65" s="16" customFormat="1" ht="18.75" x14ac:dyDescent="0.2">
      <c r="A17" s="15">
        <v>2.2000000000000002</v>
      </c>
      <c r="B17" s="42" t="s">
        <v>33</v>
      </c>
      <c r="C17" s="42" t="s">
        <v>22</v>
      </c>
      <c r="D17" s="43"/>
      <c r="E17" s="47">
        <v>45777</v>
      </c>
      <c r="F17" s="55">
        <v>45798</v>
      </c>
      <c r="G17" s="18">
        <v>0</v>
      </c>
      <c r="H17" s="17">
        <f>IF(OR(ISBLANK(F17), ISBLANK(E17)), "-", F17-E17+1)</f>
        <v>22</v>
      </c>
      <c r="I17" s="29"/>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row>
    <row r="18" spans="1:65" s="16" customFormat="1" ht="18.75" x14ac:dyDescent="0.2">
      <c r="A18" s="15">
        <v>2.2999999999999998</v>
      </c>
      <c r="B18" s="42" t="s">
        <v>29</v>
      </c>
      <c r="C18" s="16" t="s">
        <v>22</v>
      </c>
      <c r="D18" s="43"/>
      <c r="E18" s="47">
        <v>45799</v>
      </c>
      <c r="F18" s="55">
        <v>45817</v>
      </c>
      <c r="G18" s="18">
        <v>0</v>
      </c>
      <c r="H18" s="17">
        <f>IF(OR(ISBLANK(F18), ISBLANK(E18)), "-", F18-E18+1)</f>
        <v>19</v>
      </c>
      <c r="I18" s="29"/>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row>
    <row r="19" spans="1:65" s="11" customFormat="1" ht="18.75" x14ac:dyDescent="0.2">
      <c r="A19" s="9">
        <v>3</v>
      </c>
      <c r="B19" s="10" t="s">
        <v>18</v>
      </c>
      <c r="D19" s="12"/>
      <c r="E19" s="56"/>
      <c r="F19" s="56"/>
      <c r="G19" s="13"/>
      <c r="H19" s="14"/>
      <c r="I19" s="30"/>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row>
    <row r="20" spans="1:65" s="16" customFormat="1" ht="22.5" x14ac:dyDescent="0.2">
      <c r="A20"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0" s="42" t="s">
        <v>19</v>
      </c>
      <c r="C20" s="42" t="s">
        <v>25</v>
      </c>
      <c r="D20" s="43"/>
      <c r="E20" s="47">
        <v>45756</v>
      </c>
      <c r="F20" s="55">
        <v>45785</v>
      </c>
      <c r="G20" s="18">
        <v>0.6</v>
      </c>
      <c r="H20" s="17">
        <f>IF(OR(ISBLANK(F20), ISBLANK(E20)), "-", F20-E20+1)</f>
        <v>30</v>
      </c>
      <c r="I20" s="29"/>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row>
    <row r="21" spans="1:65" s="16" customFormat="1" ht="22.5" x14ac:dyDescent="0.2">
      <c r="A21" s="15" t="s">
        <v>28</v>
      </c>
      <c r="B21" s="42" t="s">
        <v>20</v>
      </c>
      <c r="C21" s="42" t="s">
        <v>25</v>
      </c>
      <c r="D21" s="43"/>
      <c r="E21" s="47">
        <v>45756</v>
      </c>
      <c r="F21" s="55">
        <v>45785</v>
      </c>
      <c r="G21" s="18">
        <v>0.6</v>
      </c>
      <c r="H21" s="17">
        <f t="shared" ref="H21:H22" si="5">IF(OR(ISBLANK(F21), ISBLANK(E21)), "-", F21-E21+1)</f>
        <v>30</v>
      </c>
      <c r="I21" s="29"/>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row>
    <row r="22" spans="1:65" s="16" customFormat="1" ht="22.5" x14ac:dyDescent="0.2">
      <c r="A22"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42" t="s">
        <v>26</v>
      </c>
      <c r="C22" s="42" t="s">
        <v>24</v>
      </c>
      <c r="D22" s="43"/>
      <c r="E22" s="47">
        <v>45756</v>
      </c>
      <c r="F22" s="55">
        <v>45785</v>
      </c>
      <c r="G22" s="18">
        <v>0.8</v>
      </c>
      <c r="H22" s="17">
        <f t="shared" si="5"/>
        <v>30</v>
      </c>
      <c r="I22" s="29"/>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row>
    <row r="23" spans="1:65" s="11" customFormat="1" ht="18.75" x14ac:dyDescent="0.2">
      <c r="A23" s="9" t="str">
        <f>IF(ISERROR(VALUE(SUBSTITUTE(prevWBS,".",""))),"1",IF(ISERROR(FIND("`",SUBSTITUTE(prevWBS,".","`",1))),TEXT(VALUE(prevWBS)+1,"#"),TEXT(VALUE(LEFT(prevWBS,FIND("`",SUBSTITUTE(prevWBS,".","`",1))-1))+1,"#")))</f>
        <v>4</v>
      </c>
      <c r="B23" s="10" t="s">
        <v>30</v>
      </c>
      <c r="D23" s="12"/>
      <c r="E23" s="56"/>
      <c r="F23" s="56"/>
      <c r="G23" s="13"/>
      <c r="H23" s="14"/>
      <c r="I23" s="30"/>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row>
    <row r="24" spans="1:65" s="16" customFormat="1" ht="18.75" x14ac:dyDescent="0.2">
      <c r="A24"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42" t="s">
        <v>32</v>
      </c>
      <c r="C24" s="42" t="s">
        <v>35</v>
      </c>
      <c r="D24" s="43"/>
      <c r="E24" s="47">
        <v>45786</v>
      </c>
      <c r="F24" s="55">
        <v>45798</v>
      </c>
      <c r="G24" s="18">
        <v>0</v>
      </c>
      <c r="H24" s="17">
        <f>IF(OR(ISBLANK(F24), ISBLANK(E24)), "-", F24-E24+1)</f>
        <v>13</v>
      </c>
      <c r="I24" s="29"/>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row>
    <row r="25" spans="1:65" s="11" customFormat="1" ht="18.75" x14ac:dyDescent="0.2">
      <c r="A25" s="9" t="str">
        <f>IF(ISERROR(VALUE(SUBSTITUTE(prevWBS,".",""))),"1",IF(ISERROR(FIND("`",SUBSTITUTE(prevWBS,".","`",1))),TEXT(VALUE(prevWBS)+1,"#"),TEXT(VALUE(LEFT(prevWBS,FIND("`",SUBSTITUTE(prevWBS,".","`",1))-1))+1,"#")))</f>
        <v>5</v>
      </c>
      <c r="B25" s="10" t="s">
        <v>36</v>
      </c>
      <c r="D25" s="12"/>
      <c r="E25" s="56"/>
      <c r="F25" s="56"/>
      <c r="G25" s="13"/>
      <c r="H25" s="14"/>
      <c r="I25" s="30"/>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row>
    <row r="26" spans="1:65" s="16" customFormat="1" ht="22.5" x14ac:dyDescent="0.2">
      <c r="A26"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6" s="42" t="s">
        <v>49</v>
      </c>
      <c r="C26" s="16" t="s">
        <v>44</v>
      </c>
      <c r="D26" s="43"/>
      <c r="E26" s="47">
        <v>45827</v>
      </c>
      <c r="F26" s="55">
        <v>45843</v>
      </c>
      <c r="G26" s="18">
        <v>0</v>
      </c>
      <c r="H26" s="17">
        <f>IF(OR(ISBLANK(F26), ISBLANK(E26)), "-", F26-E26+1)</f>
        <v>17</v>
      </c>
      <c r="I26" s="29"/>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row>
    <row r="27" spans="1:65" s="16" customFormat="1" ht="18.75" x14ac:dyDescent="0.2">
      <c r="A27"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27" s="42" t="s">
        <v>38</v>
      </c>
      <c r="C27" s="16" t="s">
        <v>22</v>
      </c>
      <c r="D27" s="43"/>
      <c r="E27" s="47">
        <v>45844</v>
      </c>
      <c r="F27" s="55">
        <v>45851</v>
      </c>
      <c r="G27" s="18">
        <v>0</v>
      </c>
      <c r="H27" s="17">
        <f t="shared" ref="H27:H34" si="6">IF(OR(ISBLANK(F27), ISBLANK(E27)), "-", F27-E27+1)</f>
        <v>8</v>
      </c>
      <c r="I27" s="29"/>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row>
    <row r="28" spans="1:65" s="16" customFormat="1" ht="18.75" x14ac:dyDescent="0.2">
      <c r="A28"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28" s="42" t="s">
        <v>37</v>
      </c>
      <c r="C28" s="16" t="s">
        <v>12</v>
      </c>
      <c r="D28" s="43"/>
      <c r="E28" s="47">
        <v>45827</v>
      </c>
      <c r="F28" s="55">
        <v>45843</v>
      </c>
      <c r="G28" s="18">
        <v>0</v>
      </c>
      <c r="H28" s="17">
        <f t="shared" si="6"/>
        <v>17</v>
      </c>
      <c r="I28" s="29"/>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row>
    <row r="29" spans="1:65" s="16" customFormat="1" ht="22.5" x14ac:dyDescent="0.2">
      <c r="A29" s="15" t="s">
        <v>42</v>
      </c>
      <c r="B29" s="42" t="s">
        <v>43</v>
      </c>
      <c r="C29" s="16" t="s">
        <v>12</v>
      </c>
      <c r="D29" s="43"/>
      <c r="E29" s="47">
        <v>45858</v>
      </c>
      <c r="F29" s="55">
        <v>45871</v>
      </c>
      <c r="G29" s="18">
        <v>0</v>
      </c>
      <c r="H29" s="17">
        <f t="shared" si="6"/>
        <v>14</v>
      </c>
      <c r="I29" s="29"/>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row>
    <row r="30" spans="1:65" s="16" customFormat="1" ht="18.75" x14ac:dyDescent="0.2">
      <c r="A30"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0" s="42" t="s">
        <v>40</v>
      </c>
      <c r="C30" s="42" t="s">
        <v>44</v>
      </c>
      <c r="D30" s="43"/>
      <c r="E30" s="47">
        <v>45844</v>
      </c>
      <c r="F30" s="55">
        <v>45864</v>
      </c>
      <c r="G30" s="18">
        <v>0</v>
      </c>
      <c r="H30" s="17">
        <f t="shared" si="6"/>
        <v>21</v>
      </c>
      <c r="I30" s="29"/>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row>
    <row r="31" spans="1:65" s="16" customFormat="1" ht="22.5" x14ac:dyDescent="0.2">
      <c r="A31"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31" s="42" t="s">
        <v>45</v>
      </c>
      <c r="C31" s="16" t="s">
        <v>35</v>
      </c>
      <c r="D31" s="43"/>
      <c r="E31" s="47">
        <v>45827</v>
      </c>
      <c r="F31" s="55">
        <v>45857</v>
      </c>
      <c r="G31" s="18">
        <v>0</v>
      </c>
      <c r="H31" s="17">
        <f t="shared" si="6"/>
        <v>31</v>
      </c>
      <c r="I31" s="29"/>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row>
    <row r="32" spans="1:65" s="16" customFormat="1" ht="22.5" x14ac:dyDescent="0.2">
      <c r="A32" s="15">
        <v>5.6</v>
      </c>
      <c r="B32" s="42" t="s">
        <v>61</v>
      </c>
      <c r="C32" s="16" t="s">
        <v>46</v>
      </c>
      <c r="D32" s="60"/>
      <c r="E32" s="76">
        <v>45858</v>
      </c>
      <c r="F32" s="61">
        <v>45892</v>
      </c>
      <c r="G32" s="18">
        <v>0</v>
      </c>
      <c r="H32" s="17">
        <f t="shared" si="6"/>
        <v>35</v>
      </c>
      <c r="I32" s="62"/>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row>
    <row r="33" spans="1:65" s="16" customFormat="1" ht="22.5" x14ac:dyDescent="0.2">
      <c r="A33" s="15">
        <v>5.7</v>
      </c>
      <c r="B33" s="42" t="s">
        <v>41</v>
      </c>
      <c r="C33" s="16" t="s">
        <v>44</v>
      </c>
      <c r="D33" s="60"/>
      <c r="E33" s="76">
        <v>45858</v>
      </c>
      <c r="F33" s="61">
        <v>45892</v>
      </c>
      <c r="G33" s="18">
        <v>0</v>
      </c>
      <c r="H33" s="17">
        <f t="shared" si="6"/>
        <v>35</v>
      </c>
      <c r="I33" s="62"/>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row>
    <row r="34" spans="1:65" s="16" customFormat="1" ht="18.75" x14ac:dyDescent="0.2">
      <c r="A34" s="15">
        <v>5.8</v>
      </c>
      <c r="B34" s="42" t="s">
        <v>39</v>
      </c>
      <c r="C34" s="16" t="s">
        <v>22</v>
      </c>
      <c r="D34" s="60"/>
      <c r="E34" s="76">
        <v>45872</v>
      </c>
      <c r="F34" s="61">
        <v>45892</v>
      </c>
      <c r="G34" s="18">
        <v>0</v>
      </c>
      <c r="H34" s="17">
        <f t="shared" si="6"/>
        <v>21</v>
      </c>
      <c r="I34" s="62"/>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row>
    <row r="35" spans="1:65" s="11" customFormat="1" ht="18.75" customHeight="1" x14ac:dyDescent="0.2">
      <c r="A35" s="9" t="str">
        <f>IF(ISERROR(VALUE(SUBSTITUTE(prevWBS,".",""))),"1",IF(ISERROR(FIND("`",SUBSTITUTE(prevWBS,".","`",1))),TEXT(VALUE(prevWBS)+1,"#"),TEXT(VALUE(LEFT(prevWBS,FIND("`",SUBSTITUTE(prevWBS,".","`",1))-1))+1,"#")))</f>
        <v>6</v>
      </c>
      <c r="B35" s="10" t="s">
        <v>48</v>
      </c>
      <c r="D35" s="12"/>
      <c r="E35" s="56"/>
      <c r="F35" s="56"/>
      <c r="G35" s="13"/>
      <c r="H35" s="14"/>
      <c r="I35" s="30"/>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row>
    <row r="36" spans="1:65" s="70" customFormat="1" ht="22.5" x14ac:dyDescent="0.2">
      <c r="A36" s="65">
        <v>6.1</v>
      </c>
      <c r="B36" s="63" t="s">
        <v>58</v>
      </c>
      <c r="C36" s="71" t="s">
        <v>62</v>
      </c>
      <c r="D36" s="66"/>
      <c r="E36" s="73">
        <v>45893</v>
      </c>
      <c r="F36" s="67">
        <v>45906</v>
      </c>
      <c r="G36" s="74">
        <v>0</v>
      </c>
      <c r="H36" s="68">
        <f>IF(OR(ISBLANK(F36), ISBLANK(E36)), "-", F36-E36+1)</f>
        <v>14</v>
      </c>
      <c r="I36" s="69"/>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s="65"/>
      <c r="AU36" s="65"/>
      <c r="AV36" s="65"/>
      <c r="AW36" s="65"/>
      <c r="AX36" s="65"/>
      <c r="AY36" s="65"/>
      <c r="AZ36" s="65"/>
      <c r="BA36" s="65"/>
      <c r="BB36" s="65"/>
      <c r="BC36" s="65"/>
      <c r="BD36" s="65"/>
      <c r="BE36" s="65"/>
      <c r="BF36" s="65"/>
      <c r="BG36" s="65"/>
      <c r="BH36" s="65"/>
      <c r="BI36" s="65"/>
      <c r="BJ36" s="65"/>
      <c r="BK36" s="65"/>
      <c r="BL36" s="65"/>
      <c r="BM36" s="65"/>
    </row>
    <row r="37" spans="1:65" s="70" customFormat="1" ht="33.75" x14ac:dyDescent="0.2">
      <c r="A37" s="65">
        <v>6.2</v>
      </c>
      <c r="B37" s="63" t="s">
        <v>59</v>
      </c>
      <c r="C37" s="71" t="s">
        <v>60</v>
      </c>
      <c r="D37" s="66"/>
      <c r="E37" s="73">
        <v>45907</v>
      </c>
      <c r="F37" s="67">
        <v>45927</v>
      </c>
      <c r="G37" s="74">
        <v>0</v>
      </c>
      <c r="H37" s="68">
        <f t="shared" ref="H37" si="7">IF(OR(ISBLANK(F37), ISBLANK(E37)), "-", F37-E37+1)</f>
        <v>21</v>
      </c>
      <c r="I37" s="69"/>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5"/>
      <c r="BC37" s="65"/>
      <c r="BD37" s="65"/>
      <c r="BE37" s="65"/>
      <c r="BF37" s="65"/>
      <c r="BG37" s="65"/>
      <c r="BH37" s="65"/>
      <c r="BI37" s="65"/>
      <c r="BJ37" s="65"/>
      <c r="BK37" s="65"/>
      <c r="BL37" s="65"/>
      <c r="BM37" s="65"/>
    </row>
    <row r="38" spans="1:65" s="11" customFormat="1" ht="18.75" x14ac:dyDescent="0.2">
      <c r="A38" s="9" t="str">
        <f>IF(ISERROR(VALUE(SUBSTITUTE(prevWBS,".",""))),"1",IF(ISERROR(FIND("`",SUBSTITUTE(prevWBS,".","`",1))),TEXT(VALUE(prevWBS)+1,"#"),TEXT(VALUE(LEFT(prevWBS,FIND("`",SUBSTITUTE(prevWBS,".","`",1))-1))+1,"#")))</f>
        <v>7</v>
      </c>
      <c r="B38" s="10" t="s">
        <v>47</v>
      </c>
      <c r="C38" s="64"/>
      <c r="D38" s="12"/>
      <c r="E38" s="56"/>
      <c r="F38" s="56"/>
      <c r="G38" s="13"/>
      <c r="H38" s="72"/>
      <c r="I38" s="30"/>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row>
    <row r="39" spans="1:65" s="70" customFormat="1" ht="18.75" x14ac:dyDescent="0.2">
      <c r="A39" s="65">
        <v>7.1</v>
      </c>
      <c r="B39" s="63" t="s">
        <v>50</v>
      </c>
      <c r="C39" s="63" t="s">
        <v>22</v>
      </c>
      <c r="D39" s="66"/>
      <c r="E39" s="73">
        <v>45791</v>
      </c>
      <c r="F39" s="67">
        <v>45791</v>
      </c>
      <c r="G39" s="74">
        <v>0</v>
      </c>
      <c r="H39" s="17">
        <f>IF(OR(ISBLANK(F39), ISBLANK(E39)), "-", F39-E39+1)</f>
        <v>1</v>
      </c>
      <c r="I39" s="69"/>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c r="BM39" s="65"/>
    </row>
    <row r="40" spans="1:65" s="70" customFormat="1" ht="22.5" x14ac:dyDescent="0.2">
      <c r="A40" s="65" t="s">
        <v>51</v>
      </c>
      <c r="B40" s="63" t="s">
        <v>52</v>
      </c>
      <c r="C40" s="71" t="s">
        <v>53</v>
      </c>
      <c r="D40" s="66"/>
      <c r="E40" s="73">
        <v>45780</v>
      </c>
      <c r="F40" s="67">
        <v>45788</v>
      </c>
      <c r="G40" s="74">
        <v>0.5</v>
      </c>
      <c r="H40" s="17">
        <f>IF(OR(ISBLANK(F40), ISBLANK(E40)), "-", F40-E40+1)</f>
        <v>9</v>
      </c>
      <c r="I40" s="69"/>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row>
    <row r="41" spans="1:65" s="70" customFormat="1" ht="18.75" x14ac:dyDescent="0.2">
      <c r="A41" s="65">
        <v>7.2</v>
      </c>
      <c r="B41" s="63" t="s">
        <v>54</v>
      </c>
      <c r="C41" s="63" t="s">
        <v>35</v>
      </c>
      <c r="D41" s="66"/>
      <c r="E41" s="73">
        <v>45966</v>
      </c>
      <c r="F41" s="67">
        <v>45966</v>
      </c>
      <c r="G41" s="74">
        <v>0</v>
      </c>
      <c r="H41" s="17">
        <f>IF(OR(ISBLANK(F41), ISBLANK(E41)), "-", F41-E41+1)</f>
        <v>1</v>
      </c>
      <c r="I41" s="69"/>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row>
    <row r="42" spans="1:65" s="70" customFormat="1" ht="22.5" x14ac:dyDescent="0.2">
      <c r="A42" s="65" t="s">
        <v>55</v>
      </c>
      <c r="B42" s="63" t="s">
        <v>56</v>
      </c>
      <c r="C42" s="71" t="s">
        <v>57</v>
      </c>
      <c r="D42" s="66"/>
      <c r="E42" s="73">
        <v>45931</v>
      </c>
      <c r="F42" s="67">
        <v>45961</v>
      </c>
      <c r="G42" s="74">
        <v>0</v>
      </c>
      <c r="H42" s="17">
        <f>IF(OR(ISBLANK(F42), ISBLANK(E42)), "-", F42-E42+1)</f>
        <v>31</v>
      </c>
      <c r="I42" s="69"/>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5"/>
    </row>
  </sheetData>
  <sheetProtection formatCells="0" formatColumns="0" formatRows="0" insertRows="0" deleteRows="0"/>
  <mergeCells count="17">
    <mergeCell ref="AE4:AK4"/>
    <mergeCell ref="AE5:AK5"/>
    <mergeCell ref="BG4:BM4"/>
    <mergeCell ref="BG5:BM5"/>
    <mergeCell ref="AL5:AR5"/>
    <mergeCell ref="AS4:AY4"/>
    <mergeCell ref="AS5:AY5"/>
    <mergeCell ref="AL4:AR4"/>
    <mergeCell ref="AZ4:BF4"/>
    <mergeCell ref="AZ5:BF5"/>
    <mergeCell ref="J1:AD1"/>
    <mergeCell ref="Q4:W4"/>
    <mergeCell ref="J4:P4"/>
    <mergeCell ref="Q5:W5"/>
    <mergeCell ref="J5:P5"/>
    <mergeCell ref="X4:AD4"/>
    <mergeCell ref="X5:AD5"/>
  </mergeCells>
  <phoneticPr fontId="3" type="noConversion"/>
  <conditionalFormatting sqref="C1:E1048576">
    <cfRule type="beginsWith" dxfId="8" priority="1" operator="beginsWith" text="김원정">
      <formula>LEFT(C1,LEN("김원정"))="김원정"</formula>
    </cfRule>
    <cfRule type="beginsWith" dxfId="7" priority="2" operator="beginsWith" text="김려원">
      <formula>LEFT(C1,LEN("김려원"))="김려원"</formula>
    </cfRule>
    <cfRule type="beginsWith" dxfId="6" priority="3" operator="beginsWith" text="윤나래">
      <formula>LEFT(C1,LEN("윤나래"))="윤나래"</formula>
    </cfRule>
    <cfRule type="beginsWith" dxfId="5" priority="4" operator="beginsWith" text="김은비">
      <formula>LEFT(C1,LEN("김은비"))="김은비"</formula>
    </cfRule>
    <cfRule type="beginsWith" dxfId="4" priority="5" operator="beginsWith" text="박한별">
      <formula>LEFT(C1,LEN("박한별"))="박한별"</formula>
    </cfRule>
  </conditionalFormatting>
  <conditionalFormatting sqref="G8:G42">
    <cfRule type="dataBar" priority="3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J6:BM7">
    <cfRule type="expression" dxfId="3" priority="75">
      <formula>J$6=TODAY()</formula>
    </cfRule>
  </conditionalFormatting>
  <conditionalFormatting sqref="J6:BM42">
    <cfRule type="expression" dxfId="2" priority="8">
      <formula>J$6=TODAY()</formula>
    </cfRule>
  </conditionalFormatting>
  <conditionalFormatting sqref="J8:BM42">
    <cfRule type="expression" dxfId="1" priority="9">
      <formula>AND($E8&lt;=J$6,ROUNDDOWN(($F8-$E8+1)*$G8,0)+$E8-1&gt;=J$6)</formula>
    </cfRule>
    <cfRule type="expression" dxfId="0" priority="10">
      <formula>AND(NOT(ISBLANK($E8)),$E8&lt;=J$6,$F8&gt;=J$6)</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G4" xr:uid="{00000000-0002-0000-0000-000000000000}"/>
  </dataValidations>
  <hyperlinks>
    <hyperlink ref="J1:AD1" r:id="rId1" display="Gantt Chart Template © 2006-2018 by Vertex42.com." xr:uid="{00000000-0004-0000-0000-000000000000}"/>
  </hyperlinks>
  <pageMargins left="0.25" right="0.25" top="0.5" bottom="0.5" header="0.5" footer="0.25"/>
  <pageSetup scale="63" orientation="landscape" r:id="rId2"/>
  <headerFooter alignWithMargins="0"/>
  <ignoredErrors>
    <ignoredError sqref="E23 G19 G23:G28" unlockedFormula="1"/>
    <ignoredError sqref="A25 A2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8</xdr:col>
                    <xdr:colOff>95250</xdr:colOff>
                    <xdr:row>1</xdr:row>
                    <xdr:rowOff>123825</xdr:rowOff>
                  </from>
                  <to>
                    <xdr:col>26</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G8:G42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a654d13-ad2b-4c45-ab5c-0fbd686c5ee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문서" ma:contentTypeID="0x0101003D2E11E936D31D4FBBD2718D941317B8" ma:contentTypeVersion="10" ma:contentTypeDescription="새 문서를 만듭니다." ma:contentTypeScope="" ma:versionID="dcd86db1d4eaf9d7fc3c7fbd225be353">
  <xsd:schema xmlns:xsd="http://www.w3.org/2001/XMLSchema" xmlns:xs="http://www.w3.org/2001/XMLSchema" xmlns:p="http://schemas.microsoft.com/office/2006/metadata/properties" xmlns:ns3="8a654d13-ad2b-4c45-ab5c-0fbd686c5ee4" targetNamespace="http://schemas.microsoft.com/office/2006/metadata/properties" ma:root="true" ma:fieldsID="c144ff4ecaf2d5e4a0ac19cc9a138f68" ns3:_="">
    <xsd:import namespace="8a654d13-ad2b-4c45-ab5c-0fbd686c5ee4"/>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654d13-ad2b-4c45-ab5c-0fbd686c5e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EB1CAF-16F9-4501-BFAF-D3E74C0B25F3}">
  <ds:schemaRefs>
    <ds:schemaRef ds:uri="http://purl.org/dc/elements/1.1/"/>
    <ds:schemaRef ds:uri="http://schemas.microsoft.com/office/2006/documentManagement/types"/>
    <ds:schemaRef ds:uri="http://schemas.microsoft.com/office/infopath/2007/PartnerControls"/>
    <ds:schemaRef ds:uri="http://purl.org/dc/dcmitype/"/>
    <ds:schemaRef ds:uri="http://www.w3.org/XML/1998/namespace"/>
    <ds:schemaRef ds:uri="http://schemas.openxmlformats.org/package/2006/metadata/core-properties"/>
    <ds:schemaRef ds:uri="8a654d13-ad2b-4c45-ab5c-0fbd686c5ee4"/>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524AAFDB-FAD8-4913-938C-D3155A4349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654d13-ad2b-4c45-ab5c-0fbd686c5e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95D548-AAAB-4A56-B1FE-1770501403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2006-2025 Vertex42 LLC. All Rights Reserved.</dc:description>
  <cp:lastModifiedBy>박한별</cp:lastModifiedBy>
  <cp:lastPrinted>2025-04-09T16:30:31Z</cp:lastPrinted>
  <dcterms:created xsi:type="dcterms:W3CDTF">2010-06-09T16:05:03Z</dcterms:created>
  <dcterms:modified xsi:type="dcterms:W3CDTF">2025-05-03T04:43:59Z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2006-2025 Vertex42 LLC</vt:lpwstr>
  </property>
  <property fmtid="{D5CDD505-2E9C-101B-9397-08002B2CF9AE}" pid="3" name="Version">
    <vt:lpwstr>3.1.2</vt:lpwstr>
  </property>
  <property fmtid="{D5CDD505-2E9C-101B-9397-08002B2CF9AE}" pid="4" name="Source">
    <vt:lpwstr>https://www.vertex42.com/ExcelTemplates/excel-gantt-chart.html</vt:lpwstr>
  </property>
  <property fmtid="{D5CDD505-2E9C-101B-9397-08002B2CF9AE}" pid="5" name="ContentTypeId">
    <vt:lpwstr>0x0101003D2E11E936D31D4FBBD2718D941317B8</vt:lpwstr>
  </property>
</Properties>
</file>