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360MoveData\Users\zhengxiaoqi\Desktop\"/>
    </mc:Choice>
  </mc:AlternateContent>
  <bookViews>
    <workbookView xWindow="0" yWindow="0" windowWidth="28800" windowHeight="12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G60" i="1"/>
  <c r="G59" i="1"/>
  <c r="G58" i="1"/>
  <c r="G57" i="1"/>
  <c r="G56" i="1"/>
  <c r="E64" i="1"/>
  <c r="E63" i="1"/>
  <c r="E62" i="1"/>
  <c r="E61" i="1"/>
  <c r="E60" i="1"/>
  <c r="E59" i="1"/>
  <c r="E58" i="1"/>
  <c r="E57" i="1"/>
  <c r="E56" i="1"/>
  <c r="C61" i="1"/>
  <c r="C60" i="1"/>
  <c r="C59" i="1"/>
  <c r="C58" i="1"/>
  <c r="C57" i="1"/>
  <c r="C56" i="1"/>
</calcChain>
</file>

<file path=xl/sharedStrings.xml><?xml version="1.0" encoding="utf-8"?>
<sst xmlns="http://schemas.openxmlformats.org/spreadsheetml/2006/main" count="280" uniqueCount="183">
  <si>
    <t>序号</t>
  </si>
  <si>
    <t>47</t>
  </si>
  <si>
    <t>Reddit; No, don't care</t>
  </si>
  <si>
    <t>46</t>
  </si>
  <si>
    <t>No, don't care</t>
  </si>
  <si>
    <t>45</t>
  </si>
  <si>
    <t>No, don't care; Trip Advisor</t>
  </si>
  <si>
    <t>44</t>
  </si>
  <si>
    <t>Trip.com; Trip Advisor; No, don't care</t>
  </si>
  <si>
    <t>43</t>
  </si>
  <si>
    <t>Trip.com; Reddit; No, don't care</t>
  </si>
  <si>
    <t>42</t>
  </si>
  <si>
    <t>Trip Advisor; Trip.com</t>
  </si>
  <si>
    <t>41</t>
  </si>
  <si>
    <t>40</t>
  </si>
  <si>
    <t>39</t>
  </si>
  <si>
    <t>38</t>
  </si>
  <si>
    <t>No, don't care; Reddit; Trip.com</t>
  </si>
  <si>
    <t>37</t>
  </si>
  <si>
    <t>Trip Advisor; No, don't care</t>
  </si>
  <si>
    <t>36</t>
  </si>
  <si>
    <t>35</t>
  </si>
  <si>
    <t>Reddit</t>
  </si>
  <si>
    <t>34</t>
  </si>
  <si>
    <t>33</t>
  </si>
  <si>
    <t>Trip Advisor</t>
  </si>
  <si>
    <t>32</t>
  </si>
  <si>
    <t>31</t>
  </si>
  <si>
    <t>30</t>
  </si>
  <si>
    <t>Reddit; Trip Advisor</t>
  </si>
  <si>
    <t>29</t>
  </si>
  <si>
    <t>28</t>
  </si>
  <si>
    <t>Trip.com</t>
  </si>
  <si>
    <t>27</t>
  </si>
  <si>
    <t>; Trip Advisor</t>
  </si>
  <si>
    <t>26</t>
  </si>
  <si>
    <t>25</t>
  </si>
  <si>
    <t>24</t>
  </si>
  <si>
    <t>23</t>
  </si>
  <si>
    <t>22</t>
  </si>
  <si>
    <t>21</t>
  </si>
  <si>
    <t>20</t>
  </si>
  <si>
    <t>19</t>
  </si>
  <si>
    <t>Trip Advisor; Reddit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</si>
  <si>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</si>
  <si>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</si>
  <si>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</si>
  <si>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</si>
  <si>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</si>
  <si>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</si>
  <si>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</si>
  <si>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</si>
  <si>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</si>
  <si>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</si>
  <si>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</si>
  <si>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</si>
  <si>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</si>
  <si>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</si>
  <si>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</si>
  <si>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</si>
  <si>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</si>
  <si>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</si>
  <si>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http://www.mikecrm.com</t>
  </si>
  <si>
    <t>What Information you consider most important for deciding your trip</t>
    <phoneticPr fontId="5" type="noConversion"/>
  </si>
  <si>
    <t>What type of attractions are important to you</t>
    <phoneticPr fontId="5" type="noConversion"/>
  </si>
  <si>
    <t>Will comments of social media affect your decision of picking a vacation spot ?</t>
    <phoneticPr fontId="5" type="noConversion"/>
  </si>
  <si>
    <t>What type of information are "unbias" to you</t>
    <phoneticPr fontId="5" type="noConversion"/>
  </si>
  <si>
    <t>types of attractions</t>
  </si>
  <si>
    <t>Pollution level</t>
  </si>
  <si>
    <t>Expenses</t>
  </si>
  <si>
    <t>types of attractions; Pollution level; Expenses; safety</t>
  </si>
  <si>
    <t>safety; Expenses; types of attractions</t>
  </si>
  <si>
    <t>Expenses; safety</t>
  </si>
  <si>
    <t>safety</t>
  </si>
  <si>
    <t>safety; types of attractions; Expenses</t>
  </si>
  <si>
    <t>types of attractions; safety; Expenses</t>
  </si>
  <si>
    <t>safety; types of attractions</t>
  </si>
  <si>
    <t>safety; Pollution level; weather</t>
  </si>
  <si>
    <t>Pollution level; weather</t>
  </si>
  <si>
    <t>Expenses; types of attractions; weather</t>
  </si>
  <si>
    <t>types of attractions; Expenses; weather</t>
  </si>
  <si>
    <t>weather</t>
  </si>
  <si>
    <t>Expenses; weather; safety</t>
  </si>
  <si>
    <t>safety; Expenses; weather; types of attractions</t>
  </si>
  <si>
    <t>Expenses; types of attractions; weather; safety; Pollution level</t>
  </si>
  <si>
    <t>weather; Expenses; safety</t>
  </si>
  <si>
    <t>types of attractions; weather; safety</t>
  </si>
  <si>
    <t>types of attractions; weather; number of attractions</t>
  </si>
  <si>
    <t>safety; number of attractions; types of attractions; Pollution level</t>
  </si>
  <si>
    <t>safety; types of attractions; number of attractions</t>
  </si>
  <si>
    <t>Pollution level; number of attractions</t>
  </si>
  <si>
    <t>Expenses; types of attractions; Pollution level; number of attractions</t>
  </si>
  <si>
    <t>Expenses; types of attractions; weather; safety; Pollution level; number of attractions</t>
  </si>
  <si>
    <t>types of attractions; safety; number of attractions; Expenses</t>
  </si>
  <si>
    <t>safety; number of attractions</t>
  </si>
  <si>
    <t>Discovery</t>
  </si>
  <si>
    <t>outdoors</t>
  </si>
  <si>
    <t>sports</t>
  </si>
  <si>
    <t>Discovery; outdoors; sports; sightseeing</t>
  </si>
  <si>
    <t>sightseeing</t>
  </si>
  <si>
    <t>nightlife; sports; outdoors; shopping</t>
  </si>
  <si>
    <t>nightlife; sports; sightseeing; shopping</t>
  </si>
  <si>
    <t>nightlife</t>
  </si>
  <si>
    <t>outdoors; nightlife</t>
  </si>
  <si>
    <t>outdoors; sports; Eating; sightseeing</t>
  </si>
  <si>
    <t>Eating</t>
  </si>
  <si>
    <t>Eating; nightlife; family activities</t>
  </si>
  <si>
    <t>outdoors; sports; family activities</t>
  </si>
  <si>
    <t>Eating; sports; family activities</t>
  </si>
  <si>
    <t>Discovery; sports; sightseeing; family activities</t>
  </si>
  <si>
    <t>Discovery; Eating; nightlife; outdoors; sports; family activities; sightseeing; shopping</t>
  </si>
  <si>
    <t>Eating; outdoors; family activities</t>
  </si>
  <si>
    <t>sightseeing; family activities; Discovery</t>
  </si>
  <si>
    <t>family activities</t>
  </si>
  <si>
    <t>sightseeing; Eating; nightlife; relaxing</t>
  </si>
  <si>
    <t>sports; nightlife; family activities; relaxing; shopping</t>
  </si>
  <si>
    <t>nightlife; relaxing; sports; outdoors; shopping</t>
  </si>
  <si>
    <t>nightlife; relaxing; shopping; outdoors</t>
  </si>
  <si>
    <t>outdoors; sightseeing; relaxing</t>
  </si>
  <si>
    <t>sightseeing; relaxing; Eating</t>
  </si>
  <si>
    <t>relaxing</t>
  </si>
  <si>
    <t>Eating; sports; relaxing</t>
  </si>
  <si>
    <t>Discovery; Eating; relaxing</t>
  </si>
  <si>
    <t>Eating; sightseeing; family activities; sports; relaxing; shopping</t>
  </si>
  <si>
    <t>shopping; Eating; family activities; relaxing</t>
  </si>
  <si>
    <t>Discovery; outdoors; sightseeing; relaxing</t>
  </si>
  <si>
    <t>sports; relaxing; family activities; outdoors; sightseeing</t>
  </si>
  <si>
    <t>relaxing; family activities</t>
  </si>
  <si>
    <t>sports; family activities; sightseeing; relaxing</t>
  </si>
  <si>
    <t>others: mafengwo</t>
  </si>
  <si>
    <t>others: zhihu</t>
    <phoneticPr fontId="5" type="noConversion"/>
  </si>
  <si>
    <t>Purchasing power</t>
  </si>
  <si>
    <t>Purchasing power; Price Index</t>
  </si>
  <si>
    <t>Price Index; Purchasing power</t>
  </si>
  <si>
    <t>Price Index</t>
  </si>
  <si>
    <t>Purchasing power; Risk assessment by UN</t>
  </si>
  <si>
    <t>Risk assessment by UN</t>
  </si>
  <si>
    <t>Purchasing power; Price Index; World bank country development index; Risk assessment by UN</t>
  </si>
  <si>
    <t>World bank country development index</t>
  </si>
  <si>
    <t>Trip Analyzer Surveyfeedback (20190326</t>
  </si>
  <si>
    <t>PM2.5 index</t>
  </si>
  <si>
    <t>Price Index; PM2.5 index</t>
  </si>
  <si>
    <t>PM2.5 index; Price Index</t>
  </si>
  <si>
    <t>PM2.5 index; Purchasing power; Price Index</t>
  </si>
  <si>
    <t>Purchasing power; PM2.5 index; Price Index</t>
  </si>
  <si>
    <t>Price Index; World bank country development index; PM2.5 index; Risk assessment by UN</t>
  </si>
  <si>
    <t>Purchasing power; PM2.5 index; Risk assessment by UN</t>
  </si>
  <si>
    <t>Price Index; PM2.5 index; Risk assessment by UN</t>
  </si>
  <si>
    <t>由麦客CRM提供技术支持 ©20122019</t>
  </si>
  <si>
    <t>PM2.5 index</t>
    <phoneticPr fontId="5" type="noConversion"/>
  </si>
  <si>
    <t>safety</t>
    <phoneticPr fontId="5" type="noConversion"/>
  </si>
  <si>
    <t>safety</t>
    <phoneticPr fontId="5" type="noConversion"/>
  </si>
  <si>
    <r>
      <t>s</t>
    </r>
    <r>
      <rPr>
        <sz val="11"/>
        <color rgb="FF000000"/>
        <rFont val="Calibri"/>
        <family val="2"/>
      </rPr>
      <t>afety</t>
    </r>
    <phoneticPr fontId="5" type="noConversion"/>
  </si>
  <si>
    <t>Expenses</t>
    <phoneticPr fontId="5" type="noConversion"/>
  </si>
  <si>
    <t>types of attractions</t>
    <phoneticPr fontId="5" type="noConversion"/>
  </si>
  <si>
    <t>weather</t>
    <phoneticPr fontId="5" type="noConversion"/>
  </si>
  <si>
    <t>Pollution level</t>
    <phoneticPr fontId="5" type="noConversion"/>
  </si>
  <si>
    <t>number of attractions</t>
    <phoneticPr fontId="5" type="noConversion"/>
  </si>
  <si>
    <t>choice</t>
    <phoneticPr fontId="5" type="noConversion"/>
  </si>
  <si>
    <t>frequency</t>
    <phoneticPr fontId="5" type="noConversion"/>
  </si>
  <si>
    <t>summary_1</t>
    <phoneticPr fontId="5" type="noConversion"/>
  </si>
  <si>
    <t>summary_2</t>
    <phoneticPr fontId="5" type="noConversion"/>
  </si>
  <si>
    <t>Eating</t>
    <phoneticPr fontId="5" type="noConversion"/>
  </si>
  <si>
    <t>outdoors</t>
    <phoneticPr fontId="5" type="noConversion"/>
  </si>
  <si>
    <t>family activities</t>
    <phoneticPr fontId="5" type="noConversion"/>
  </si>
  <si>
    <t>Discovery</t>
    <phoneticPr fontId="5" type="noConversion"/>
  </si>
  <si>
    <t>nightlife</t>
    <phoneticPr fontId="5" type="noConversion"/>
  </si>
  <si>
    <t>sports</t>
    <phoneticPr fontId="5" type="noConversion"/>
  </si>
  <si>
    <t>shopping</t>
    <phoneticPr fontId="5" type="noConversion"/>
  </si>
  <si>
    <t>sightseeing</t>
    <phoneticPr fontId="5" type="noConversion"/>
  </si>
  <si>
    <t>relaxing</t>
    <phoneticPr fontId="5" type="noConversion"/>
  </si>
  <si>
    <t>Reddit</t>
    <phoneticPr fontId="5" type="noConversion"/>
  </si>
  <si>
    <t>others</t>
    <phoneticPr fontId="5" type="noConversion"/>
  </si>
  <si>
    <t>Trip Advisor</t>
    <phoneticPr fontId="5" type="noConversion"/>
  </si>
  <si>
    <t>Trip.com</t>
    <phoneticPr fontId="5" type="noConversion"/>
  </si>
  <si>
    <t>No, don't care</t>
    <phoneticPr fontId="5" type="noConversion"/>
  </si>
  <si>
    <t>Purchasing power</t>
    <phoneticPr fontId="5" type="noConversion"/>
  </si>
  <si>
    <t>Price Index</t>
    <phoneticPr fontId="5" type="noConversion"/>
  </si>
  <si>
    <t>World bank country development index</t>
    <phoneticPr fontId="5" type="noConversion"/>
  </si>
  <si>
    <t>PM2.5 index</t>
    <phoneticPr fontId="5" type="noConversion"/>
  </si>
  <si>
    <t>Risk assessment by UN</t>
    <phoneticPr fontId="5" type="noConversion"/>
  </si>
  <si>
    <t>summary_3</t>
    <phoneticPr fontId="5" type="noConversion"/>
  </si>
  <si>
    <t>summary_4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</si>
</sst>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1"/>
      <color rgb="FF000000"/>
      <name val="微软雅黑"/>
      <family val="2"/>
      <charset val="134"/>
    </font>
    <font>
      <b/>
      <sz val="9"/>
      <color rgb="FFFFFFFF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0"/>
      <color rgb="FF000000"/>
      <name val="Arial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3B608D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v>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E-4ECD-B2F9-DEF6D4C601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E-4ECD-B2F9-DEF6D4C601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E-4ECD-B2F9-DEF6D4C601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C2E-4ECD-B2F9-DEF6D4C601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E-4ECD-B2F9-DEF6D4C60108}"/>
              </c:ext>
            </c:extLst>
          </c:dPt>
          <c:dLbls>
            <c:dLbl>
              <c:idx val="0"/>
              <c:layout>
                <c:manualLayout>
                  <c:x val="-4.2780621172353456E-2"/>
                  <c:y val="-1.97892971711869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0C2E-4ECD-B2F9-DEF6D4C60108}"/>
                </c:ext>
              </c:extLst>
            </c:dLbl>
            <c:dLbl>
              <c:idx val="1"/>
              <c:layout>
                <c:manualLayout>
                  <c:x val="-3.526356080489939E-3"/>
                  <c:y val="4.754228638086905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0C2E-4ECD-B2F9-DEF6D4C60108}"/>
                </c:ext>
              </c:extLst>
            </c:dLbl>
            <c:dLbl>
              <c:idx val="2"/>
              <c:layout>
                <c:manualLayout>
                  <c:x val="3.2886045494313211E-2"/>
                  <c:y val="2.298046077573721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0C2E-4ECD-B2F9-DEF6D4C60108}"/>
                </c:ext>
              </c:extLst>
            </c:dLbl>
            <c:dLbl>
              <c:idx val="3"/>
              <c:layout>
                <c:manualLayout>
                  <c:x val="-1.154811898512686E-2"/>
                  <c:y val="1.08869203849518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0C2E-4ECD-B2F9-DEF6D4C60108}"/>
                </c:ext>
              </c:extLst>
            </c:dLbl>
            <c:dLbl>
              <c:idx val="5"/>
              <c:layout>
                <c:manualLayout>
                  <c:x val="1.7922572178477689E-2"/>
                  <c:y val="-5.9784193642461362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0C2E-4ECD-B2F9-DEF6D4C601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Sheet1!$B$56:$B$61</c:f>
              <c:strCache>
                <c:ptCount val="6"/>
                <c:pt idx="0">
                  <c:v>safety</c:v>
                </c:pt>
                <c:pt idx="1">
                  <c:v>Expenses</c:v>
                </c:pt>
                <c:pt idx="2">
                  <c:v>types of attractions</c:v>
                </c:pt>
                <c:pt idx="3">
                  <c:v>weather</c:v>
                </c:pt>
                <c:pt idx="4">
                  <c:v>Pollution level</c:v>
                </c:pt>
                <c:pt idx="5">
                  <c:v>number of attractions</c:v>
                </c:pt>
              </c:strCache>
            </c:strRef>
          </c:cat>
          <c:val>
            <c:numRef>
              <c:f>Sheet1!$C$56:$C$61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20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2E-4ECD-B2F9-DEF6D4C6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ADE-46C4-869C-FD1E85C19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ADE-46C4-869C-FD1E85C192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ADE-46C4-869C-FD1E85C192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ADE-46C4-869C-FD1E85C192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ADE-46C4-869C-FD1E85C192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ADE-46C4-869C-FD1E85C192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4.2780621172353456E-2"/>
                  <c:y val="-1.97892971711869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DE-46C4-869C-FD1E85C1922B}"/>
                </c:ext>
              </c:extLst>
            </c:dLbl>
            <c:dLbl>
              <c:idx val="1"/>
              <c:layout>
                <c:manualLayout>
                  <c:x val="-3.526356080489939E-3"/>
                  <c:y val="4.754228638086905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DE-46C4-869C-FD1E85C1922B}"/>
                </c:ext>
              </c:extLst>
            </c:dLbl>
            <c:dLbl>
              <c:idx val="2"/>
              <c:layout>
                <c:manualLayout>
                  <c:x val="3.2886045494313211E-2"/>
                  <c:y val="2.298046077573721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DE-46C4-869C-FD1E85C1922B}"/>
                </c:ext>
              </c:extLst>
            </c:dLbl>
            <c:dLbl>
              <c:idx val="3"/>
              <c:layout>
                <c:manualLayout>
                  <c:x val="-1.154811898512686E-2"/>
                  <c:y val="1.08869203849518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DE-46C4-869C-FD1E85C1922B}"/>
                </c:ext>
              </c:extLst>
            </c:dLbl>
            <c:dLbl>
              <c:idx val="5"/>
              <c:layout>
                <c:manualLayout>
                  <c:x val="1.7922572178477689E-2"/>
                  <c:y val="-5.9784193642461362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ADE-46C4-869C-FD1E85C192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Sheet1!$D$56:$D$64</c:f>
              <c:strCache>
                <c:ptCount val="9"/>
                <c:pt idx="0">
                  <c:v>Discovery</c:v>
                </c:pt>
                <c:pt idx="1">
                  <c:v>Eating</c:v>
                </c:pt>
                <c:pt idx="2">
                  <c:v>nightlife</c:v>
                </c:pt>
                <c:pt idx="3">
                  <c:v>outdoors</c:v>
                </c:pt>
                <c:pt idx="4">
                  <c:v>sports</c:v>
                </c:pt>
                <c:pt idx="5">
                  <c:v>family activities</c:v>
                </c:pt>
                <c:pt idx="6">
                  <c:v>shopping</c:v>
                </c:pt>
                <c:pt idx="7">
                  <c:v>sightseeing</c:v>
                </c:pt>
                <c:pt idx="8">
                  <c:v>relaxing</c:v>
                </c:pt>
              </c:strCache>
            </c:strRef>
          </c:cat>
          <c:val>
            <c:numRef>
              <c:f>Sheet1!$E$56:$E$64</c:f>
              <c:numCache>
                <c:formatCode>General</c:formatCode>
                <c:ptCount val="9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ADE-46C4-869C-FD1E85C1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2-45CC-A541-C5E70FC9EE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2-45CC-A541-C5E70FC9EE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2-45CC-A541-C5E70FC9EE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2-45CC-A541-C5E70FC9EE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12-45CC-A541-C5E70FC9EE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12-45CC-A541-C5E70FC9EE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2-45CC-A541-C5E70FC9EE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12-45CC-A541-C5E70FC9EE0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12-45CC-A541-C5E70FC9EE02}"/>
              </c:ext>
            </c:extLst>
          </c:dPt>
          <c:dLbls>
            <c:dLbl>
              <c:idx val="0"/>
              <c:layout>
                <c:manualLayout>
                  <c:x val="-4.2780621172353456E-2"/>
                  <c:y val="-1.97892971711869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912-45CC-A541-C5E70FC9EE02}"/>
                </c:ext>
              </c:extLst>
            </c:dLbl>
            <c:dLbl>
              <c:idx val="1"/>
              <c:layout>
                <c:manualLayout>
                  <c:x val="-3.526356080489939E-3"/>
                  <c:y val="4.754228638086905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912-45CC-A541-C5E70FC9EE02}"/>
                </c:ext>
              </c:extLst>
            </c:dLbl>
            <c:dLbl>
              <c:idx val="2"/>
              <c:layout>
                <c:manualLayout>
                  <c:x val="3.2886045494313211E-2"/>
                  <c:y val="2.298046077573721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5912-45CC-A541-C5E70FC9EE02}"/>
                </c:ext>
              </c:extLst>
            </c:dLbl>
            <c:dLbl>
              <c:idx val="3"/>
              <c:layout>
                <c:manualLayout>
                  <c:x val="-1.154811898512686E-2"/>
                  <c:y val="1.08869203849518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5912-45CC-A541-C5E70FC9EE02}"/>
                </c:ext>
              </c:extLst>
            </c:dLbl>
            <c:dLbl>
              <c:idx val="5"/>
              <c:layout>
                <c:manualLayout>
                  <c:x val="1.7922572178477689E-2"/>
                  <c:y val="-5.9784193642461362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912-45CC-A541-C5E70FC9EE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Sheet1!$F$56:$F$60</c:f>
              <c:strCache>
                <c:ptCount val="5"/>
                <c:pt idx="0">
                  <c:v>Reddit</c:v>
                </c:pt>
                <c:pt idx="1">
                  <c:v>Trip Advisor</c:v>
                </c:pt>
                <c:pt idx="2">
                  <c:v>Trip.com</c:v>
                </c:pt>
                <c:pt idx="3">
                  <c:v>No, don't care</c:v>
                </c:pt>
                <c:pt idx="4">
                  <c:v>others</c:v>
                </c:pt>
              </c:strCache>
            </c:strRef>
          </c:cat>
          <c:val>
            <c:numRef>
              <c:f>Sheet1!$G$56:$G$60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7</c:v>
                </c:pt>
                <c:pt idx="3">
                  <c:v>26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912-45CC-A541-C5E70FC9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82-46C9-BDC1-3A287CD360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82-46C9-BDC1-3A287CD360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82-46C9-BDC1-3A287CD360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82-46C9-BDC1-3A287CD360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82-46C9-BDC1-3A287CD360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82-46C9-BDC1-3A287CD360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82-46C9-BDC1-3A287CD360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82-46C9-BDC1-3A287CD360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82-46C9-BDC1-3A287CD360A1}"/>
              </c:ext>
            </c:extLst>
          </c:dPt>
          <c:dLbls>
            <c:dLbl>
              <c:idx val="0"/>
              <c:layout>
                <c:manualLayout>
                  <c:x val="-4.2780621172353456E-2"/>
                  <c:y val="-1.9789297171186934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B82-46C9-BDC1-3A287CD360A1}"/>
                </c:ext>
              </c:extLst>
            </c:dLbl>
            <c:dLbl>
              <c:idx val="1"/>
              <c:layout>
                <c:manualLayout>
                  <c:x val="-3.526356080489939E-3"/>
                  <c:y val="4.7542286380869055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B82-46C9-BDC1-3A287CD360A1}"/>
                </c:ext>
              </c:extLst>
            </c:dLbl>
            <c:dLbl>
              <c:idx val="2"/>
              <c:layout>
                <c:manualLayout>
                  <c:x val="3.2886045494313211E-2"/>
                  <c:y val="2.2980460775737215E-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B82-46C9-BDC1-3A287CD360A1}"/>
                </c:ext>
              </c:extLst>
            </c:dLbl>
            <c:dLbl>
              <c:idx val="3"/>
              <c:layout>
                <c:manualLayout>
                  <c:x val="-1.154811898512686E-2"/>
                  <c:y val="1.0886920384951881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B82-46C9-BDC1-3A287CD360A1}"/>
                </c:ext>
              </c:extLst>
            </c:dLbl>
            <c:dLbl>
              <c:idx val="5"/>
              <c:layout>
                <c:manualLayout>
                  <c:x val="1.7922572178477689E-2"/>
                  <c:y val="-5.9784193642461362E-5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82-46C9-BDC1-3A287CD360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Sheet1!$H$56:$H$60</c:f>
              <c:strCache>
                <c:ptCount val="5"/>
                <c:pt idx="0">
                  <c:v>Purchasing power</c:v>
                </c:pt>
                <c:pt idx="1">
                  <c:v>Price Index</c:v>
                </c:pt>
                <c:pt idx="2">
                  <c:v>World bank country development index</c:v>
                </c:pt>
                <c:pt idx="3">
                  <c:v>PM2.5 index</c:v>
                </c:pt>
                <c:pt idx="4">
                  <c:v>Risk assessment by UN</c:v>
                </c:pt>
              </c:strCache>
            </c:strRef>
          </c:cat>
          <c:val>
            <c:numRef>
              <c:f>Sheet1!$I$56:$I$60</c:f>
              <c:numCache>
                <c:formatCode>General</c:formatCode>
                <c:ptCount val="5"/>
                <c:pt idx="0">
                  <c:v>18</c:v>
                </c:pt>
                <c:pt idx="1">
                  <c:v>25</c:v>
                </c:pt>
                <c:pt idx="2">
                  <c:v>4</c:v>
                </c:pt>
                <c:pt idx="3">
                  <c:v>17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B82-46C9-BDC1-3A287CD3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1275522</xdr:colOff>
      <xdr:row>61</xdr:row>
      <xdr:rowOff>131693</xdr:rowOff>
    </xdr:from>
    <xdr:to>
      <xdr:col>3</xdr:col>
      <xdr:colOff>82826</xdr:colOff>
      <xdr:row>76</xdr:row>
      <xdr:rowOff>17393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646044</xdr:colOff>
      <xdr:row>65</xdr:row>
      <xdr:rowOff>140804</xdr:rowOff>
    </xdr:from>
    <xdr:to>
      <xdr:col>4</xdr:col>
      <xdr:colOff>762001</xdr:colOff>
      <xdr:row>80</xdr:row>
      <xdr:rowOff>26504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314739</xdr:colOff>
      <xdr:row>61</xdr:row>
      <xdr:rowOff>33130</xdr:rowOff>
    </xdr:from>
    <xdr:to>
      <xdr:col>6</xdr:col>
      <xdr:colOff>571500</xdr:colOff>
      <xdr:row>75</xdr:row>
      <xdr:rowOff>109330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1457739</xdr:colOff>
      <xdr:row>60</xdr:row>
      <xdr:rowOff>165652</xdr:rowOff>
    </xdr:from>
    <xdr:to>
      <xdr:col>8</xdr:col>
      <xdr:colOff>1002195</xdr:colOff>
      <xdr:row>75</xdr:row>
      <xdr:rowOff>51352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F54" zoomScale="115" zoomScaleNormal="115" workbookViewId="0">
      <selection activeCell="H73" sqref="H73"/>
    </sheetView>
  </sheetViews>
  <sheetFormatPr defaultRowHeight="15" x14ac:dyDescent="0.25"/>
  <cols>
    <col min="1" max="1" width="20" customWidth="1"/>
    <col min="2" max="2" width="49.28515625" customWidth="1"/>
    <col min="3" max="3" width="17.140625" bestFit="1" customWidth="1"/>
    <col min="4" max="4" width="66.85546875" customWidth="1"/>
    <col min="5" max="5" width="17.140625" bestFit="1" customWidth="1"/>
    <col min="6" max="6" width="64.7109375" customWidth="1"/>
    <col min="7" max="7" width="17.140625" bestFit="1" customWidth="1"/>
    <col min="8" max="8" width="75.42578125" customWidth="1"/>
    <col min="9" max="9" width="17.140625" bestFit="1" customWidth="1"/>
  </cols>
  <sheetData>
    <row r="1" spans="1:8" ht="30" customHeight="1" x14ac:dyDescent="0.25">
      <c r="A1" s="4" t="s">
        <v>139</v>
      </c>
      <c r="B1" s="5"/>
      <c r="C1" s="5"/>
      <c r="D1" s="5"/>
      <c r="E1" s="5"/>
      <c r="F1" s="5"/>
    </row>
    <row r="2" spans="1:8" x14ac:dyDescent="0.25">
      <c r="A2" s="1" t="s">
        <v>0</v>
      </c>
      <c r="B2" s="1" t="s">
        <v>63</v>
      </c>
      <c r="C2" s="1"/>
      <c r="D2" s="1" t="s">
        <v>64</v>
      </c>
      <c r="E2" s="1"/>
      <c r="F2" s="1" t="s">
        <v>65</v>
      </c>
      <c r="G2" s="1"/>
      <c r="H2" s="1" t="s">
        <v>66</v>
      </c>
    </row>
    <row r="3" spans="1:8" x14ac:dyDescent="0.25">
      <c r="A3" s="2" t="s">
        <v>1</v>
      </c>
      <c r="B3" s="2" t="s">
        <v>70</v>
      </c>
      <c r="C3" s="2"/>
      <c r="D3" s="2" t="s">
        <v>98</v>
      </c>
      <c r="E3" s="2"/>
      <c r="F3" s="2" t="s">
        <v>2</v>
      </c>
      <c r="G3" s="2"/>
      <c r="H3" s="2" t="s">
        <v>132</v>
      </c>
    </row>
    <row r="4" spans="1:8" x14ac:dyDescent="0.25">
      <c r="A4" s="2" t="s">
        <v>3</v>
      </c>
      <c r="B4" s="2" t="s">
        <v>87</v>
      </c>
      <c r="C4" s="2"/>
      <c r="D4" s="2" t="s">
        <v>100</v>
      </c>
      <c r="E4" s="2"/>
      <c r="F4" s="2" t="s">
        <v>4</v>
      </c>
      <c r="G4" s="2"/>
      <c r="H4" s="2" t="s">
        <v>140</v>
      </c>
    </row>
    <row r="5" spans="1:8" x14ac:dyDescent="0.25">
      <c r="A5" s="2" t="s">
        <v>5</v>
      </c>
      <c r="B5" s="2" t="s">
        <v>68</v>
      </c>
      <c r="C5" s="2"/>
      <c r="D5" s="2" t="s">
        <v>106</v>
      </c>
      <c r="E5" s="2"/>
      <c r="F5" s="2" t="s">
        <v>6</v>
      </c>
      <c r="G5" s="2"/>
      <c r="H5" s="2" t="s">
        <v>141</v>
      </c>
    </row>
    <row r="6" spans="1:8" x14ac:dyDescent="0.25">
      <c r="A6" s="2" t="s">
        <v>7</v>
      </c>
      <c r="B6" s="2" t="s">
        <v>88</v>
      </c>
      <c r="C6" s="2"/>
      <c r="D6" s="2" t="s">
        <v>114</v>
      </c>
      <c r="E6" s="2"/>
      <c r="F6" s="2" t="s">
        <v>8</v>
      </c>
      <c r="G6" s="2"/>
      <c r="H6" s="2" t="s">
        <v>142</v>
      </c>
    </row>
    <row r="7" spans="1:8" x14ac:dyDescent="0.25">
      <c r="A7" s="2" t="s">
        <v>9</v>
      </c>
      <c r="B7" s="2" t="s">
        <v>77</v>
      </c>
      <c r="C7" s="2"/>
      <c r="D7" s="2" t="s">
        <v>115</v>
      </c>
      <c r="E7" s="2"/>
      <c r="F7" s="2" t="s">
        <v>10</v>
      </c>
      <c r="G7" s="2"/>
      <c r="H7" s="2" t="s">
        <v>143</v>
      </c>
    </row>
    <row r="8" spans="1:8" x14ac:dyDescent="0.25">
      <c r="A8" s="2" t="s">
        <v>11</v>
      </c>
      <c r="B8" s="2" t="s">
        <v>78</v>
      </c>
      <c r="C8" s="2"/>
      <c r="D8" s="2" t="s">
        <v>101</v>
      </c>
      <c r="E8" s="2"/>
      <c r="F8" s="2" t="s">
        <v>12</v>
      </c>
      <c r="G8" s="2"/>
      <c r="H8" s="2" t="s">
        <v>133</v>
      </c>
    </row>
    <row r="9" spans="1:8" x14ac:dyDescent="0.25">
      <c r="A9" s="2" t="s">
        <v>13</v>
      </c>
      <c r="B9" s="2" t="s">
        <v>78</v>
      </c>
      <c r="C9" s="2"/>
      <c r="D9" s="2" t="s">
        <v>116</v>
      </c>
      <c r="E9" s="2"/>
      <c r="F9" s="2" t="s">
        <v>4</v>
      </c>
      <c r="G9" s="2"/>
      <c r="H9" s="2" t="s">
        <v>142</v>
      </c>
    </row>
    <row r="10" spans="1:8" x14ac:dyDescent="0.25">
      <c r="A10" s="2" t="s">
        <v>14</v>
      </c>
      <c r="B10" s="2" t="s">
        <v>89</v>
      </c>
      <c r="C10" s="2"/>
      <c r="D10" s="2" t="s">
        <v>107</v>
      </c>
      <c r="E10" s="2"/>
      <c r="F10" s="2" t="s">
        <v>6</v>
      </c>
      <c r="G10" s="2"/>
      <c r="H10" s="2" t="s">
        <v>140</v>
      </c>
    </row>
    <row r="11" spans="1:8" x14ac:dyDescent="0.25">
      <c r="A11" s="2" t="s">
        <v>15</v>
      </c>
      <c r="B11" s="2" t="s">
        <v>90</v>
      </c>
      <c r="C11" s="2"/>
      <c r="D11" s="2" t="s">
        <v>117</v>
      </c>
      <c r="E11" s="2"/>
      <c r="F11" s="2" t="s">
        <v>4</v>
      </c>
      <c r="G11" s="2"/>
      <c r="H11" s="2" t="s">
        <v>144</v>
      </c>
    </row>
    <row r="12" spans="1:8" x14ac:dyDescent="0.25">
      <c r="A12" s="2" t="s">
        <v>16</v>
      </c>
      <c r="B12" s="2" t="s">
        <v>91</v>
      </c>
      <c r="C12" s="2"/>
      <c r="D12" s="2" t="s">
        <v>108</v>
      </c>
      <c r="E12" s="2"/>
      <c r="F12" s="2" t="s">
        <v>17</v>
      </c>
      <c r="G12" s="2"/>
      <c r="H12" s="2" t="s">
        <v>145</v>
      </c>
    </row>
    <row r="13" spans="1:8" x14ac:dyDescent="0.25">
      <c r="A13" s="2" t="s">
        <v>18</v>
      </c>
      <c r="B13" s="2" t="s">
        <v>79</v>
      </c>
      <c r="C13" s="2"/>
      <c r="D13" s="2" t="s">
        <v>109</v>
      </c>
      <c r="E13" s="2"/>
      <c r="F13" s="2" t="s">
        <v>19</v>
      </c>
      <c r="G13" s="2"/>
      <c r="H13" s="2" t="s">
        <v>146</v>
      </c>
    </row>
    <row r="14" spans="1:8" x14ac:dyDescent="0.25">
      <c r="A14" s="2" t="s">
        <v>20</v>
      </c>
      <c r="B14" s="2" t="s">
        <v>71</v>
      </c>
      <c r="C14" s="2"/>
      <c r="D14" s="2" t="s">
        <v>118</v>
      </c>
      <c r="E14" s="2"/>
      <c r="F14" s="2" t="s">
        <v>4</v>
      </c>
      <c r="G14" s="2"/>
      <c r="H14" s="2" t="s">
        <v>147</v>
      </c>
    </row>
    <row r="15" spans="1:8" x14ac:dyDescent="0.25">
      <c r="A15" s="2" t="s">
        <v>21</v>
      </c>
      <c r="B15" s="2" t="s">
        <v>72</v>
      </c>
      <c r="C15" s="2"/>
      <c r="D15" s="2" t="s">
        <v>95</v>
      </c>
      <c r="E15" s="2"/>
      <c r="F15" s="2" t="s">
        <v>22</v>
      </c>
      <c r="G15" s="2"/>
      <c r="H15" s="2" t="s">
        <v>131</v>
      </c>
    </row>
    <row r="16" spans="1:8" x14ac:dyDescent="0.25">
      <c r="A16" s="2" t="s">
        <v>23</v>
      </c>
      <c r="B16" s="2" t="s">
        <v>69</v>
      </c>
      <c r="C16" s="2"/>
      <c r="D16" s="2" t="s">
        <v>102</v>
      </c>
      <c r="E16" s="2"/>
      <c r="F16" s="2" t="s">
        <v>22</v>
      </c>
      <c r="G16" s="2"/>
      <c r="H16" s="2" t="s">
        <v>131</v>
      </c>
    </row>
    <row r="17" spans="1:8" x14ac:dyDescent="0.25">
      <c r="A17" s="2" t="s">
        <v>24</v>
      </c>
      <c r="B17" s="2" t="s">
        <v>80</v>
      </c>
      <c r="C17" s="2"/>
      <c r="D17" s="2" t="s">
        <v>119</v>
      </c>
      <c r="E17" s="2"/>
      <c r="F17" s="2" t="s">
        <v>25</v>
      </c>
      <c r="G17" s="2"/>
      <c r="H17" s="2" t="s">
        <v>131</v>
      </c>
    </row>
    <row r="18" spans="1:8" x14ac:dyDescent="0.25">
      <c r="A18" s="2" t="s">
        <v>26</v>
      </c>
      <c r="B18" s="2" t="s">
        <v>73</v>
      </c>
      <c r="C18" s="2"/>
      <c r="D18" s="2" t="s">
        <v>97</v>
      </c>
      <c r="E18" s="2"/>
      <c r="F18" s="2" t="s">
        <v>4</v>
      </c>
      <c r="G18" s="2"/>
      <c r="H18" s="2" t="s">
        <v>131</v>
      </c>
    </row>
    <row r="19" spans="1:8" x14ac:dyDescent="0.25">
      <c r="A19" s="2" t="s">
        <v>27</v>
      </c>
      <c r="B19" s="2" t="s">
        <v>67</v>
      </c>
      <c r="C19" s="2"/>
      <c r="D19" s="2" t="s">
        <v>95</v>
      </c>
      <c r="E19" s="2"/>
      <c r="F19" s="2" t="s">
        <v>22</v>
      </c>
      <c r="G19" s="2"/>
      <c r="H19" s="2" t="s">
        <v>135</v>
      </c>
    </row>
    <row r="20" spans="1:8" x14ac:dyDescent="0.25">
      <c r="A20" s="2" t="s">
        <v>28</v>
      </c>
      <c r="B20" s="2" t="s">
        <v>67</v>
      </c>
      <c r="C20" s="2"/>
      <c r="D20" s="2" t="s">
        <v>96</v>
      </c>
      <c r="E20" s="2"/>
      <c r="F20" s="2" t="s">
        <v>29</v>
      </c>
      <c r="G20" s="2"/>
      <c r="H20" s="2" t="s">
        <v>136</v>
      </c>
    </row>
    <row r="21" spans="1:8" x14ac:dyDescent="0.25">
      <c r="A21" s="2" t="s">
        <v>30</v>
      </c>
      <c r="B21" s="2" t="s">
        <v>81</v>
      </c>
      <c r="C21" s="2"/>
      <c r="D21" s="2" t="s">
        <v>120</v>
      </c>
      <c r="E21" s="2"/>
      <c r="F21" s="2" t="s">
        <v>4</v>
      </c>
      <c r="G21" s="2"/>
      <c r="H21" s="2" t="s">
        <v>149</v>
      </c>
    </row>
    <row r="22" spans="1:8" x14ac:dyDescent="0.25">
      <c r="A22" s="2" t="s">
        <v>31</v>
      </c>
      <c r="B22" s="2" t="s">
        <v>74</v>
      </c>
      <c r="C22" s="2"/>
      <c r="D22" s="2" t="s">
        <v>121</v>
      </c>
      <c r="E22" s="2"/>
      <c r="F22" s="2" t="s">
        <v>32</v>
      </c>
      <c r="G22" s="2"/>
      <c r="H22" s="2" t="s">
        <v>131</v>
      </c>
    </row>
    <row r="23" spans="1:8" x14ac:dyDescent="0.25">
      <c r="A23" s="2" t="s">
        <v>33</v>
      </c>
      <c r="B23" s="2" t="s">
        <v>79</v>
      </c>
      <c r="C23" s="2"/>
      <c r="D23" s="2" t="s">
        <v>122</v>
      </c>
      <c r="E23" s="2"/>
      <c r="F23" s="2" t="s">
        <v>34</v>
      </c>
      <c r="G23" s="2"/>
      <c r="H23" s="2" t="s">
        <v>131</v>
      </c>
    </row>
    <row r="24" spans="1:8" x14ac:dyDescent="0.25">
      <c r="A24" s="2" t="s">
        <v>35</v>
      </c>
      <c r="B24" s="2" t="s">
        <v>67</v>
      </c>
      <c r="C24" s="2"/>
      <c r="D24" s="2" t="s">
        <v>103</v>
      </c>
      <c r="E24" s="2"/>
      <c r="F24" s="2" t="s">
        <v>4</v>
      </c>
      <c r="G24" s="2"/>
      <c r="H24" s="2" t="s">
        <v>140</v>
      </c>
    </row>
    <row r="25" spans="1:8" x14ac:dyDescent="0.25">
      <c r="A25" s="2" t="s">
        <v>36</v>
      </c>
      <c r="B25" s="2" t="s">
        <v>82</v>
      </c>
      <c r="C25" s="2"/>
      <c r="D25" s="2" t="s">
        <v>123</v>
      </c>
      <c r="E25" s="2"/>
      <c r="F25" s="2" t="s">
        <v>4</v>
      </c>
      <c r="G25" s="2"/>
      <c r="H25" s="2" t="s">
        <v>141</v>
      </c>
    </row>
    <row r="26" spans="1:8" x14ac:dyDescent="0.25">
      <c r="A26" s="2" t="s">
        <v>37</v>
      </c>
      <c r="B26" s="2" t="s">
        <v>79</v>
      </c>
      <c r="C26" s="2"/>
      <c r="D26" s="2" t="s">
        <v>120</v>
      </c>
      <c r="E26" s="2"/>
      <c r="F26" s="2" t="s">
        <v>4</v>
      </c>
      <c r="G26" s="2"/>
      <c r="H26" s="2" t="s">
        <v>131</v>
      </c>
    </row>
    <row r="27" spans="1:8" x14ac:dyDescent="0.25">
      <c r="A27" s="2" t="s">
        <v>38</v>
      </c>
      <c r="B27" s="2" t="s">
        <v>83</v>
      </c>
      <c r="C27" s="2"/>
      <c r="D27" s="2" t="s">
        <v>124</v>
      </c>
      <c r="E27" s="2"/>
      <c r="F27" s="2" t="s">
        <v>25</v>
      </c>
      <c r="G27" s="2"/>
      <c r="H27" s="2" t="s">
        <v>134</v>
      </c>
    </row>
    <row r="28" spans="1:8" x14ac:dyDescent="0.25">
      <c r="A28" s="2" t="s">
        <v>39</v>
      </c>
      <c r="B28" s="2" t="s">
        <v>84</v>
      </c>
      <c r="C28" s="2"/>
      <c r="D28" s="2" t="s">
        <v>125</v>
      </c>
      <c r="E28" s="2"/>
      <c r="F28" s="2" t="s">
        <v>4</v>
      </c>
      <c r="G28" s="2"/>
      <c r="H28" s="2" t="s">
        <v>147</v>
      </c>
    </row>
    <row r="29" spans="1:8" x14ac:dyDescent="0.25">
      <c r="A29" s="2" t="s">
        <v>40</v>
      </c>
      <c r="B29" s="2" t="s">
        <v>75</v>
      </c>
      <c r="C29" s="2"/>
      <c r="D29" s="2" t="s">
        <v>104</v>
      </c>
      <c r="E29" s="2"/>
      <c r="F29" s="2" t="s">
        <v>4</v>
      </c>
      <c r="G29" s="2"/>
      <c r="H29" s="2" t="s">
        <v>136</v>
      </c>
    </row>
    <row r="30" spans="1:8" x14ac:dyDescent="0.25">
      <c r="A30" s="2" t="s">
        <v>41</v>
      </c>
      <c r="B30" s="2" t="s">
        <v>92</v>
      </c>
      <c r="C30" s="2"/>
      <c r="D30" s="2" t="s">
        <v>110</v>
      </c>
      <c r="E30" s="2"/>
      <c r="F30" s="2" t="s">
        <v>4</v>
      </c>
      <c r="G30" s="2"/>
      <c r="H30" s="2" t="s">
        <v>137</v>
      </c>
    </row>
    <row r="31" spans="1:8" x14ac:dyDescent="0.25">
      <c r="A31" s="2" t="s">
        <v>42</v>
      </c>
      <c r="B31" s="2" t="s">
        <v>93</v>
      </c>
      <c r="C31" s="2"/>
      <c r="D31" s="2" t="s">
        <v>126</v>
      </c>
      <c r="E31" s="2"/>
      <c r="F31" s="2" t="s">
        <v>43</v>
      </c>
      <c r="G31" s="2"/>
      <c r="H31" s="2" t="s">
        <v>147</v>
      </c>
    </row>
    <row r="32" spans="1:8" x14ac:dyDescent="0.25">
      <c r="A32" s="2" t="s">
        <v>44</v>
      </c>
      <c r="B32" s="2" t="s">
        <v>85</v>
      </c>
      <c r="C32" s="2"/>
      <c r="D32" s="2" t="s">
        <v>127</v>
      </c>
      <c r="E32" s="2"/>
      <c r="F32" s="2" t="s">
        <v>32</v>
      </c>
      <c r="G32" s="2"/>
      <c r="H32" s="2" t="s">
        <v>134</v>
      </c>
    </row>
    <row r="33" spans="1:8" x14ac:dyDescent="0.25">
      <c r="A33" s="2" t="s">
        <v>45</v>
      </c>
      <c r="B33" s="2" t="s">
        <v>82</v>
      </c>
      <c r="C33" s="2"/>
      <c r="D33" s="2" t="s">
        <v>95</v>
      </c>
      <c r="E33" s="2"/>
      <c r="F33" s="2" t="s">
        <v>130</v>
      </c>
      <c r="G33" s="2"/>
      <c r="H33" s="2" t="s">
        <v>133</v>
      </c>
    </row>
    <row r="34" spans="1:8" x14ac:dyDescent="0.25">
      <c r="A34" s="2" t="s">
        <v>46</v>
      </c>
      <c r="B34" s="2" t="s">
        <v>76</v>
      </c>
      <c r="C34" s="2"/>
      <c r="D34" s="2" t="s">
        <v>111</v>
      </c>
      <c r="E34" s="2"/>
      <c r="F34" s="2" t="s">
        <v>43</v>
      </c>
      <c r="G34" s="2"/>
      <c r="H34" s="2" t="s">
        <v>141</v>
      </c>
    </row>
    <row r="35" spans="1:8" x14ac:dyDescent="0.25">
      <c r="A35" s="2" t="s">
        <v>47</v>
      </c>
      <c r="B35" s="2" t="s">
        <v>82</v>
      </c>
      <c r="C35" s="2"/>
      <c r="D35" s="2" t="s">
        <v>95</v>
      </c>
      <c r="E35" s="2"/>
      <c r="F35" s="2" t="s">
        <v>130</v>
      </c>
      <c r="G35" s="2"/>
      <c r="H35" s="2" t="s">
        <v>134</v>
      </c>
    </row>
    <row r="36" spans="1:8" x14ac:dyDescent="0.25">
      <c r="A36" s="2" t="s">
        <v>48</v>
      </c>
      <c r="B36" s="2" t="s">
        <v>69</v>
      </c>
      <c r="C36" s="2"/>
      <c r="D36" s="2" t="s">
        <v>128</v>
      </c>
      <c r="E36" s="2"/>
      <c r="F36" s="2" t="s">
        <v>4</v>
      </c>
      <c r="G36" s="2"/>
      <c r="H36" s="2" t="s">
        <v>135</v>
      </c>
    </row>
    <row r="37" spans="1:8" x14ac:dyDescent="0.25">
      <c r="A37" s="2" t="s">
        <v>49</v>
      </c>
      <c r="B37" s="2" t="s">
        <v>82</v>
      </c>
      <c r="C37" s="2"/>
      <c r="D37" s="2" t="s">
        <v>112</v>
      </c>
      <c r="E37" s="2"/>
      <c r="F37" s="2" t="s">
        <v>22</v>
      </c>
      <c r="G37" s="2"/>
      <c r="H37" s="2" t="s">
        <v>138</v>
      </c>
    </row>
    <row r="38" spans="1:8" x14ac:dyDescent="0.25">
      <c r="A38" s="2" t="s">
        <v>50</v>
      </c>
      <c r="B38" s="2" t="s">
        <v>69</v>
      </c>
      <c r="C38" s="2"/>
      <c r="D38" s="2" t="s">
        <v>105</v>
      </c>
      <c r="E38" s="2"/>
      <c r="F38" s="2" t="s">
        <v>129</v>
      </c>
      <c r="G38" s="2"/>
      <c r="H38" s="2" t="s">
        <v>134</v>
      </c>
    </row>
    <row r="39" spans="1:8" x14ac:dyDescent="0.25">
      <c r="A39" s="2" t="s">
        <v>51</v>
      </c>
      <c r="B39" s="2" t="s">
        <v>86</v>
      </c>
      <c r="C39" s="2"/>
      <c r="D39" s="2" t="s">
        <v>120</v>
      </c>
      <c r="E39" s="2"/>
      <c r="F39" s="2" t="s">
        <v>32</v>
      </c>
      <c r="G39" s="2"/>
      <c r="H39" s="2" t="s">
        <v>131</v>
      </c>
    </row>
    <row r="40" spans="1:8" x14ac:dyDescent="0.25">
      <c r="A40" s="2" t="s">
        <v>52</v>
      </c>
      <c r="B40" s="2" t="s">
        <v>151</v>
      </c>
      <c r="C40" s="2"/>
      <c r="D40" s="2" t="s">
        <v>105</v>
      </c>
      <c r="E40" s="2"/>
      <c r="F40" s="2" t="s">
        <v>4</v>
      </c>
      <c r="G40" s="2"/>
      <c r="H40" s="2" t="s">
        <v>131</v>
      </c>
    </row>
    <row r="41" spans="1:8" x14ac:dyDescent="0.25">
      <c r="A41" s="2" t="s">
        <v>53</v>
      </c>
      <c r="B41" s="2" t="s">
        <v>82</v>
      </c>
      <c r="C41" s="2"/>
      <c r="D41" s="2" t="s">
        <v>120</v>
      </c>
      <c r="E41" s="2"/>
      <c r="F41" s="2" t="s">
        <v>129</v>
      </c>
      <c r="G41" s="2"/>
      <c r="H41" s="2" t="s">
        <v>134</v>
      </c>
    </row>
    <row r="42" spans="1:8" x14ac:dyDescent="0.25">
      <c r="A42" s="2" t="s">
        <v>54</v>
      </c>
      <c r="B42" s="2" t="s">
        <v>76</v>
      </c>
      <c r="C42" s="2"/>
      <c r="D42" s="2" t="s">
        <v>97</v>
      </c>
      <c r="E42" s="2"/>
      <c r="F42" s="2" t="s">
        <v>4</v>
      </c>
      <c r="G42" s="2"/>
      <c r="H42" s="2" t="s">
        <v>134</v>
      </c>
    </row>
    <row r="43" spans="1:8" x14ac:dyDescent="0.25">
      <c r="A43" s="2" t="s">
        <v>55</v>
      </c>
      <c r="B43" s="2" t="s">
        <v>82</v>
      </c>
      <c r="C43" s="2"/>
      <c r="D43" s="2" t="s">
        <v>113</v>
      </c>
      <c r="E43" s="2"/>
      <c r="F43" s="2" t="s">
        <v>4</v>
      </c>
      <c r="G43" s="2"/>
      <c r="H43" s="2" t="s">
        <v>134</v>
      </c>
    </row>
    <row r="44" spans="1:8" x14ac:dyDescent="0.25">
      <c r="A44" s="2" t="s">
        <v>56</v>
      </c>
      <c r="B44" s="2" t="s">
        <v>67</v>
      </c>
      <c r="C44" s="2"/>
      <c r="D44" s="2" t="s">
        <v>113</v>
      </c>
      <c r="E44" s="2"/>
      <c r="F44" s="2" t="s">
        <v>4</v>
      </c>
      <c r="G44" s="2"/>
      <c r="H44" s="2" t="s">
        <v>136</v>
      </c>
    </row>
    <row r="45" spans="1:8" x14ac:dyDescent="0.25">
      <c r="A45" s="2" t="s">
        <v>57</v>
      </c>
      <c r="B45" s="2" t="s">
        <v>67</v>
      </c>
      <c r="C45" s="2"/>
      <c r="D45" s="2" t="s">
        <v>105</v>
      </c>
      <c r="E45" s="2"/>
      <c r="F45" s="2" t="s">
        <v>25</v>
      </c>
      <c r="G45" s="2"/>
      <c r="H45" s="2" t="s">
        <v>140</v>
      </c>
    </row>
    <row r="46" spans="1:8" x14ac:dyDescent="0.25">
      <c r="A46" s="2" t="s">
        <v>58</v>
      </c>
      <c r="B46" s="2" t="s">
        <v>94</v>
      </c>
      <c r="C46" s="2"/>
      <c r="D46" s="2" t="s">
        <v>96</v>
      </c>
      <c r="E46" s="2"/>
      <c r="F46" s="2" t="s">
        <v>4</v>
      </c>
      <c r="G46" s="2"/>
      <c r="H46" s="2" t="s">
        <v>138</v>
      </c>
    </row>
    <row r="47" spans="1:8" x14ac:dyDescent="0.25">
      <c r="A47" s="2" t="s">
        <v>59</v>
      </c>
      <c r="B47" s="2" t="s">
        <v>69</v>
      </c>
      <c r="C47" s="2"/>
      <c r="D47" s="2" t="s">
        <v>95</v>
      </c>
      <c r="E47" s="2"/>
      <c r="F47" s="2" t="s">
        <v>4</v>
      </c>
      <c r="G47" s="2"/>
      <c r="H47" s="2" t="s">
        <v>134</v>
      </c>
    </row>
    <row r="48" spans="1:8" x14ac:dyDescent="0.25">
      <c r="A48" s="2" t="s">
        <v>60</v>
      </c>
      <c r="B48" s="2" t="s">
        <v>69</v>
      </c>
      <c r="C48" s="2"/>
      <c r="D48" s="2" t="s">
        <v>113</v>
      </c>
      <c r="E48" s="2"/>
      <c r="F48" s="2" t="s">
        <v>25</v>
      </c>
      <c r="G48" s="2"/>
      <c r="H48" s="2" t="s">
        <v>134</v>
      </c>
    </row>
    <row r="49" spans="1:9" x14ac:dyDescent="0.25">
      <c r="A49" s="2" t="s">
        <v>61</v>
      </c>
      <c r="B49" s="2" t="s">
        <v>150</v>
      </c>
      <c r="C49" s="2"/>
      <c r="D49" s="2" t="s">
        <v>99</v>
      </c>
      <c r="E49" s="2"/>
      <c r="F49" s="2" t="s">
        <v>129</v>
      </c>
      <c r="G49" s="2"/>
      <c r="H49" s="2" t="s">
        <v>134</v>
      </c>
    </row>
    <row r="51" spans="1:9" x14ac:dyDescent="0.25">
      <c r="A51" s="3" t="s">
        <v>148</v>
      </c>
    </row>
    <row r="52" spans="1:9" x14ac:dyDescent="0.25">
      <c r="A52" s="3" t="s">
        <v>62</v>
      </c>
    </row>
    <row r="53" spans="1:9" x14ac:dyDescent="0.25">
      <c r="B53" s="9" t="s">
        <v>160</v>
      </c>
      <c r="C53" s="9"/>
      <c r="D53" s="9" t="s">
        <v>161</v>
      </c>
      <c r="E53" s="9"/>
      <c r="F53" s="9" t="s">
        <v>181</v>
      </c>
      <c r="G53" s="9"/>
      <c r="H53" s="9" t="s">
        <v>182</v>
      </c>
      <c r="I53" s="9"/>
    </row>
    <row r="54" spans="1:9" ht="15" customHeight="1" x14ac:dyDescent="0.25">
      <c r="B54" s="9"/>
      <c r="C54" s="9"/>
      <c r="D54" s="9"/>
      <c r="E54" s="9"/>
      <c r="F54" s="9"/>
      <c r="G54" s="9"/>
      <c r="H54" s="9"/>
      <c r="I54" s="9"/>
    </row>
    <row r="55" spans="1:9" ht="23.25" customHeight="1" x14ac:dyDescent="0.35">
      <c r="B55" s="8" t="s">
        <v>158</v>
      </c>
      <c r="C55" s="8" t="s">
        <v>159</v>
      </c>
      <c r="D55" s="8" t="s">
        <v>158</v>
      </c>
      <c r="E55" s="8" t="s">
        <v>159</v>
      </c>
      <c r="F55" s="8" t="s">
        <v>158</v>
      </c>
      <c r="G55" s="8" t="s">
        <v>159</v>
      </c>
      <c r="H55" s="8" t="s">
        <v>158</v>
      </c>
      <c r="I55" s="8" t="s">
        <v>159</v>
      </c>
    </row>
    <row r="56" spans="1:9" x14ac:dyDescent="0.25">
      <c r="B56" s="6" t="s">
        <v>152</v>
      </c>
      <c r="C56" s="7">
        <f>COUNTIF(B$3:B$49,"*safety*")</f>
        <v>26</v>
      </c>
      <c r="D56" s="6" t="s">
        <v>165</v>
      </c>
      <c r="E56" s="7">
        <f>COUNTIF(D$3:D$49,"*Discovery*")</f>
        <v>11</v>
      </c>
      <c r="F56" s="6" t="s">
        <v>171</v>
      </c>
      <c r="G56" s="7">
        <f>COUNTIF(F$3:F$49,"*Reddit*")</f>
        <v>10</v>
      </c>
      <c r="H56" s="6" t="s">
        <v>176</v>
      </c>
      <c r="I56" s="7">
        <f>COUNTIF(H$3:H$49,"*Purchasing power*")</f>
        <v>18</v>
      </c>
    </row>
    <row r="57" spans="1:9" x14ac:dyDescent="0.25">
      <c r="B57" s="6" t="s">
        <v>153</v>
      </c>
      <c r="C57" s="7">
        <f>COUNTIF(B$3:B$49,"*Expenses*")</f>
        <v>26</v>
      </c>
      <c r="D57" s="6" t="s">
        <v>162</v>
      </c>
      <c r="E57" s="7">
        <f>COUNTIF(D$3:D$49,"*Eating*")</f>
        <v>14</v>
      </c>
      <c r="F57" s="6" t="s">
        <v>173</v>
      </c>
      <c r="G57" s="7">
        <f>COUNTIF(F$3:F$49,"*Trip Advisor*")</f>
        <v>13</v>
      </c>
      <c r="H57" s="6" t="s">
        <v>177</v>
      </c>
      <c r="I57" s="7">
        <f>COUNTIF(H$3:H$49,"*Price Index*")</f>
        <v>25</v>
      </c>
    </row>
    <row r="58" spans="1:9" x14ac:dyDescent="0.25">
      <c r="B58" s="6" t="s">
        <v>154</v>
      </c>
      <c r="C58" s="7">
        <f>COUNTIF(B$3:B$49,"*types of attractions*")</f>
        <v>24</v>
      </c>
      <c r="D58" s="6" t="s">
        <v>166</v>
      </c>
      <c r="E58" s="7">
        <f>COUNTIF(D$3:D$49,"*nightlife*")</f>
        <v>10</v>
      </c>
      <c r="F58" s="6" t="s">
        <v>174</v>
      </c>
      <c r="G58" s="7">
        <f>COUNTIF(F$3:F$49,"*Trip.com*")</f>
        <v>7</v>
      </c>
      <c r="H58" s="6" t="s">
        <v>178</v>
      </c>
      <c r="I58" s="7">
        <f>COUNTIF(H$3:H$49,"*World bank country development index*")</f>
        <v>4</v>
      </c>
    </row>
    <row r="59" spans="1:9" x14ac:dyDescent="0.25">
      <c r="B59" s="6" t="s">
        <v>155</v>
      </c>
      <c r="C59" s="7">
        <f>COUNTIF(B$3:B$49,"*weather*")</f>
        <v>20</v>
      </c>
      <c r="D59" s="6" t="s">
        <v>163</v>
      </c>
      <c r="E59" s="7">
        <f>COUNTIF(D$3:D$49,"*outdoors*")</f>
        <v>14</v>
      </c>
      <c r="F59" s="6" t="s">
        <v>175</v>
      </c>
      <c r="G59" s="7">
        <f>COUNTIF(F$3:F$49,"*No, don't care*")</f>
        <v>26</v>
      </c>
      <c r="H59" s="6" t="s">
        <v>179</v>
      </c>
      <c r="I59" s="7">
        <f>COUNTIF(H$3:H$49,"*PM2.5 index*")</f>
        <v>17</v>
      </c>
    </row>
    <row r="60" spans="1:9" x14ac:dyDescent="0.25">
      <c r="B60" s="6" t="s">
        <v>156</v>
      </c>
      <c r="C60" s="7">
        <f>COUNTIF(B$3:B$49,"*Pollution level*")</f>
        <v>10</v>
      </c>
      <c r="D60" s="6" t="s">
        <v>167</v>
      </c>
      <c r="E60" s="7">
        <f>COUNTIF(D$3:D$49,"*sports*")</f>
        <v>16</v>
      </c>
      <c r="F60" s="6" t="s">
        <v>172</v>
      </c>
      <c r="G60" s="7">
        <f>COUNTIF(F$3:F$49,"*others*")</f>
        <v>5</v>
      </c>
      <c r="H60" s="6" t="s">
        <v>180</v>
      </c>
      <c r="I60" s="7">
        <f>COUNTIF(H$3:H$49,"*Risk assessment by UN*")</f>
        <v>11</v>
      </c>
    </row>
    <row r="61" spans="1:9" x14ac:dyDescent="0.25">
      <c r="B61" s="6" t="s">
        <v>157</v>
      </c>
      <c r="C61" s="7">
        <f>COUNTIF(B$3:B$49,"*number of attractions*")</f>
        <v>8</v>
      </c>
      <c r="D61" s="6" t="s">
        <v>164</v>
      </c>
      <c r="E61" s="7">
        <f>COUNTIF(D$3:D$49,"*family activities*")</f>
        <v>16</v>
      </c>
      <c r="F61" s="6"/>
      <c r="G61" s="7"/>
      <c r="H61" s="6"/>
      <c r="I61" s="7"/>
    </row>
    <row r="62" spans="1:9" x14ac:dyDescent="0.25">
      <c r="D62" s="6" t="s">
        <v>168</v>
      </c>
      <c r="E62" s="7">
        <f>COUNTIF(D$3:D$49,"*shopping*")</f>
        <v>8</v>
      </c>
      <c r="F62" s="6"/>
    </row>
    <row r="63" spans="1:9" x14ac:dyDescent="0.25">
      <c r="D63" s="6" t="s">
        <v>169</v>
      </c>
      <c r="E63" s="7">
        <f>COUNTIF(D$3:D$49,"*sightseeing*")</f>
        <v>14</v>
      </c>
    </row>
    <row r="64" spans="1:9" x14ac:dyDescent="0.25">
      <c r="D64" s="6" t="s">
        <v>170</v>
      </c>
      <c r="E64" s="7">
        <f>COUNTIF(D$3:D$49,"*relaxing*")</f>
        <v>18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A1:F1"/>
    <mergeCell ref="B53:C54"/>
    <mergeCell ref="D53:E54"/>
    <mergeCell ref="F53:G54"/>
    <mergeCell ref="H53:I54"/>
  </mergeCells>
  <phoneticPr fontId="5" type="noConversion"/>
  <pageMargins left="0.4" right="0.4" top="0" bottom="0" header="0.3" footer="0.3"/>
  <pageSetup paperSize="8" orientation="landscape" r:id="rId1"/>
  <ignoredErrors>
    <ignoredError sqref="C5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表单反馈导出数据</dc:title>
  <dc:subject>表单反馈导出数据</dc:subject>
  <dc:creator>Trip Analyzer Survey</dc:creator>
  <cp:keywords/>
  <dc:description>由麦客CRM提供技术支持 ©2012-2019
http://www.mikecrm.com</dc:description>
  <cp:lastModifiedBy>郑骁奇</cp:lastModifiedBy>
  <dcterms:created xsi:type="dcterms:W3CDTF">2019-03-26T13:04:47Z</dcterms:created>
  <dcterms:modified xsi:type="dcterms:W3CDTF">2019-03-26T13:46:55Z</dcterms:modified>
  <cp:category/>
</cp:coreProperties>
</file>